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ploads\Amba Shakti\Working\"/>
    </mc:Choice>
  </mc:AlternateContent>
  <bookViews>
    <workbookView xWindow="0" yWindow="0" windowWidth="21600" windowHeight="9735" firstSheet="2" activeTab="2"/>
  </bookViews>
  <sheets>
    <sheet name="Sheet1" sheetId="1" r:id="rId1"/>
    <sheet name="PH-1 Pivot" sheetId="4" r:id="rId2"/>
    <sheet name="PH-I" sheetId="2" r:id="rId3"/>
    <sheet name="Sheet2" sheetId="11" r:id="rId4"/>
    <sheet name="Land Area Details" sheetId="7" r:id="rId5"/>
    <sheet name="Phase wise Cost" sheetId="8" r:id="rId6"/>
    <sheet name="PH-2 Pivot" sheetId="5" r:id="rId7"/>
    <sheet name="Ph I&amp;II" sheetId="6" r:id="rId8"/>
    <sheet name="PH-II" sheetId="3" r:id="rId9"/>
    <sheet name="Prod. chart" sheetId="9" r:id="rId10"/>
    <sheet name="Unapproved machine list" sheetId="10" r:id="rId11"/>
    <sheet name="Sheet3" sheetId="12" r:id="rId12"/>
    <sheet name="Land " sheetId="13" r:id="rId13"/>
    <sheet name="Sheet4" sheetId="14" r:id="rId14"/>
  </sheets>
  <definedNames>
    <definedName name="_xlnm._FilterDatabase" localSheetId="12" hidden="1">'Land '!$C$6:$G$25</definedName>
    <definedName name="_xlnm._FilterDatabase" localSheetId="2" hidden="1">'PH-I'!$A$6:$K$1972</definedName>
    <definedName name="_xlnm._FilterDatabase" localSheetId="8" hidden="1">'PH-II'!$A$6:$L$1065</definedName>
    <definedName name="_xlnm._FilterDatabase" localSheetId="0" hidden="1">Sheet1!$A$2:$K$71</definedName>
    <definedName name="_xlnm._FilterDatabase" localSheetId="3" hidden="1">Sheet2!$F$2:$J$21</definedName>
    <definedName name="_xlnm._FilterDatabase" localSheetId="13" hidden="1">Sheet4!$D$7:$L$21</definedName>
    <definedName name="_xlnm._FilterDatabase" localSheetId="10" hidden="1">'Unapproved machine list'!$B$5:$F$24</definedName>
    <definedName name="_xlcn.WorksheetConnection_PHIA6K19711" hidden="1">'PH-I'!$A$6:$K$1971</definedName>
    <definedName name="_xlcn.WorksheetConnection_PHIIA6L10651" hidden="1">'PH-II'!$A$6:$L$1065</definedName>
  </definedNames>
  <calcPr calcId="152511"/>
  <pivotCaches>
    <pivotCache cacheId="0" r:id="rId15"/>
    <pivotCache cacheId="1" r:id="rId1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0635db93-d9b9-4405-847e-30084acd5559" name="Range" connection="WorksheetConnection_PH-I!$A$6:$K$1971"/>
          <x15:modelTable id="Range1-b46fe391-2067-4061-ad1f-049d8cab17c5" name="Range1" connection="WorksheetConnection_PH-II!$A$6:$L$1065"/>
        </x15:modelTables>
      </x15:dataModel>
    </ext>
  </extLst>
</workbook>
</file>

<file path=xl/calcChain.xml><?xml version="1.0" encoding="utf-8"?>
<calcChain xmlns="http://schemas.openxmlformats.org/spreadsheetml/2006/main">
  <c r="L6" i="14" l="1"/>
  <c r="I6" i="14"/>
  <c r="H6" i="14"/>
  <c r="H7" i="8"/>
  <c r="G5" i="13" l="1"/>
  <c r="E13" i="12"/>
  <c r="D13" i="12"/>
  <c r="F12" i="12"/>
  <c r="F11" i="12"/>
  <c r="F10" i="12"/>
  <c r="F9" i="12"/>
  <c r="F13" i="12" s="1"/>
  <c r="E11" i="12"/>
  <c r="D11" i="12"/>
  <c r="D10" i="12"/>
  <c r="J44" i="11" l="1"/>
  <c r="J1" i="11"/>
  <c r="H4" i="10" l="1"/>
  <c r="E4" i="10"/>
  <c r="F1980" i="2" l="1"/>
  <c r="L1984" i="2" l="1"/>
  <c r="J7" i="8" l="1"/>
  <c r="I7" i="8"/>
  <c r="P19" i="6"/>
  <c r="H14" i="6" l="1"/>
  <c r="H9" i="6"/>
  <c r="N24" i="2" l="1"/>
  <c r="N22" i="2"/>
  <c r="N21" i="2"/>
  <c r="E46" i="7" l="1"/>
  <c r="G12" i="7" l="1"/>
  <c r="G11" i="7"/>
  <c r="G10" i="7"/>
  <c r="F12" i="7"/>
  <c r="D22" i="6" l="1"/>
  <c r="D21" i="6"/>
  <c r="D20" i="6"/>
  <c r="M30" i="6" l="1"/>
  <c r="K31" i="6"/>
  <c r="K32" i="6" s="1"/>
  <c r="K34" i="6" s="1"/>
  <c r="D19" i="6" l="1"/>
  <c r="D18" i="6"/>
  <c r="E23" i="6"/>
  <c r="F16" i="6"/>
  <c r="E16" i="6"/>
  <c r="D16" i="6"/>
  <c r="J618" i="3" l="1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783" i="2"/>
  <c r="J1782" i="2"/>
  <c r="J1781" i="2"/>
  <c r="J1780" i="2"/>
  <c r="J1779" i="2"/>
  <c r="J1778" i="2"/>
  <c r="J1777" i="2"/>
  <c r="J1776" i="2"/>
  <c r="J1775" i="2"/>
  <c r="J1774" i="2"/>
  <c r="J1089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173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853" i="2"/>
  <c r="J1053" i="2"/>
  <c r="J1701" i="2"/>
  <c r="J1700" i="2"/>
  <c r="J1699" i="2"/>
  <c r="J1703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773" i="2"/>
  <c r="J1672" i="2"/>
  <c r="J1746" i="2"/>
  <c r="J1670" i="2"/>
  <c r="J1669" i="2"/>
  <c r="J1671" i="2"/>
  <c r="J1667" i="2"/>
  <c r="J1250" i="2"/>
  <c r="J1702" i="2"/>
  <c r="J1237" i="2"/>
  <c r="J1060" i="2"/>
  <c r="J1441" i="2"/>
  <c r="J1184" i="2"/>
  <c r="J872" i="2"/>
  <c r="J973" i="2"/>
  <c r="J1048" i="2"/>
  <c r="J1207" i="2"/>
  <c r="J1102" i="2"/>
  <c r="J1131" i="2"/>
  <c r="J1120" i="2"/>
  <c r="J995" i="2"/>
  <c r="J1119" i="2"/>
  <c r="J1969" i="2"/>
  <c r="J1067" i="2"/>
  <c r="J1019" i="2"/>
  <c r="J990" i="2"/>
  <c r="J1030" i="2"/>
  <c r="J1021" i="2"/>
  <c r="J1249" i="2"/>
  <c r="J1208" i="2"/>
  <c r="J987" i="2"/>
  <c r="J1046" i="2"/>
  <c r="J1076" i="2"/>
  <c r="J1029" i="2"/>
  <c r="J910" i="2"/>
  <c r="J1123" i="2"/>
  <c r="J1212" i="2"/>
  <c r="J1254" i="2"/>
  <c r="J1026" i="2"/>
  <c r="J983" i="2"/>
  <c r="J937" i="2"/>
  <c r="J1953" i="2"/>
  <c r="J1952" i="2"/>
  <c r="J1126" i="2"/>
  <c r="J929" i="2"/>
  <c r="J1491" i="2"/>
  <c r="J1958" i="2"/>
  <c r="J1414" i="2"/>
  <c r="J1150" i="2"/>
  <c r="J1044" i="2"/>
  <c r="J1043" i="2"/>
  <c r="J1627" i="2"/>
  <c r="J1860" i="2"/>
  <c r="J1481" i="2"/>
  <c r="J1253" i="2"/>
  <c r="J1277" i="2"/>
  <c r="J898" i="2"/>
  <c r="J1214" i="2"/>
  <c r="J1432" i="2"/>
  <c r="J1423" i="2"/>
  <c r="J1461" i="2"/>
  <c r="J1590" i="2"/>
  <c r="J1130" i="2"/>
  <c r="J1613" i="2"/>
  <c r="J1505" i="2"/>
  <c r="J1396" i="2"/>
  <c r="J1395" i="2"/>
  <c r="J1413" i="2"/>
  <c r="J1381" i="2"/>
  <c r="J1463" i="2"/>
  <c r="J1560" i="2"/>
  <c r="J1640" i="2"/>
  <c r="J1612" i="2"/>
  <c r="J1001" i="2"/>
  <c r="J1426" i="2"/>
  <c r="J1599" i="2"/>
  <c r="J1405" i="2"/>
  <c r="J1848" i="2"/>
  <c r="J1252" i="2"/>
  <c r="J1859" i="2"/>
  <c r="J1186" i="2"/>
  <c r="J1273" i="2"/>
  <c r="J1217" i="2"/>
  <c r="J1372" i="2"/>
  <c r="J1271" i="2"/>
  <c r="J1417" i="2"/>
  <c r="J1415" i="2"/>
  <c r="J1210" i="2"/>
  <c r="J1446" i="2"/>
  <c r="J911" i="2"/>
  <c r="J1592" i="2"/>
  <c r="J1079" i="2"/>
  <c r="J1384" i="2"/>
  <c r="J1858" i="2"/>
  <c r="J1225" i="2"/>
  <c r="J1121" i="2"/>
  <c r="J1562" i="2"/>
  <c r="J1529" i="2"/>
  <c r="J905" i="2"/>
  <c r="J904" i="2"/>
  <c r="J1492" i="2"/>
  <c r="J1587" i="2"/>
  <c r="J1113" i="2"/>
  <c r="J893" i="2"/>
  <c r="J1450" i="2"/>
  <c r="J1050" i="2"/>
  <c r="J1520" i="2"/>
  <c r="J1428" i="2"/>
  <c r="J1419" i="2"/>
  <c r="J947" i="2"/>
  <c r="J1956" i="2"/>
  <c r="J1174" i="2"/>
  <c r="J974" i="2"/>
  <c r="J1549" i="2"/>
  <c r="J1959" i="2"/>
  <c r="J1112" i="2"/>
  <c r="J1202" i="2"/>
  <c r="J1482" i="2"/>
  <c r="J1608" i="2"/>
  <c r="J1094" i="2"/>
  <c r="J1570" i="2"/>
  <c r="J1195" i="2"/>
  <c r="J1136" i="2"/>
  <c r="J1947" i="2"/>
  <c r="J1654" i="2"/>
  <c r="J1595" i="2"/>
  <c r="J913" i="2"/>
  <c r="J1638" i="2"/>
  <c r="J1659" i="2"/>
  <c r="J1360" i="2"/>
  <c r="J1496" i="2"/>
  <c r="J909" i="2"/>
  <c r="J1506" i="2"/>
  <c r="J1111" i="2"/>
  <c r="J1162" i="2"/>
  <c r="J1941" i="2"/>
  <c r="J1552" i="2"/>
  <c r="J1949" i="2"/>
  <c r="J1854" i="2"/>
  <c r="J1058" i="2"/>
  <c r="J1382" i="2"/>
  <c r="J991" i="2"/>
  <c r="J1447" i="2"/>
  <c r="J984" i="2"/>
  <c r="J1558" i="2"/>
  <c r="J1229" i="2"/>
  <c r="J1086" i="2"/>
  <c r="J1892" i="2"/>
  <c r="J1489" i="2"/>
  <c r="J1651" i="2"/>
  <c r="J1929" i="2"/>
  <c r="J895" i="2"/>
  <c r="J1968" i="2"/>
  <c r="J1581" i="2"/>
  <c r="J1124" i="2"/>
  <c r="J1263" i="2"/>
  <c r="J1474" i="2"/>
  <c r="J1290" i="2"/>
  <c r="J1614" i="2"/>
  <c r="J903" i="2"/>
  <c r="J946" i="2"/>
  <c r="J1416" i="2"/>
  <c r="J1477" i="2"/>
  <c r="J996" i="2"/>
  <c r="J1052" i="2"/>
  <c r="J1219" i="2"/>
  <c r="J894" i="2"/>
  <c r="J1145" i="2"/>
  <c r="J1181" i="2"/>
  <c r="J1493" i="2"/>
  <c r="J1127" i="2"/>
  <c r="J1515" i="2"/>
  <c r="J1891" i="2"/>
  <c r="J1185" i="2"/>
  <c r="J1427" i="2"/>
  <c r="J1479" i="2"/>
  <c r="J1451" i="2"/>
  <c r="J1258" i="2"/>
  <c r="J1431" i="2"/>
  <c r="J1380" i="2"/>
  <c r="J1643" i="2"/>
  <c r="J1320" i="2"/>
  <c r="J1919" i="2"/>
  <c r="J1610" i="2"/>
  <c r="J1484" i="2"/>
  <c r="J1527" i="2"/>
  <c r="J871" i="2"/>
  <c r="J1507" i="2"/>
  <c r="J1618" i="2"/>
  <c r="J1849" i="2"/>
  <c r="J1922" i="2"/>
  <c r="J942" i="2"/>
  <c r="J1037" i="2"/>
  <c r="J1630" i="2"/>
  <c r="J1201" i="2"/>
  <c r="J1458" i="2"/>
  <c r="J961" i="2"/>
  <c r="J1511" i="2"/>
  <c r="J1400" i="2"/>
  <c r="J1478" i="2"/>
  <c r="J1406" i="2"/>
  <c r="J1611" i="2"/>
  <c r="J1246" i="2"/>
  <c r="J1502" i="2"/>
  <c r="J1167" i="2"/>
  <c r="J1475" i="2"/>
  <c r="J1007" i="2"/>
  <c r="J1125" i="2"/>
  <c r="J1161" i="2"/>
  <c r="J1551" i="2"/>
  <c r="J1091" i="2"/>
  <c r="J954" i="2"/>
  <c r="J1545" i="2"/>
  <c r="J1905" i="2"/>
  <c r="J1472" i="2"/>
  <c r="J1163" i="2"/>
  <c r="J1085" i="2"/>
  <c r="J1144" i="2"/>
  <c r="J1546" i="2"/>
  <c r="J1362" i="2"/>
  <c r="J1418" i="2"/>
  <c r="J1203" i="2"/>
  <c r="J1525" i="2"/>
  <c r="J1356" i="2"/>
  <c r="J1152" i="2"/>
  <c r="J1178" i="2"/>
  <c r="J1084" i="2"/>
  <c r="J1368" i="2"/>
  <c r="J1170" i="2"/>
  <c r="J1340" i="2"/>
  <c r="J1107" i="2"/>
  <c r="J1262" i="2"/>
  <c r="J1950" i="2"/>
  <c r="J1193" i="2"/>
  <c r="J1621" i="2"/>
  <c r="J1577" i="2"/>
  <c r="J1365" i="2"/>
  <c r="J1213" i="2"/>
  <c r="J1292" i="2"/>
  <c r="J1301" i="2"/>
  <c r="J972" i="2"/>
  <c r="J1159" i="2"/>
  <c r="J1088" i="2"/>
  <c r="J1155" i="2"/>
  <c r="J1293" i="2"/>
  <c r="J855" i="2"/>
  <c r="J1073" i="2"/>
  <c r="J953" i="2"/>
  <c r="J1313" i="2"/>
  <c r="J902" i="2"/>
  <c r="J1194" i="2"/>
  <c r="J1660" i="2"/>
  <c r="J873" i="2"/>
  <c r="J1083" i="2"/>
  <c r="J1013" i="2"/>
  <c r="J1330" i="2"/>
  <c r="J1420" i="2"/>
  <c r="J1251" i="2"/>
  <c r="J1264" i="2"/>
  <c r="J1620" i="2"/>
  <c r="J1206" i="2"/>
  <c r="J881" i="2"/>
  <c r="J1448" i="2"/>
  <c r="J1287" i="2"/>
  <c r="J931" i="2"/>
  <c r="J1149" i="2"/>
  <c r="J1158" i="2"/>
  <c r="J1294" i="2"/>
  <c r="J1072" i="2"/>
  <c r="J1008" i="2"/>
  <c r="J1550" i="2"/>
  <c r="J1023" i="2"/>
  <c r="J1279" i="2"/>
  <c r="J1278" i="2"/>
  <c r="J1440" i="2"/>
  <c r="J938" i="2"/>
  <c r="J908" i="2"/>
  <c r="J1066" i="2"/>
  <c r="J1176" i="2"/>
  <c r="J1039" i="2"/>
  <c r="J1566" i="2"/>
  <c r="J989" i="2"/>
  <c r="J1375" i="2"/>
  <c r="J1398" i="2"/>
  <c r="J988" i="2"/>
  <c r="J1918" i="2"/>
  <c r="J1954" i="2"/>
  <c r="J1591" i="2"/>
  <c r="J1906" i="2"/>
  <c r="J1928" i="2"/>
  <c r="J1924" i="2"/>
  <c r="J980" i="2"/>
  <c r="J932" i="2"/>
  <c r="J1917" i="2"/>
  <c r="J1932" i="2"/>
  <c r="J1576" i="2"/>
  <c r="J1392" i="2"/>
  <c r="J1490" i="2"/>
  <c r="J945" i="2"/>
  <c r="J1453" i="2"/>
  <c r="J1297" i="2"/>
  <c r="J968" i="2"/>
  <c r="J878" i="2"/>
  <c r="J1615" i="2"/>
  <c r="J1460" i="2"/>
  <c r="J958" i="2"/>
  <c r="J886" i="2"/>
  <c r="J1916" i="2"/>
  <c r="J1016" i="2"/>
  <c r="J1216" i="2"/>
  <c r="J1110" i="2"/>
  <c r="J1168" i="2"/>
  <c r="J1476" i="2"/>
  <c r="J1846" i="2"/>
  <c r="J1514" i="2"/>
  <c r="J1347" i="2"/>
  <c r="J901" i="2"/>
  <c r="J852" i="2"/>
  <c r="J1501" i="2"/>
  <c r="J900" i="2"/>
  <c r="J1183" i="2"/>
  <c r="J912" i="2"/>
  <c r="J1010" i="2"/>
  <c r="J1011" i="2"/>
  <c r="J1179" i="2"/>
  <c r="J936" i="2"/>
  <c r="J1090" i="2"/>
  <c r="J986" i="2"/>
  <c r="J1519" i="2"/>
  <c r="J877" i="2"/>
  <c r="J859" i="2"/>
  <c r="J1639" i="2"/>
  <c r="J1118" i="2"/>
  <c r="J856" i="2"/>
  <c r="J1024" i="2"/>
  <c r="J1106" i="2"/>
  <c r="J1497" i="2"/>
  <c r="J1556" i="2"/>
  <c r="J934" i="2"/>
  <c r="J1485" i="2"/>
  <c r="J1600" i="2"/>
  <c r="J1847" i="2"/>
  <c r="J1299" i="2"/>
  <c r="J1180" i="2"/>
  <c r="J1296" i="2"/>
  <c r="J1523" i="2"/>
  <c r="J1580" i="2"/>
  <c r="J1243" i="2"/>
  <c r="J914" i="2"/>
  <c r="J1082" i="2"/>
  <c r="J844" i="2"/>
  <c r="J976" i="2"/>
  <c r="J1850" i="2"/>
  <c r="J944" i="2"/>
  <c r="J960" i="2"/>
  <c r="J885" i="2"/>
  <c r="J907" i="2"/>
  <c r="J1095" i="2"/>
  <c r="J1357" i="2"/>
  <c r="J1521" i="2"/>
  <c r="J1328" i="2"/>
  <c r="J1097" i="2"/>
  <c r="J971" i="2"/>
  <c r="J1582" i="2"/>
  <c r="J1280" i="2"/>
  <c r="J1634" i="2"/>
  <c r="J1403" i="2"/>
  <c r="J1464" i="2"/>
  <c r="J1402" i="2"/>
  <c r="J1100" i="2"/>
  <c r="J876" i="2"/>
  <c r="J1104" i="2"/>
  <c r="J884" i="2"/>
  <c r="J1335" i="2"/>
  <c r="J1564" i="2"/>
  <c r="J1567" i="2"/>
  <c r="J948" i="2"/>
  <c r="J1038" i="2"/>
  <c r="J1036" i="2"/>
  <c r="J943" i="2"/>
  <c r="J883" i="2"/>
  <c r="J1059" i="2"/>
  <c r="J1266" i="2"/>
  <c r="J1045" i="2"/>
  <c r="J860" i="2"/>
  <c r="J846" i="2"/>
  <c r="J1093" i="2"/>
  <c r="J1101" i="2"/>
  <c r="J880" i="2"/>
  <c r="J1522" i="2"/>
  <c r="J1646" i="2"/>
  <c r="J1624" i="2"/>
  <c r="J1555" i="2"/>
  <c r="J1962" i="2"/>
  <c r="J1242" i="2"/>
  <c r="J1054" i="2"/>
  <c r="J1160" i="2"/>
  <c r="J928" i="2"/>
  <c r="J1633" i="2"/>
  <c r="J926" i="2"/>
  <c r="J1644" i="2"/>
  <c r="J1657" i="2"/>
  <c r="J892" i="2"/>
  <c r="J1367" i="2"/>
  <c r="J1503" i="2"/>
  <c r="J1628" i="2"/>
  <c r="J1896" i="2"/>
  <c r="J1645" i="2"/>
  <c r="J862" i="2"/>
  <c r="J1568" i="2"/>
  <c r="J854" i="2"/>
  <c r="J1244" i="2"/>
  <c r="J1221" i="2"/>
  <c r="J1902" i="2"/>
  <c r="J1898" i="2"/>
  <c r="J956" i="2"/>
  <c r="J1255" i="2"/>
  <c r="J957" i="2"/>
  <c r="J1171" i="2"/>
  <c r="J906" i="2"/>
  <c r="J1075" i="2"/>
  <c r="J939" i="2"/>
  <c r="J1304" i="2"/>
  <c r="J1307" i="2"/>
  <c r="J1310" i="2"/>
  <c r="J1081" i="2"/>
  <c r="J1157" i="2"/>
  <c r="J1071" i="2"/>
  <c r="J1538" i="2"/>
  <c r="J1374" i="2"/>
  <c r="J1598" i="2"/>
  <c r="J1041" i="2"/>
  <c r="J915" i="2"/>
  <c r="J1517" i="2"/>
  <c r="J1105" i="2"/>
  <c r="J1429" i="2"/>
  <c r="J1915" i="2"/>
  <c r="J1040" i="2"/>
  <c r="J1542" i="2"/>
  <c r="J1319" i="2"/>
  <c r="J1586" i="2"/>
  <c r="J1137" i="2"/>
  <c r="J1966" i="2"/>
  <c r="J1182" i="2"/>
  <c r="J1305" i="2"/>
  <c r="J1636" i="2"/>
  <c r="J963" i="2"/>
  <c r="J1327" i="2"/>
  <c r="J1605" i="2"/>
  <c r="J1373" i="2"/>
  <c r="J1494" i="2"/>
  <c r="J1035" i="2"/>
  <c r="J842" i="2"/>
  <c r="J1175" i="2"/>
  <c r="J897" i="2"/>
  <c r="J1148" i="2"/>
  <c r="J1516" i="2"/>
  <c r="J965" i="2"/>
  <c r="J1569" i="2"/>
  <c r="J1295" i="2"/>
  <c r="J952" i="2"/>
  <c r="J1096" i="2"/>
  <c r="J1857" i="2"/>
  <c r="J1457" i="2"/>
  <c r="J1003" i="2"/>
  <c r="J1116" i="2"/>
  <c r="J1935" i="2"/>
  <c r="J1388" i="2"/>
  <c r="J1946" i="2"/>
  <c r="J1042" i="2"/>
  <c r="J1032" i="2"/>
  <c r="J1510" i="2"/>
  <c r="J1936" i="2"/>
  <c r="J1656" i="2"/>
  <c r="J1934" i="2"/>
  <c r="J1911" i="2"/>
  <c r="J1165" i="2"/>
  <c r="J933" i="2"/>
  <c r="J899" i="2"/>
  <c r="J1606" i="2"/>
  <c r="J1554" i="2"/>
  <c r="J1317" i="2"/>
  <c r="J1864" i="2"/>
  <c r="J1907" i="2"/>
  <c r="J1034" i="2"/>
  <c r="J1122" i="2"/>
  <c r="J1939" i="2"/>
  <c r="J1623" i="2"/>
  <c r="J1617" i="2"/>
  <c r="J1329" i="2"/>
  <c r="J1927" i="2"/>
  <c r="J1459" i="2"/>
  <c r="J1926" i="2"/>
  <c r="J1132" i="2"/>
  <c r="J1031" i="2"/>
  <c r="J1509" i="2"/>
  <c r="J1020" i="2"/>
  <c r="J1025" i="2"/>
  <c r="J970" i="2"/>
  <c r="J1387" i="2"/>
  <c r="J1862" i="2"/>
  <c r="J1575" i="2"/>
  <c r="J1006" i="2"/>
  <c r="J1584" i="2"/>
  <c r="J1300" i="2"/>
  <c r="J1914" i="2"/>
  <c r="J1619" i="2"/>
  <c r="J1938" i="2"/>
  <c r="J1579" i="2"/>
  <c r="J1346" i="2"/>
  <c r="J1963" i="2"/>
  <c r="J1964" i="2"/>
  <c r="J1913" i="2"/>
  <c r="J1257" i="2"/>
  <c r="J925" i="2"/>
  <c r="J1910" i="2"/>
  <c r="J840" i="2"/>
  <c r="J969" i="2"/>
  <c r="J1886" i="2"/>
  <c r="J1885" i="2"/>
  <c r="J1508" i="2"/>
  <c r="J997" i="2"/>
  <c r="J935" i="2"/>
  <c r="J1925" i="2"/>
  <c r="J1092" i="2"/>
  <c r="J843" i="2"/>
  <c r="J981" i="2"/>
  <c r="J1631" i="2"/>
  <c r="J896" i="2"/>
  <c r="J924" i="2"/>
  <c r="J1495" i="2"/>
  <c r="J1444" i="2"/>
  <c r="J1051" i="2"/>
  <c r="J1452" i="2"/>
  <c r="J1565" i="2"/>
  <c r="J1583" i="2"/>
  <c r="J1288" i="2"/>
  <c r="J1147" i="2"/>
  <c r="J1146" i="2"/>
  <c r="J1345" i="2"/>
  <c r="J1965" i="2"/>
  <c r="J1177" i="2"/>
  <c r="J1534" i="2"/>
  <c r="J1884" i="2"/>
  <c r="J1471" i="2"/>
  <c r="J861" i="2"/>
  <c r="J874" i="2"/>
  <c r="J1456" i="2"/>
  <c r="J962" i="2"/>
  <c r="J875" i="2"/>
  <c r="J1047" i="2"/>
  <c r="J1409" i="2"/>
  <c r="J1532" i="2"/>
  <c r="J1866" i="2"/>
  <c r="J1404" i="2"/>
  <c r="J1604" i="2"/>
  <c r="J1647" i="2"/>
  <c r="J1890" i="2"/>
  <c r="J1533" i="2"/>
  <c r="J1442" i="2"/>
  <c r="J1897" i="2"/>
  <c r="J1937" i="2"/>
  <c r="J1883" i="2"/>
  <c r="J1882" i="2"/>
  <c r="J1881" i="2"/>
  <c r="J1856" i="2"/>
  <c r="J1880" i="2"/>
  <c r="J1957" i="2"/>
  <c r="J1366" i="2"/>
  <c r="J1658" i="2"/>
  <c r="J1318" i="2"/>
  <c r="J1649" i="2"/>
  <c r="J1540" i="2"/>
  <c r="J1899" i="2"/>
  <c r="J1944" i="2"/>
  <c r="J941" i="2"/>
  <c r="J1943" i="2"/>
  <c r="J1903" i="2"/>
  <c r="J1879" i="2"/>
  <c r="J1920" i="2"/>
  <c r="J1616" i="2"/>
  <c r="J1430" i="2"/>
  <c r="J1893" i="2"/>
  <c r="J1425" i="2"/>
  <c r="J1878" i="2"/>
  <c r="J1256" i="2"/>
  <c r="J1629" i="2"/>
  <c r="J1386" i="2"/>
  <c r="J1487" i="2"/>
  <c r="J1572" i="2"/>
  <c r="J1539" i="2"/>
  <c r="J978" i="2"/>
  <c r="J1065" i="2"/>
  <c r="J1424" i="2"/>
  <c r="J1865" i="2"/>
  <c r="J1390" i="2"/>
  <c r="J1912" i="2"/>
  <c r="J1909" i="2"/>
  <c r="J1642" i="2"/>
  <c r="J1531" i="2"/>
  <c r="J994" i="2"/>
  <c r="J1609" i="2"/>
  <c r="J1655" i="2"/>
  <c r="J863" i="2"/>
  <c r="J1401" i="2"/>
  <c r="J1087" i="2"/>
  <c r="J1632" i="2"/>
  <c r="J1063" i="2"/>
  <c r="J1049" i="2"/>
  <c r="J1541" i="2"/>
  <c r="J1861" i="2"/>
  <c r="J1537" i="2"/>
  <c r="J993" i="2"/>
  <c r="J1028" i="2"/>
  <c r="J982" i="2"/>
  <c r="J1364" i="2"/>
  <c r="J1109" i="2"/>
  <c r="J1921" i="2"/>
  <c r="J979" i="2"/>
  <c r="J1940" i="2"/>
  <c r="J940" i="2"/>
  <c r="J1851" i="2"/>
  <c r="J1536" i="2"/>
  <c r="J1877" i="2"/>
  <c r="J1652" i="2"/>
  <c r="J1871" i="2"/>
  <c r="J1298" i="2"/>
  <c r="J1931" i="2"/>
  <c r="J1462" i="2"/>
  <c r="J1323" i="2"/>
  <c r="J851" i="2"/>
  <c r="J1948" i="2"/>
  <c r="J1526" i="2"/>
  <c r="J1002" i="2"/>
  <c r="J1548" i="2"/>
  <c r="J1530" i="2"/>
  <c r="J1557" i="2"/>
  <c r="J1574" i="2"/>
  <c r="J1370" i="2"/>
  <c r="J1888" i="2"/>
  <c r="J1480" i="2"/>
  <c r="J1399" i="2"/>
  <c r="J1324" i="2"/>
  <c r="J1868" i="2"/>
  <c r="J1588" i="2"/>
  <c r="J1191" i="2"/>
  <c r="J1339" i="2"/>
  <c r="J1376" i="2"/>
  <c r="J1513" i="2"/>
  <c r="J1281" i="2"/>
  <c r="J1961" i="2"/>
  <c r="J1154" i="2"/>
  <c r="J1074" i="2"/>
  <c r="J1960" i="2"/>
  <c r="J1005" i="2"/>
  <c r="J1622" i="2"/>
  <c r="J1573" i="2"/>
  <c r="J1904" i="2"/>
  <c r="J1901" i="2"/>
  <c r="J1285" i="2"/>
  <c r="J882" i="2"/>
  <c r="J1518" i="2"/>
  <c r="J870" i="2"/>
  <c r="J869" i="2"/>
  <c r="J850" i="2"/>
  <c r="J1022" i="2"/>
  <c r="J1078" i="2"/>
  <c r="J1876" i="2"/>
  <c r="J1057" i="2"/>
  <c r="J977" i="2"/>
  <c r="J1561" i="2"/>
  <c r="J1543" i="2"/>
  <c r="J1014" i="2"/>
  <c r="J1017" i="2"/>
  <c r="J1863" i="2"/>
  <c r="J1626" i="2"/>
  <c r="J1637" i="2"/>
  <c r="J1468" i="2"/>
  <c r="J1650" i="2"/>
  <c r="J1289" i="2"/>
  <c r="J1875" i="2"/>
  <c r="J1661" i="2"/>
  <c r="J1397" i="2"/>
  <c r="J1408" i="2"/>
  <c r="J1467" i="2"/>
  <c r="J1594" i="2"/>
  <c r="J1845" i="2"/>
  <c r="J1597" i="2"/>
  <c r="J1422" i="2"/>
  <c r="J1466" i="2"/>
  <c r="J1321" i="2"/>
  <c r="J1553" i="2"/>
  <c r="J1500" i="2"/>
  <c r="J1499" i="2"/>
  <c r="J1062" i="2"/>
  <c r="J1224" i="2"/>
  <c r="J1900" i="2"/>
  <c r="J1872" i="2"/>
  <c r="J1504" i="2"/>
  <c r="J967" i="2"/>
  <c r="J1018" i="2"/>
  <c r="J1204" i="2"/>
  <c r="J1603" i="2"/>
  <c r="J1394" i="2"/>
  <c r="J1923" i="2"/>
  <c r="J1585" i="2"/>
  <c r="J1894" i="2"/>
  <c r="J1635" i="2"/>
  <c r="J1473" i="2"/>
  <c r="J1099" i="2"/>
  <c r="J879" i="2"/>
  <c r="J1129" i="2"/>
  <c r="J1033" i="2"/>
  <c r="J1455" i="2"/>
  <c r="J1283" i="2"/>
  <c r="J1648" i="2"/>
  <c r="J1874" i="2"/>
  <c r="J1449" i="2"/>
  <c r="J1653" i="2"/>
  <c r="J1908" i="2"/>
  <c r="J1887" i="2"/>
  <c r="J1933" i="2"/>
  <c r="J1000" i="2"/>
  <c r="J999" i="2"/>
  <c r="J1945" i="2"/>
  <c r="J1578" i="2"/>
  <c r="J1512" i="2"/>
  <c r="J1411" i="2"/>
  <c r="J1393" i="2"/>
  <c r="J868" i="2"/>
  <c r="J867" i="2"/>
  <c r="J923" i="2"/>
  <c r="J1641" i="2"/>
  <c r="J1547" i="2"/>
  <c r="J1282" i="2"/>
  <c r="J1308" i="2"/>
  <c r="J1166" i="2"/>
  <c r="J1942" i="2"/>
  <c r="J1867" i="2"/>
  <c r="J951" i="2"/>
  <c r="J1625" i="2"/>
  <c r="J1055" i="2"/>
  <c r="J922" i="2"/>
  <c r="J1378" i="2"/>
  <c r="J1439" i="2"/>
  <c r="J1524" i="2"/>
  <c r="J1951" i="2"/>
  <c r="J849" i="2"/>
  <c r="J845" i="2"/>
  <c r="J1563" i="2"/>
  <c r="J921" i="2"/>
  <c r="J920" i="2"/>
  <c r="J889" i="2"/>
  <c r="J1196" i="2"/>
  <c r="J1407" i="2"/>
  <c r="J985" i="2"/>
  <c r="J919" i="2"/>
  <c r="J950" i="2"/>
  <c r="J918" i="2"/>
  <c r="J1596" i="2"/>
  <c r="J1662" i="2"/>
  <c r="J1607" i="2"/>
  <c r="J1528" i="2"/>
  <c r="J1853" i="2"/>
  <c r="J1869" i="2"/>
  <c r="J949" i="2"/>
  <c r="J1589" i="2"/>
  <c r="J1895" i="2"/>
  <c r="J1930" i="2"/>
  <c r="J1663" i="2"/>
  <c r="J1385" i="2"/>
  <c r="J866" i="2"/>
  <c r="J865" i="2"/>
  <c r="J1571" i="2"/>
  <c r="J888" i="2"/>
  <c r="J887" i="2"/>
  <c r="J1855" i="2"/>
  <c r="J1873" i="2"/>
  <c r="J1443" i="2"/>
  <c r="J1488" i="2"/>
  <c r="J1015" i="2"/>
  <c r="J1559" i="2"/>
  <c r="J1169" i="2"/>
  <c r="J1889" i="2"/>
  <c r="J1870" i="2"/>
  <c r="J1009" i="2"/>
  <c r="J1486" i="2"/>
  <c r="J1410" i="2"/>
  <c r="J1192" i="2"/>
  <c r="J1103" i="2"/>
  <c r="J1061" i="2"/>
  <c r="J1602" i="2"/>
  <c r="J1470" i="2"/>
  <c r="J858" i="2"/>
  <c r="J857" i="2"/>
  <c r="J848" i="2"/>
  <c r="J864" i="2"/>
  <c r="J1469" i="2"/>
  <c r="J917" i="2"/>
  <c r="J1498" i="2"/>
  <c r="J1852" i="2"/>
  <c r="J847" i="2"/>
  <c r="J916" i="2"/>
  <c r="J1098" i="2"/>
  <c r="J1337" i="2"/>
  <c r="J1108" i="2"/>
  <c r="J1363" i="2"/>
  <c r="J1377" i="2"/>
  <c r="J1056" i="2"/>
  <c r="J1359" i="2"/>
  <c r="J1333" i="2"/>
  <c r="J1332" i="2"/>
  <c r="J1348" i="2"/>
  <c r="J1187" i="2"/>
  <c r="J1383" i="2"/>
  <c r="J1379" i="2"/>
  <c r="J1371" i="2"/>
  <c r="J1220" i="2"/>
  <c r="J1325" i="2"/>
  <c r="J1322" i="2"/>
  <c r="J1316" i="2"/>
  <c r="J1315" i="2"/>
  <c r="J1230" i="2"/>
  <c r="J1241" i="2"/>
  <c r="J1391" i="2"/>
  <c r="J1535" i="2"/>
  <c r="J1314" i="2"/>
  <c r="J1312" i="2"/>
  <c r="J1311" i="2"/>
  <c r="J1309" i="2"/>
  <c r="J1369" i="2"/>
  <c r="J1172" i="2"/>
  <c r="J1434" i="2"/>
  <c r="J1164" i="2"/>
  <c r="J1361" i="2"/>
  <c r="J1004" i="2"/>
  <c r="J1306" i="2"/>
  <c r="J1303" i="2"/>
  <c r="J1228" i="2"/>
  <c r="J1222" i="2"/>
  <c r="J1664" i="2"/>
  <c r="J1438" i="2"/>
  <c r="J1302" i="2"/>
  <c r="J1215" i="2"/>
  <c r="J1211" i="2"/>
  <c r="J1291" i="2"/>
  <c r="J1209" i="2"/>
  <c r="J1027" i="2"/>
  <c r="J992" i="2"/>
  <c r="J1421" i="2"/>
  <c r="J1349" i="2"/>
  <c r="J1205" i="2"/>
  <c r="J1267" i="2"/>
  <c r="J1200" i="2"/>
  <c r="J1199" i="2"/>
  <c r="J1265" i="2"/>
  <c r="J1231" i="2"/>
  <c r="J1227" i="2"/>
  <c r="J1389" i="2"/>
  <c r="J1593" i="2"/>
  <c r="J1437" i="2"/>
  <c r="J1260" i="2"/>
  <c r="J1436" i="2"/>
  <c r="J1355" i="2"/>
  <c r="J1342" i="2"/>
  <c r="J1343" i="2"/>
  <c r="J1341" i="2"/>
  <c r="J1358" i="2"/>
  <c r="J1344" i="2"/>
  <c r="J1334" i="2"/>
  <c r="J1338" i="2"/>
  <c r="J1236" i="2"/>
  <c r="J1141" i="2"/>
  <c r="J1275" i="2"/>
  <c r="J1235" i="2"/>
  <c r="J1272" i="2"/>
  <c r="J1234" i="2"/>
  <c r="J1261" i="2"/>
  <c r="J1666" i="2"/>
  <c r="J1668" i="2"/>
  <c r="J1435" i="2"/>
  <c r="J1239" i="2"/>
  <c r="J1080" i="2"/>
  <c r="J1698" i="2"/>
  <c r="J1226" i="2"/>
  <c r="J1259" i="2"/>
  <c r="J1483" i="2"/>
  <c r="J1270" i="2"/>
  <c r="J1156" i="2"/>
  <c r="J1188" i="2"/>
  <c r="J1140" i="2"/>
  <c r="J1139" i="2"/>
  <c r="J1233" i="2"/>
  <c r="J1336" i="2"/>
  <c r="J1544" i="2"/>
  <c r="J1240" i="2"/>
  <c r="J1350" i="2"/>
  <c r="J1331" i="2"/>
  <c r="J1197" i="2"/>
  <c r="J1153" i="2"/>
  <c r="J1190" i="2"/>
  <c r="J1151" i="2"/>
  <c r="J1354" i="2"/>
  <c r="J998" i="2"/>
  <c r="J1352" i="2"/>
  <c r="J1353" i="2"/>
  <c r="J1673" i="2"/>
  <c r="J1433" i="2"/>
  <c r="J1128" i="2"/>
  <c r="J1412" i="2"/>
  <c r="J1218" i="2"/>
  <c r="J1223" i="2"/>
  <c r="J1454" i="2"/>
  <c r="J1601" i="2"/>
  <c r="J1238" i="2"/>
  <c r="J1276" i="2"/>
  <c r="J1268" i="2"/>
  <c r="J1351" i="2"/>
  <c r="J1143" i="2"/>
  <c r="J1142" i="2"/>
  <c r="J975" i="2"/>
  <c r="J1077" i="2"/>
  <c r="J1064" i="2"/>
  <c r="J1198" i="2"/>
  <c r="J1465" i="2"/>
  <c r="J1665" i="2"/>
  <c r="J1247" i="2"/>
  <c r="J1248" i="2"/>
  <c r="J1138" i="2"/>
  <c r="J1134" i="2"/>
  <c r="J1245" i="2"/>
  <c r="J1284" i="2"/>
  <c r="J1232" i="2"/>
  <c r="J1133" i="2"/>
  <c r="J1117" i="2"/>
  <c r="J1189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 l="1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A621" i="3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J620" i="3"/>
  <c r="F1955" i="2"/>
  <c r="G1816" i="2"/>
  <c r="G1817" i="2"/>
  <c r="G1810" i="2"/>
  <c r="G1800" i="2"/>
  <c r="G1818" i="2"/>
  <c r="G1799" i="2"/>
  <c r="G1820" i="2"/>
  <c r="J964" i="2" l="1"/>
  <c r="J955" i="2"/>
  <c r="J959" i="2"/>
  <c r="J930" i="2"/>
  <c r="J1286" i="2"/>
  <c r="J1114" i="2"/>
  <c r="J1068" i="2"/>
  <c r="J1115" i="2"/>
  <c r="J927" i="2"/>
  <c r="J1069" i="2"/>
  <c r="J890" i="2"/>
  <c r="J1135" i="2"/>
  <c r="J1326" i="2"/>
  <c r="J1445" i="2"/>
  <c r="J1012" i="2"/>
  <c r="J1274" i="2"/>
  <c r="J891" i="2"/>
  <c r="J1070" i="2"/>
  <c r="J1967" i="2"/>
  <c r="J1269" i="2"/>
  <c r="J841" i="2"/>
  <c r="J966" i="2"/>
  <c r="A73" i="1"/>
  <c r="A74" i="1" s="1"/>
  <c r="A75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1" i="1"/>
  <c r="A12" i="1" s="1"/>
  <c r="A13" i="1" s="1"/>
  <c r="A14" i="1" s="1"/>
  <c r="A15" i="1" s="1"/>
  <c r="A16" i="1" s="1"/>
  <c r="A993" i="2"/>
  <c r="A994" i="2" s="1"/>
  <c r="A995" i="2" s="1"/>
  <c r="A996" i="2" s="1"/>
  <c r="A1285" i="2"/>
  <c r="A1286" i="2" s="1"/>
  <c r="A1287" i="2" s="1"/>
  <c r="A1288" i="2" s="1"/>
  <c r="A1289" i="2" s="1"/>
  <c r="A1290" i="2" s="1"/>
  <c r="A1081" i="2"/>
  <c r="A1082" i="2" s="1"/>
  <c r="A1083" i="2" s="1"/>
  <c r="A1084" i="2" s="1"/>
  <c r="A1085" i="2" s="1"/>
  <c r="A1086" i="2" s="1"/>
  <c r="A1087" i="2" s="1"/>
  <c r="A1088" i="2" s="1"/>
  <c r="A1065" i="2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840" i="2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1135" i="2"/>
  <c r="A1136" i="2" s="1"/>
  <c r="A1137" i="2" s="1"/>
  <c r="A1326" i="2"/>
  <c r="A1327" i="2" s="1"/>
  <c r="A1328" i="2" s="1"/>
  <c r="A1329" i="2" s="1"/>
  <c r="A1330" i="2" s="1"/>
  <c r="A1442" i="2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273" i="2"/>
  <c r="A1274" i="2" s="1"/>
  <c r="A1269" i="2"/>
  <c r="A1359" i="2"/>
  <c r="A1360" i="2" s="1"/>
  <c r="A1372" i="2"/>
  <c r="A1373" i="2" s="1"/>
  <c r="A1374" i="2" s="1"/>
  <c r="A1375" i="2" s="1"/>
  <c r="A1376" i="2" s="1"/>
  <c r="A1377" i="2" s="1"/>
  <c r="A1378" i="2" s="1"/>
  <c r="A1362" i="2"/>
  <c r="A1363" i="2" s="1"/>
  <c r="A1364" i="2" s="1"/>
  <c r="A1365" i="2" s="1"/>
  <c r="A1366" i="2" s="1"/>
  <c r="A1367" i="2" s="1"/>
  <c r="A1368" i="2" s="1"/>
  <c r="A1337" i="2"/>
  <c r="A1484" i="2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466" i="2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602" i="2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061" i="2"/>
  <c r="A1062" i="2" s="1"/>
  <c r="A1063" i="2" s="1"/>
  <c r="A1191" i="2"/>
  <c r="A1192" i="2" s="1"/>
  <c r="A1193" i="2" s="1"/>
  <c r="A1194" i="2" s="1"/>
  <c r="A1195" i="2" s="1"/>
  <c r="A1196" i="2" s="1"/>
  <c r="A1392" i="2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165" i="2"/>
  <c r="A1166" i="2" s="1"/>
  <c r="A1167" i="2" s="1"/>
  <c r="A1168" i="2" s="1"/>
  <c r="A1169" i="2" s="1"/>
  <c r="A1170" i="2" s="1"/>
  <c r="A1171" i="2" s="1"/>
  <c r="A1536" i="2"/>
  <c r="A1537" i="2" s="1"/>
  <c r="A1538" i="2" s="1"/>
  <c r="A1539" i="2" s="1"/>
  <c r="A1540" i="2" s="1"/>
  <c r="A1541" i="2" s="1"/>
  <c r="A1542" i="2" s="1"/>
  <c r="A1543" i="2" s="1"/>
  <c r="A1477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384" i="2"/>
  <c r="A1385" i="2" s="1"/>
  <c r="A1386" i="2" s="1"/>
  <c r="A1387" i="2" s="1"/>
  <c r="A1388" i="2" s="1"/>
  <c r="A1594" i="2"/>
  <c r="A1595" i="2" s="1"/>
  <c r="A1596" i="2" s="1"/>
  <c r="A1597" i="2" s="1"/>
  <c r="A1598" i="2" s="1"/>
  <c r="A1599" i="2" s="1"/>
  <c r="A1600" i="2" s="1"/>
  <c r="A1439" i="2"/>
  <c r="A1440" i="2" s="1"/>
  <c r="A1307" i="2"/>
  <c r="A1308" i="2" s="1"/>
  <c r="A1277" i="2"/>
  <c r="A1278" i="2" s="1"/>
  <c r="A1279" i="2" s="1"/>
  <c r="A1280" i="2" s="1"/>
  <c r="A1281" i="2" s="1"/>
  <c r="A1282" i="2" s="1"/>
  <c r="A1283" i="2" s="1"/>
  <c r="A1455" i="2"/>
  <c r="A1456" i="2" s="1"/>
  <c r="A1457" i="2" s="1"/>
  <c r="A1458" i="2" s="1"/>
  <c r="A1459" i="2" s="1"/>
  <c r="A1460" i="2" s="1"/>
  <c r="A1461" i="2" s="1"/>
  <c r="A1462" i="2" s="1"/>
  <c r="A1463" i="2" s="1"/>
  <c r="A1464" i="2" s="1"/>
  <c r="A1028" i="2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118" i="2"/>
  <c r="A1119" i="2" s="1"/>
  <c r="A1120" i="2" s="1"/>
  <c r="A1121" i="2" s="1"/>
  <c r="A1122" i="2" s="1"/>
  <c r="A1123" i="2" s="1"/>
  <c r="A1124" i="2" s="1"/>
  <c r="A1125" i="2" s="1"/>
  <c r="A1126" i="2" s="1"/>
  <c r="A1127" i="2" s="1"/>
  <c r="A1201" i="2"/>
  <c r="A1202" i="2" s="1"/>
  <c r="A967" i="2" s="1"/>
  <c r="A968" i="2" s="1"/>
  <c r="A969" i="2" s="1"/>
  <c r="A970" i="2" s="1"/>
  <c r="A971" i="2" s="1"/>
  <c r="A972" i="2" s="1"/>
  <c r="A973" i="2" s="1"/>
  <c r="A974" i="2" s="1"/>
  <c r="A1224" i="2"/>
  <c r="A1225" i="2" s="1"/>
  <c r="A1317" i="2"/>
  <c r="A1318" i="2" s="1"/>
  <c r="A1319" i="2" s="1"/>
  <c r="A1320" i="2" s="1"/>
  <c r="A1321" i="2" s="1"/>
  <c r="A1422" i="2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976" i="2"/>
  <c r="A977" i="2" s="1"/>
  <c r="A978" i="2" s="1"/>
  <c r="A979" i="2" s="1"/>
  <c r="A980" i="2" s="1"/>
  <c r="A1078" i="2"/>
  <c r="A1079" i="2" s="1"/>
  <c r="A1154" i="2"/>
  <c r="A1155" i="2" s="1"/>
  <c r="A1339" i="2"/>
  <c r="A1340" i="2" s="1"/>
  <c r="A1323" i="2"/>
  <c r="A1324" i="2" s="1"/>
  <c r="A1370" i="2"/>
  <c r="A1292" i="2"/>
  <c r="A1293" i="2" s="1"/>
  <c r="A1294" i="2" s="1"/>
  <c r="A1295" i="2" s="1"/>
  <c r="A1296" i="2" s="1"/>
  <c r="A1297" i="2" s="1"/>
  <c r="A1298" i="2" s="1"/>
  <c r="A1299" i="2" s="1"/>
  <c r="A1300" i="2" s="1"/>
  <c r="A1301" i="2" s="1"/>
  <c r="A1390" i="2"/>
  <c r="A1345" i="2"/>
  <c r="A1346" i="2" s="1"/>
  <c r="A1347" i="2" s="1"/>
  <c r="A1144" i="2"/>
  <c r="A1145" i="2" s="1"/>
  <c r="A1146" i="2" s="1"/>
  <c r="A1147" i="2" s="1"/>
  <c r="A1148" i="2" s="1"/>
  <c r="A1149" i="2" s="1"/>
  <c r="A1150" i="2" s="1"/>
  <c r="A1304" i="2"/>
  <c r="A1305" i="2" s="1"/>
  <c r="A1157" i="2"/>
  <c r="A1158" i="2" s="1"/>
  <c r="A1159" i="2" s="1"/>
  <c r="A1160" i="2" s="1"/>
  <c r="A1161" i="2" s="1"/>
  <c r="A1162" i="2" s="1"/>
  <c r="A1163" i="2" s="1"/>
  <c r="A1310" i="2"/>
  <c r="A1221" i="2"/>
  <c r="A1242" i="2"/>
  <c r="A1243" i="2" s="1"/>
  <c r="A1266" i="2"/>
  <c r="A1335" i="2"/>
  <c r="A1356" i="2"/>
  <c r="A1357" i="2" s="1"/>
  <c r="A1216" i="2"/>
  <c r="A1217" i="2" s="1"/>
  <c r="A1206" i="2"/>
  <c r="A1207" i="2" s="1"/>
  <c r="A1208" i="2" s="1"/>
  <c r="A1262" i="2"/>
  <c r="A1263" i="2" s="1"/>
  <c r="A1264" i="2" s="1"/>
  <c r="A1313" i="2"/>
  <c r="A1212" i="2"/>
  <c r="A1213" i="2" s="1"/>
  <c r="A1214" i="2" s="1"/>
  <c r="A1152" i="2"/>
  <c r="A1246" i="2"/>
  <c r="A1380" i="2"/>
  <c r="A1381" i="2" s="1"/>
  <c r="A1382" i="2" s="1"/>
  <c r="A1185" i="2"/>
  <c r="A1186" i="2" s="1"/>
  <c r="A1219" i="2"/>
  <c r="A1229" i="2"/>
  <c r="A1210" i="2"/>
  <c r="A1271" i="2"/>
  <c r="A1249" i="2"/>
  <c r="A1250" i="2" s="1"/>
  <c r="A997" i="2" l="1"/>
  <c r="A1413" i="2" s="1"/>
  <c r="A1414" i="2" s="1"/>
  <c r="A1415" i="2" s="1"/>
  <c r="A1667" i="2"/>
  <c r="A1251" i="2"/>
  <c r="A1252" i="2" s="1"/>
  <c r="A1253" i="2" s="1"/>
  <c r="A1254" i="2" s="1"/>
  <c r="A1255" i="2" s="1"/>
  <c r="A1244" i="2"/>
  <c r="A981" i="2"/>
  <c r="A1203" i="2"/>
  <c r="A1478" i="2" s="1"/>
  <c r="A1479" i="2" s="1"/>
  <c r="A1480" i="2" s="1"/>
  <c r="A1481" i="2" s="1"/>
  <c r="A1482" i="2" s="1"/>
  <c r="A1129" i="2" l="1"/>
  <c r="A1130" i="2" s="1"/>
  <c r="A1131" i="2" s="1"/>
  <c r="A1132" i="2" s="1"/>
  <c r="A1256" i="2"/>
  <c r="A1257" i="2" s="1"/>
  <c r="A1258" i="2" s="1"/>
  <c r="A1204" i="2"/>
  <c r="A982" i="2"/>
  <c r="A983" i="2" s="1"/>
  <c r="A984" i="2" s="1"/>
  <c r="A985" i="2" s="1"/>
  <c r="A986" i="2" s="1"/>
  <c r="A987" i="2" s="1"/>
  <c r="A988" i="2" s="1"/>
  <c r="A989" i="2" s="1"/>
  <c r="A990" i="2" s="1"/>
  <c r="A991" i="2" s="1"/>
  <c r="A999" i="2" l="1"/>
  <c r="A1000" i="2" s="1"/>
  <c r="A1001" i="2" s="1"/>
  <c r="A1002" i="2" s="1"/>
  <c r="A1003" i="2" s="1"/>
  <c r="A853" i="2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1005" i="2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416" i="2"/>
  <c r="A1417" i="2" s="1"/>
  <c r="A1418" i="2" s="1"/>
  <c r="A1419" i="2" s="1"/>
  <c r="A1420" i="2" s="1"/>
  <c r="A1089" i="2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703" i="2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669" i="2"/>
  <c r="A1670" i="2" s="1"/>
  <c r="A1671" i="2" s="1"/>
  <c r="A1672" i="2" s="1"/>
  <c r="A1674" i="2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9" i="2"/>
  <c r="A1700" i="2" s="1"/>
  <c r="A1701" i="2" s="1"/>
  <c r="A1053" i="2"/>
  <c r="A1054" i="2" s="1"/>
  <c r="A1055" i="2" s="1"/>
  <c r="A1056" i="2" s="1"/>
  <c r="A1057" i="2" s="1"/>
  <c r="A1058" i="2" s="1"/>
  <c r="A1059" i="2" s="1"/>
  <c r="A1173" i="2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956" i="2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784" i="2" l="1"/>
  <c r="A1799" i="2" l="1"/>
  <c r="A1807" i="2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5" i="2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800" i="2"/>
  <c r="A1801" i="2"/>
  <c r="A1802" i="2" s="1"/>
  <c r="A1803" i="2" s="1"/>
  <c r="A1804" i="2" s="1"/>
  <c r="A1805" i="2" s="1"/>
  <c r="A1785" i="2"/>
  <c r="A1786" i="2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H-I!$A$6:$K$1971" type="102" refreshedVersion="5" minRefreshableVersion="5">
    <extLst>
      <ext xmlns:x15="http://schemas.microsoft.com/office/spreadsheetml/2010/11/main" uri="{DE250136-89BD-433C-8126-D09CA5730AF9}">
        <x15:connection id="Range-0635db93-d9b9-4405-847e-30084acd5559" autoDelete="1">
          <x15:rangePr sourceName="_xlcn.WorksheetConnection_PHIA6K19711"/>
        </x15:connection>
      </ext>
    </extLst>
  </connection>
  <connection id="3" name="WorksheetConnection_PH-II!$A$6:$L$1065" type="102" refreshedVersion="5" minRefreshableVersion="5">
    <extLst>
      <ext xmlns:x15="http://schemas.microsoft.com/office/spreadsheetml/2010/11/main" uri="{DE250136-89BD-433C-8126-D09CA5730AF9}">
        <x15:connection id="Range1-b46fe391-2067-4061-ad1f-049d8cab17c5" autoDelete="1">
          <x15:rangePr sourceName="_xlcn.WorksheetConnection_PHIIA6L106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e].[Locat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<sst xmlns="http://schemas.openxmlformats.org/spreadsheetml/2006/main" count="14617" uniqueCount="2050">
  <si>
    <t>S. No.</t>
  </si>
  <si>
    <t>Asset Group</t>
  </si>
  <si>
    <t>Vendor Name</t>
  </si>
  <si>
    <t>Inv. No.</t>
  </si>
  <si>
    <t>Inv. Date</t>
  </si>
  <si>
    <t>Inv. Basic Amt</t>
  </si>
  <si>
    <t>GST</t>
  </si>
  <si>
    <t>Total Invoice Value</t>
  </si>
  <si>
    <t>GST (Eligible)</t>
  </si>
  <si>
    <t>Capex Value Excl GST</t>
  </si>
  <si>
    <t>Location</t>
  </si>
  <si>
    <t>Amba Shakti Industries LImited</t>
  </si>
  <si>
    <t xml:space="preserve">Plot No. </t>
  </si>
  <si>
    <t>GSTIN- 09</t>
  </si>
  <si>
    <t>Invoice wise list of Capital Investment upto 31/3/2022</t>
  </si>
  <si>
    <t xml:space="preserve">ANNEXURE </t>
  </si>
  <si>
    <t>Land</t>
  </si>
  <si>
    <t>Building</t>
  </si>
  <si>
    <t>Plant M/c</t>
  </si>
  <si>
    <t>Electrical Installation</t>
  </si>
  <si>
    <t>Other misc Assets</t>
  </si>
  <si>
    <t>A.</t>
  </si>
  <si>
    <t>B.</t>
  </si>
  <si>
    <t>C.</t>
  </si>
  <si>
    <t>D.</t>
  </si>
  <si>
    <t>E.</t>
  </si>
  <si>
    <t>A R Gears (P) Ltd</t>
  </si>
  <si>
    <t>V P &amp; Company</t>
  </si>
  <si>
    <t>Air Liquide North India (P) Ltd</t>
  </si>
  <si>
    <t>Kushwaha Engineering &amp;  Consulants</t>
  </si>
  <si>
    <t>R Singh &amp; Associates (P) Ltd</t>
  </si>
  <si>
    <t>MRJ Steels (P) Ltd</t>
  </si>
  <si>
    <t>Omaxe Cranes Private Ltd</t>
  </si>
  <si>
    <t>Novelty Machinery Store</t>
  </si>
  <si>
    <t>Nikum Energy Control India Limited</t>
  </si>
  <si>
    <t>Concast (India) Ltd</t>
  </si>
  <si>
    <t>Freight on Plant &amp; Machinery</t>
  </si>
  <si>
    <t>Hartek Power (P) Ltd</t>
  </si>
  <si>
    <t>229</t>
  </si>
  <si>
    <t>220</t>
  </si>
  <si>
    <t>221</t>
  </si>
  <si>
    <t>222</t>
  </si>
  <si>
    <t>223</t>
  </si>
  <si>
    <t>18008621</t>
  </si>
  <si>
    <t>19</t>
  </si>
  <si>
    <t>305</t>
  </si>
  <si>
    <t>304</t>
  </si>
  <si>
    <t>238</t>
  </si>
  <si>
    <t>345</t>
  </si>
  <si>
    <t>125</t>
  </si>
  <si>
    <t>316</t>
  </si>
  <si>
    <t>851</t>
  </si>
  <si>
    <t>863</t>
  </si>
  <si>
    <t>208</t>
  </si>
  <si>
    <t>888</t>
  </si>
  <si>
    <t>140</t>
  </si>
  <si>
    <t>409</t>
  </si>
  <si>
    <t>Debit Note-2</t>
  </si>
  <si>
    <t/>
  </si>
  <si>
    <t>00978</t>
  </si>
  <si>
    <t>Yes</t>
  </si>
  <si>
    <t>2018-19</t>
  </si>
  <si>
    <t>HDFC Bank(50200026448570)</t>
  </si>
  <si>
    <t>Zed Control System &amp; Switchgear</t>
  </si>
  <si>
    <t>Raj Laxmi Metals (P) Ltd</t>
  </si>
  <si>
    <t>A B Pal Electricals (P) Ltd</t>
  </si>
  <si>
    <t>Cash</t>
  </si>
  <si>
    <t>National Electric &amp; Construction Co</t>
  </si>
  <si>
    <t>Chhabra Electric Co</t>
  </si>
  <si>
    <t>Suprabhat Associates (P) Ltd</t>
  </si>
  <si>
    <t>Bansidhar Chiranjilal( Electricals)</t>
  </si>
  <si>
    <t>S R N Traders</t>
  </si>
  <si>
    <t>Ambika Sanitary &amp; Hardware Store</t>
  </si>
  <si>
    <t>260</t>
  </si>
  <si>
    <t>1923</t>
  </si>
  <si>
    <t>05877</t>
  </si>
  <si>
    <t>15130</t>
  </si>
  <si>
    <t>1189</t>
  </si>
  <si>
    <t>1223</t>
  </si>
  <si>
    <t>1573</t>
  </si>
  <si>
    <t>09722</t>
  </si>
  <si>
    <t>9311</t>
  </si>
  <si>
    <t>9312</t>
  </si>
  <si>
    <t>1743</t>
  </si>
  <si>
    <t>10785</t>
  </si>
  <si>
    <t>139</t>
  </si>
  <si>
    <t>1886</t>
  </si>
  <si>
    <t>144</t>
  </si>
  <si>
    <t>2205</t>
  </si>
  <si>
    <t>14207</t>
  </si>
  <si>
    <t>640</t>
  </si>
  <si>
    <t>2541</t>
  </si>
  <si>
    <t>16594</t>
  </si>
  <si>
    <t>813</t>
  </si>
  <si>
    <t>16914</t>
  </si>
  <si>
    <t>21105</t>
  </si>
  <si>
    <t>3199</t>
  </si>
  <si>
    <t>107</t>
  </si>
  <si>
    <t>782</t>
  </si>
  <si>
    <t>781</t>
  </si>
  <si>
    <t>128</t>
  </si>
  <si>
    <t>Freight on Electric Insallation</t>
  </si>
  <si>
    <t>Jai Durge Hardware &amp; Sanitary Store</t>
  </si>
  <si>
    <t>Ambashakti Udyog Ltd</t>
  </si>
  <si>
    <t>Shree Cement Ltd</t>
  </si>
  <si>
    <t>Ambica Commodities</t>
  </si>
  <si>
    <t>Siya Enterprises</t>
  </si>
  <si>
    <t>Maruti Carbonics</t>
  </si>
  <si>
    <t>Mahalaxmi Sales Corporation</t>
  </si>
  <si>
    <t>Rawal Bharat Gas Gramin Vitrak</t>
  </si>
  <si>
    <t>Shree Shyam Udyog</t>
  </si>
  <si>
    <t>GST Reversal</t>
  </si>
  <si>
    <t>Mani Associates</t>
  </si>
  <si>
    <t>Highway Crane Services</t>
  </si>
  <si>
    <t>Ganesh Trading Co</t>
  </si>
  <si>
    <t>Voestalpine Bohler Welding India Technology (P) Ltd</t>
  </si>
  <si>
    <t>J.V. Enterprises</t>
  </si>
  <si>
    <t>Amba Shakti Ispat Ltd</t>
  </si>
  <si>
    <t>Jai Bricks Works</t>
  </si>
  <si>
    <t>Haryana Steel Mongers (P) Ltd</t>
  </si>
  <si>
    <t>Aum Enterprises</t>
  </si>
  <si>
    <t>Goel Oil and Machinery Store</t>
  </si>
  <si>
    <t>Pooja Machinery &amp; Hardware Store</t>
  </si>
  <si>
    <t>Shree Ram Shipping Industries (P) Ltd</t>
  </si>
  <si>
    <t>Dalkan Ship Breaking Ltd</t>
  </si>
  <si>
    <t>Bharat Mechanical Hoists &amp; Co</t>
  </si>
  <si>
    <t>Jai Durge Electricals</t>
  </si>
  <si>
    <t>Mangal Sain Kundan Lal</t>
  </si>
  <si>
    <t>Prakash Machinery Store</t>
  </si>
  <si>
    <t>Bahubali Iron &amp; Steel Co</t>
  </si>
  <si>
    <t>Bharat Steel Roling Mills Unit-I</t>
  </si>
  <si>
    <t>L.D. Goyal Steels (P) Ltd</t>
  </si>
  <si>
    <t>J.P. Automobile</t>
  </si>
  <si>
    <t>Vijay Kumar Agarwal &amp; Co.</t>
  </si>
  <si>
    <t>Shri Gayatri Traders</t>
  </si>
  <si>
    <t>Indian Agencies Corporation</t>
  </si>
  <si>
    <t>CIMEC Infralabs (P) Ltd</t>
  </si>
  <si>
    <t>Aggarwal Gases</t>
  </si>
  <si>
    <t>R.K. Industries (UNIT-II)LLP</t>
  </si>
  <si>
    <t>Guru Ashish Ship Breakers</t>
  </si>
  <si>
    <t>Shree Sai Steels</t>
  </si>
  <si>
    <t>Tara Chand Walato Ram (Delhi)</t>
  </si>
  <si>
    <t>Nav Durga Mill &amp; Machinery Store</t>
  </si>
  <si>
    <t>Intas International</t>
  </si>
  <si>
    <t>Radha Raman Industrial Supply</t>
  </si>
  <si>
    <t>Kidarsons Industries (P)  Ltd</t>
  </si>
  <si>
    <t>Chhabra Iron Store</t>
  </si>
  <si>
    <t>Jyoti Safety Sales Corporation</t>
  </si>
  <si>
    <t>R R Tools &amp; Equipment</t>
  </si>
  <si>
    <t>Tayal Screw India</t>
  </si>
  <si>
    <t>Ghaziabad Agriculture Depot</t>
  </si>
  <si>
    <t>Billion Pipe Agency</t>
  </si>
  <si>
    <t>S R Seth &amp; Sons</t>
  </si>
  <si>
    <t>Hind Scaff &amp; Steels</t>
  </si>
  <si>
    <t>Purcahse (Beam)</t>
  </si>
  <si>
    <t>Ultratech Cement Limited</t>
  </si>
  <si>
    <t>Tandon Sales Corporation</t>
  </si>
  <si>
    <t>Subhash Abhishek Steels (P) Ltd</t>
  </si>
  <si>
    <t>Shriya FRP Industries</t>
  </si>
  <si>
    <t>Freight on Building Under Construction</t>
  </si>
  <si>
    <t>115</t>
  </si>
  <si>
    <t>23</t>
  </si>
  <si>
    <t>15848</t>
  </si>
  <si>
    <t>15849</t>
  </si>
  <si>
    <t>022</t>
  </si>
  <si>
    <t>26</t>
  </si>
  <si>
    <t>27</t>
  </si>
  <si>
    <t>024</t>
  </si>
  <si>
    <t>272</t>
  </si>
  <si>
    <t>1644</t>
  </si>
  <si>
    <t>028</t>
  </si>
  <si>
    <t>1475</t>
  </si>
  <si>
    <t>273</t>
  </si>
  <si>
    <t>2220</t>
  </si>
  <si>
    <t>21712</t>
  </si>
  <si>
    <t>21709</t>
  </si>
  <si>
    <t>328</t>
  </si>
  <si>
    <t>22261</t>
  </si>
  <si>
    <t>22260</t>
  </si>
  <si>
    <t>22557</t>
  </si>
  <si>
    <t>22556</t>
  </si>
  <si>
    <t>536</t>
  </si>
  <si>
    <t>16</t>
  </si>
  <si>
    <t>17</t>
  </si>
  <si>
    <t>18</t>
  </si>
  <si>
    <t>45</t>
  </si>
  <si>
    <t>003</t>
  </si>
  <si>
    <t>109</t>
  </si>
  <si>
    <t>23006</t>
  </si>
  <si>
    <t>20</t>
  </si>
  <si>
    <t>700</t>
  </si>
  <si>
    <t>21</t>
  </si>
  <si>
    <t>34</t>
  </si>
  <si>
    <t>33</t>
  </si>
  <si>
    <t>32</t>
  </si>
  <si>
    <t>31</t>
  </si>
  <si>
    <t>30</t>
  </si>
  <si>
    <t>29</t>
  </si>
  <si>
    <t>28</t>
  </si>
  <si>
    <t>165</t>
  </si>
  <si>
    <t>310</t>
  </si>
  <si>
    <t>40</t>
  </si>
  <si>
    <t>41</t>
  </si>
  <si>
    <t>39</t>
  </si>
  <si>
    <t>38</t>
  </si>
  <si>
    <t>37</t>
  </si>
  <si>
    <t>36</t>
  </si>
  <si>
    <t>1409</t>
  </si>
  <si>
    <t>25</t>
  </si>
  <si>
    <t>24886</t>
  </si>
  <si>
    <t>421</t>
  </si>
  <si>
    <t>25072</t>
  </si>
  <si>
    <t>44</t>
  </si>
  <si>
    <t>46</t>
  </si>
  <si>
    <t>25697</t>
  </si>
  <si>
    <t>25932</t>
  </si>
  <si>
    <t>25931</t>
  </si>
  <si>
    <t>26051</t>
  </si>
  <si>
    <t>47</t>
  </si>
  <si>
    <t>48</t>
  </si>
  <si>
    <t>26233</t>
  </si>
  <si>
    <t>26236</t>
  </si>
  <si>
    <t>044</t>
  </si>
  <si>
    <t>49</t>
  </si>
  <si>
    <t>50</t>
  </si>
  <si>
    <t>51</t>
  </si>
  <si>
    <t>1585</t>
  </si>
  <si>
    <t>52</t>
  </si>
  <si>
    <t>42</t>
  </si>
  <si>
    <t>43</t>
  </si>
  <si>
    <t>57</t>
  </si>
  <si>
    <t>4831</t>
  </si>
  <si>
    <t>4813</t>
  </si>
  <si>
    <t>58</t>
  </si>
  <si>
    <t>474</t>
  </si>
  <si>
    <t>492</t>
  </si>
  <si>
    <t>59</t>
  </si>
  <si>
    <t>60</t>
  </si>
  <si>
    <t>61</t>
  </si>
  <si>
    <t>224</t>
  </si>
  <si>
    <t>117</t>
  </si>
  <si>
    <t>01</t>
  </si>
  <si>
    <t>2509</t>
  </si>
  <si>
    <t>63</t>
  </si>
  <si>
    <t>62</t>
  </si>
  <si>
    <t>30459</t>
  </si>
  <si>
    <t>30460</t>
  </si>
  <si>
    <t>178</t>
  </si>
  <si>
    <t>64</t>
  </si>
  <si>
    <t>65</t>
  </si>
  <si>
    <t>66</t>
  </si>
  <si>
    <t>68</t>
  </si>
  <si>
    <t>67</t>
  </si>
  <si>
    <t>69</t>
  </si>
  <si>
    <t>746</t>
  </si>
  <si>
    <t>3081</t>
  </si>
  <si>
    <t>101</t>
  </si>
  <si>
    <t>99</t>
  </si>
  <si>
    <t>100</t>
  </si>
  <si>
    <t>102</t>
  </si>
  <si>
    <t>104</t>
  </si>
  <si>
    <t>103</t>
  </si>
  <si>
    <t>011</t>
  </si>
  <si>
    <t>70</t>
  </si>
  <si>
    <t>105</t>
  </si>
  <si>
    <t>592</t>
  </si>
  <si>
    <t>287</t>
  </si>
  <si>
    <t>72</t>
  </si>
  <si>
    <t>71</t>
  </si>
  <si>
    <t>1005</t>
  </si>
  <si>
    <t>1006</t>
  </si>
  <si>
    <t>646</t>
  </si>
  <si>
    <t>77</t>
  </si>
  <si>
    <t>75</t>
  </si>
  <si>
    <t>74</t>
  </si>
  <si>
    <t>73</t>
  </si>
  <si>
    <t>580</t>
  </si>
  <si>
    <t>124</t>
  </si>
  <si>
    <t>111</t>
  </si>
  <si>
    <t>80</t>
  </si>
  <si>
    <t>79</t>
  </si>
  <si>
    <t>78</t>
  </si>
  <si>
    <t>76</t>
  </si>
  <si>
    <t>820</t>
  </si>
  <si>
    <t>129</t>
  </si>
  <si>
    <t>127</t>
  </si>
  <si>
    <t>126</t>
  </si>
  <si>
    <t>33583</t>
  </si>
  <si>
    <t>33582</t>
  </si>
  <si>
    <t>609</t>
  </si>
  <si>
    <t>138</t>
  </si>
  <si>
    <t>130</t>
  </si>
  <si>
    <t>131</t>
  </si>
  <si>
    <t>6045</t>
  </si>
  <si>
    <t>87</t>
  </si>
  <si>
    <t>86</t>
  </si>
  <si>
    <t>84</t>
  </si>
  <si>
    <t>83</t>
  </si>
  <si>
    <t>217</t>
  </si>
  <si>
    <t>82</t>
  </si>
  <si>
    <t>81</t>
  </si>
  <si>
    <t>4414</t>
  </si>
  <si>
    <t>debit note-008</t>
  </si>
  <si>
    <t>1175</t>
  </si>
  <si>
    <t>88</t>
  </si>
  <si>
    <t>6305</t>
  </si>
  <si>
    <t>1163</t>
  </si>
  <si>
    <t>90</t>
  </si>
  <si>
    <t>89</t>
  </si>
  <si>
    <t>85</t>
  </si>
  <si>
    <t>249</t>
  </si>
  <si>
    <t>91</t>
  </si>
  <si>
    <t>626</t>
  </si>
  <si>
    <t>157</t>
  </si>
  <si>
    <t>603</t>
  </si>
  <si>
    <t>4396</t>
  </si>
  <si>
    <t>6750</t>
  </si>
  <si>
    <t>616</t>
  </si>
  <si>
    <t>92</t>
  </si>
  <si>
    <t>775</t>
  </si>
  <si>
    <t>623</t>
  </si>
  <si>
    <t>615</t>
  </si>
  <si>
    <t>debit note</t>
  </si>
  <si>
    <t>04</t>
  </si>
  <si>
    <t>36843</t>
  </si>
  <si>
    <t>1018</t>
  </si>
  <si>
    <t>93</t>
  </si>
  <si>
    <t>95</t>
  </si>
  <si>
    <t>96</t>
  </si>
  <si>
    <t>1037</t>
  </si>
  <si>
    <t>915</t>
  </si>
  <si>
    <t>598</t>
  </si>
  <si>
    <t>97</t>
  </si>
  <si>
    <t>98</t>
  </si>
  <si>
    <t>710</t>
  </si>
  <si>
    <t>1068</t>
  </si>
  <si>
    <t>39436</t>
  </si>
  <si>
    <t>39437</t>
  </si>
  <si>
    <t>938</t>
  </si>
  <si>
    <t>1098</t>
  </si>
  <si>
    <t>3927</t>
  </si>
  <si>
    <t>296</t>
  </si>
  <si>
    <t>1110</t>
  </si>
  <si>
    <t>1220</t>
  </si>
  <si>
    <t>739</t>
  </si>
  <si>
    <t>108</t>
  </si>
  <si>
    <t>143</t>
  </si>
  <si>
    <t>142</t>
  </si>
  <si>
    <t>118</t>
  </si>
  <si>
    <t>116</t>
  </si>
  <si>
    <t>331</t>
  </si>
  <si>
    <t>332</t>
  </si>
  <si>
    <t>120</t>
  </si>
  <si>
    <t>376</t>
  </si>
  <si>
    <t>121</t>
  </si>
  <si>
    <t>122</t>
  </si>
  <si>
    <t>123</t>
  </si>
  <si>
    <t>205</t>
  </si>
  <si>
    <t>1194</t>
  </si>
  <si>
    <t>2551</t>
  </si>
  <si>
    <t>2559</t>
  </si>
  <si>
    <t>44393</t>
  </si>
  <si>
    <t>44392</t>
  </si>
  <si>
    <t>2123</t>
  </si>
  <si>
    <t>709</t>
  </si>
  <si>
    <t>1207</t>
  </si>
  <si>
    <t>11</t>
  </si>
  <si>
    <t>132</t>
  </si>
  <si>
    <t>434</t>
  </si>
  <si>
    <t>1230</t>
  </si>
  <si>
    <t>154</t>
  </si>
  <si>
    <t>133</t>
  </si>
  <si>
    <t>134</t>
  </si>
  <si>
    <t>135</t>
  </si>
  <si>
    <t>136</t>
  </si>
  <si>
    <t>137</t>
  </si>
  <si>
    <t>46285</t>
  </si>
  <si>
    <t>46286</t>
  </si>
  <si>
    <t>8078</t>
  </si>
  <si>
    <t>962</t>
  </si>
  <si>
    <t>141</t>
  </si>
  <si>
    <t>1158</t>
  </si>
  <si>
    <t>1690</t>
  </si>
  <si>
    <t>1691</t>
  </si>
  <si>
    <t>167</t>
  </si>
  <si>
    <t>351</t>
  </si>
  <si>
    <t>1310</t>
  </si>
  <si>
    <t>923</t>
  </si>
  <si>
    <t>2788</t>
  </si>
  <si>
    <t>2795</t>
  </si>
  <si>
    <t>2796</t>
  </si>
  <si>
    <t>2815</t>
  </si>
  <si>
    <t>375</t>
  </si>
  <si>
    <t>1734</t>
  </si>
  <si>
    <t>968</t>
  </si>
  <si>
    <t>930</t>
  </si>
  <si>
    <t>94</t>
  </si>
  <si>
    <t>861</t>
  </si>
  <si>
    <t>145</t>
  </si>
  <si>
    <t>449</t>
  </si>
  <si>
    <t>1330</t>
  </si>
  <si>
    <t>1331</t>
  </si>
  <si>
    <t>146</t>
  </si>
  <si>
    <t>183</t>
  </si>
  <si>
    <t>478</t>
  </si>
  <si>
    <t>147</t>
  </si>
  <si>
    <t>1646</t>
  </si>
  <si>
    <t>210</t>
  </si>
  <si>
    <t>1797</t>
  </si>
  <si>
    <t>1375</t>
  </si>
  <si>
    <t>1389</t>
  </si>
  <si>
    <t>1785</t>
  </si>
  <si>
    <t>399</t>
  </si>
  <si>
    <t>151</t>
  </si>
  <si>
    <t>150</t>
  </si>
  <si>
    <t>149</t>
  </si>
  <si>
    <t>148</t>
  </si>
  <si>
    <t>152</t>
  </si>
  <si>
    <t>188</t>
  </si>
  <si>
    <t>189</t>
  </si>
  <si>
    <t>153</t>
  </si>
  <si>
    <t>158</t>
  </si>
  <si>
    <t>155</t>
  </si>
  <si>
    <t>783</t>
  </si>
  <si>
    <t>1082</t>
  </si>
  <si>
    <t>159</t>
  </si>
  <si>
    <t>156</t>
  </si>
  <si>
    <t>1417</t>
  </si>
  <si>
    <t>407</t>
  </si>
  <si>
    <t>1047</t>
  </si>
  <si>
    <t>161</t>
  </si>
  <si>
    <t>160</t>
  </si>
  <si>
    <t>162</t>
  </si>
  <si>
    <t>197</t>
  </si>
  <si>
    <t>1908</t>
  </si>
  <si>
    <t>3219</t>
  </si>
  <si>
    <t>1066</t>
  </si>
  <si>
    <t>413</t>
  </si>
  <si>
    <t>166</t>
  </si>
  <si>
    <t>164</t>
  </si>
  <si>
    <t>163</t>
  </si>
  <si>
    <t>1479</t>
  </si>
  <si>
    <t>204</t>
  </si>
  <si>
    <t>450</t>
  </si>
  <si>
    <t>1956</t>
  </si>
  <si>
    <t>3323</t>
  </si>
  <si>
    <t>3322</t>
  </si>
  <si>
    <t>1490</t>
  </si>
  <si>
    <t>952</t>
  </si>
  <si>
    <t>168</t>
  </si>
  <si>
    <t>169</t>
  </si>
  <si>
    <t>206</t>
  </si>
  <si>
    <t>1976</t>
  </si>
  <si>
    <t>3299</t>
  </si>
  <si>
    <t>3298</t>
  </si>
  <si>
    <t>3354</t>
  </si>
  <si>
    <t>1105</t>
  </si>
  <si>
    <t>333</t>
  </si>
  <si>
    <t>1155</t>
  </si>
  <si>
    <t>41899</t>
  </si>
  <si>
    <t>972</t>
  </si>
  <si>
    <t>476</t>
  </si>
  <si>
    <t>977</t>
  </si>
  <si>
    <t>524</t>
  </si>
  <si>
    <t>1694</t>
  </si>
  <si>
    <t>2001</t>
  </si>
  <si>
    <t>2600</t>
  </si>
  <si>
    <t>3470</t>
  </si>
  <si>
    <t>172</t>
  </si>
  <si>
    <t>933</t>
  </si>
  <si>
    <t>216</t>
  </si>
  <si>
    <t>42696</t>
  </si>
  <si>
    <t>1276</t>
  </si>
  <si>
    <t>2053</t>
  </si>
  <si>
    <t>Debit No-01</t>
  </si>
  <si>
    <t>488</t>
  </si>
  <si>
    <t>177</t>
  </si>
  <si>
    <t>180</t>
  </si>
  <si>
    <t>1009</t>
  </si>
  <si>
    <t>22</t>
  </si>
  <si>
    <t>493</t>
  </si>
  <si>
    <t>182</t>
  </si>
  <si>
    <t>181</t>
  </si>
  <si>
    <t>496</t>
  </si>
  <si>
    <t>499</t>
  </si>
  <si>
    <t>1022</t>
  </si>
  <si>
    <t>1015</t>
  </si>
  <si>
    <t>500</t>
  </si>
  <si>
    <t>1029</t>
  </si>
  <si>
    <t>2119</t>
  </si>
  <si>
    <t>508</t>
  </si>
  <si>
    <t>184</t>
  </si>
  <si>
    <t>1584</t>
  </si>
  <si>
    <t>187</t>
  </si>
  <si>
    <t>186</t>
  </si>
  <si>
    <t>1052</t>
  </si>
  <si>
    <t>1267</t>
  </si>
  <si>
    <t>190</t>
  </si>
  <si>
    <t>191</t>
  </si>
  <si>
    <t>192</t>
  </si>
  <si>
    <t>2217</t>
  </si>
  <si>
    <t>195</t>
  </si>
  <si>
    <t>194</t>
  </si>
  <si>
    <t>532</t>
  </si>
  <si>
    <t>3936</t>
  </si>
  <si>
    <t>431</t>
  </si>
  <si>
    <t>196</t>
  </si>
  <si>
    <t>198</t>
  </si>
  <si>
    <t>537</t>
  </si>
  <si>
    <t>389</t>
  </si>
  <si>
    <t>6802</t>
  </si>
  <si>
    <t>1103</t>
  </si>
  <si>
    <t>2311</t>
  </si>
  <si>
    <t>258</t>
  </si>
  <si>
    <t>203</t>
  </si>
  <si>
    <t>2004</t>
  </si>
  <si>
    <t>7005</t>
  </si>
  <si>
    <t>213</t>
  </si>
  <si>
    <t>6989</t>
  </si>
  <si>
    <t>207</t>
  </si>
  <si>
    <t>209</t>
  </si>
  <si>
    <t>212</t>
  </si>
  <si>
    <t>566</t>
  </si>
  <si>
    <t>1135</t>
  </si>
  <si>
    <t>211</t>
  </si>
  <si>
    <t>5721</t>
  </si>
  <si>
    <t>4109</t>
  </si>
  <si>
    <t>435</t>
  </si>
  <si>
    <t>214</t>
  </si>
  <si>
    <t>215</t>
  </si>
  <si>
    <t>574</t>
  </si>
  <si>
    <t>600</t>
  </si>
  <si>
    <t>231</t>
  </si>
  <si>
    <t>218</t>
  </si>
  <si>
    <t>219</t>
  </si>
  <si>
    <t>589</t>
  </si>
  <si>
    <t>588</t>
  </si>
  <si>
    <t>12068</t>
  </si>
  <si>
    <t>1179</t>
  </si>
  <si>
    <t>2135</t>
  </si>
  <si>
    <t>1927</t>
  </si>
  <si>
    <t>669</t>
  </si>
  <si>
    <t>289</t>
  </si>
  <si>
    <t>225</t>
  </si>
  <si>
    <t>226</t>
  </si>
  <si>
    <t>227</t>
  </si>
  <si>
    <t>228</t>
  </si>
  <si>
    <t>437</t>
  </si>
  <si>
    <t>245</t>
  </si>
  <si>
    <t>2021</t>
  </si>
  <si>
    <t>230</t>
  </si>
  <si>
    <t>232</t>
  </si>
  <si>
    <t>671</t>
  </si>
  <si>
    <t>233</t>
  </si>
  <si>
    <t>235</t>
  </si>
  <si>
    <t>236</t>
  </si>
  <si>
    <t>239</t>
  </si>
  <si>
    <t>240</t>
  </si>
  <si>
    <t>264</t>
  </si>
  <si>
    <t>2078</t>
  </si>
  <si>
    <t>8486</t>
  </si>
  <si>
    <t>241</t>
  </si>
  <si>
    <t>242</t>
  </si>
  <si>
    <t>8957041253</t>
  </si>
  <si>
    <t>8957041254</t>
  </si>
  <si>
    <t>8957041311</t>
  </si>
  <si>
    <t>8957041322</t>
  </si>
  <si>
    <t>8957041324</t>
  </si>
  <si>
    <t>8957041325</t>
  </si>
  <si>
    <t>2706</t>
  </si>
  <si>
    <t>2711</t>
  </si>
  <si>
    <t>8957041310</t>
  </si>
  <si>
    <t>8957041321</t>
  </si>
  <si>
    <t>8957041323</t>
  </si>
  <si>
    <t>693</t>
  </si>
  <si>
    <t>243</t>
  </si>
  <si>
    <t>244</t>
  </si>
  <si>
    <t>2757</t>
  </si>
  <si>
    <t>666</t>
  </si>
  <si>
    <t>246</t>
  </si>
  <si>
    <t>247</t>
  </si>
  <si>
    <t>248</t>
  </si>
  <si>
    <t>1298</t>
  </si>
  <si>
    <t>323</t>
  </si>
  <si>
    <t>696</t>
  </si>
  <si>
    <t>1233</t>
  </si>
  <si>
    <t>2789</t>
  </si>
  <si>
    <t>8914217948</t>
  </si>
  <si>
    <t>8914217949</t>
  </si>
  <si>
    <t>8914217950</t>
  </si>
  <si>
    <t>8914217951</t>
  </si>
  <si>
    <t>8914217952</t>
  </si>
  <si>
    <t>8914217953</t>
  </si>
  <si>
    <t>8914218089</t>
  </si>
  <si>
    <t>8914218090</t>
  </si>
  <si>
    <t>8914218091</t>
  </si>
  <si>
    <t>2025</t>
  </si>
  <si>
    <t>2187</t>
  </si>
  <si>
    <t>714</t>
  </si>
  <si>
    <t>2041</t>
  </si>
  <si>
    <t>1607</t>
  </si>
  <si>
    <t>1608</t>
  </si>
  <si>
    <t>731</t>
  </si>
  <si>
    <t>748</t>
  </si>
  <si>
    <t>1992</t>
  </si>
  <si>
    <t>750</t>
  </si>
  <si>
    <t>1830</t>
  </si>
  <si>
    <t>1833</t>
  </si>
  <si>
    <t>761</t>
  </si>
  <si>
    <t>762</t>
  </si>
  <si>
    <t>1185</t>
  </si>
  <si>
    <t>debit note-3</t>
  </si>
  <si>
    <t>299</t>
  </si>
  <si>
    <t>358</t>
  </si>
  <si>
    <t>Ambashakti Udyog Limited</t>
  </si>
  <si>
    <t>Janta Plywood</t>
  </si>
  <si>
    <t>I.S.Timber Traders</t>
  </si>
  <si>
    <t>Shree Sai Steel</t>
  </si>
  <si>
    <t>GST Reverse</t>
  </si>
  <si>
    <t>Vimal Coal Company</t>
  </si>
  <si>
    <t>Mitra Paints &amp; Sanitary</t>
  </si>
  <si>
    <t>Ambuja Cement</t>
  </si>
  <si>
    <t>Vertax Construction (P) Ltd</t>
  </si>
  <si>
    <t>Vijayshree Shuttering House</t>
  </si>
  <si>
    <t>Shree Cement Limited</t>
  </si>
  <si>
    <t>UPSIDC Ltd</t>
  </si>
  <si>
    <t>Amba Shakti Ispat Limited</t>
  </si>
  <si>
    <t>Oriental Bank of Commerce (CA)</t>
  </si>
  <si>
    <t>19-20/003</t>
  </si>
  <si>
    <t>19-20/005</t>
  </si>
  <si>
    <t>19-20/006</t>
  </si>
  <si>
    <t>001</t>
  </si>
  <si>
    <t>006</t>
  </si>
  <si>
    <t>10</t>
  </si>
  <si>
    <t>013</t>
  </si>
  <si>
    <t>09</t>
  </si>
  <si>
    <t>008</t>
  </si>
  <si>
    <t>004</t>
  </si>
  <si>
    <t>031</t>
  </si>
  <si>
    <t>081</t>
  </si>
  <si>
    <t>19-20/001</t>
  </si>
  <si>
    <t>19-20/002</t>
  </si>
  <si>
    <t>24</t>
  </si>
  <si>
    <t>035</t>
  </si>
  <si>
    <t>036</t>
  </si>
  <si>
    <t>12</t>
  </si>
  <si>
    <t>053</t>
  </si>
  <si>
    <t>048</t>
  </si>
  <si>
    <t>055</t>
  </si>
  <si>
    <t>058</t>
  </si>
  <si>
    <t>19-20/004</t>
  </si>
  <si>
    <t>55</t>
  </si>
  <si>
    <t>8957048831</t>
  </si>
  <si>
    <t>8957048832</t>
  </si>
  <si>
    <t>8957048833</t>
  </si>
  <si>
    <t>254</t>
  </si>
  <si>
    <t>8957048963</t>
  </si>
  <si>
    <t>8957048964</t>
  </si>
  <si>
    <t>8957048975</t>
  </si>
  <si>
    <t>8957048976</t>
  </si>
  <si>
    <t>079</t>
  </si>
  <si>
    <t>089</t>
  </si>
  <si>
    <t>1278</t>
  </si>
  <si>
    <t>1366</t>
  </si>
  <si>
    <t>1500</t>
  </si>
  <si>
    <t>1720</t>
  </si>
  <si>
    <t>8957051010</t>
  </si>
  <si>
    <t>8957051011</t>
  </si>
  <si>
    <t>8957051013</t>
  </si>
  <si>
    <t>8957051014</t>
  </si>
  <si>
    <t>8957051015</t>
  </si>
  <si>
    <t>8957051016</t>
  </si>
  <si>
    <t>8957051076</t>
  </si>
  <si>
    <t>8957051077</t>
  </si>
  <si>
    <t>370</t>
  </si>
  <si>
    <t>53</t>
  </si>
  <si>
    <t>2403</t>
  </si>
  <si>
    <t>8957053227</t>
  </si>
  <si>
    <t>8957053228</t>
  </si>
  <si>
    <t>8957053232</t>
  </si>
  <si>
    <t>8957053233</t>
  </si>
  <si>
    <t>8957053256</t>
  </si>
  <si>
    <t>8957053257</t>
  </si>
  <si>
    <t>89570533340</t>
  </si>
  <si>
    <t>8957053339</t>
  </si>
  <si>
    <t>835</t>
  </si>
  <si>
    <t>8957054203</t>
  </si>
  <si>
    <t>8957054204</t>
  </si>
  <si>
    <t>8957054456</t>
  </si>
  <si>
    <t>8957054457</t>
  </si>
  <si>
    <t>2875</t>
  </si>
  <si>
    <t>8957054507</t>
  </si>
  <si>
    <t>8957054508</t>
  </si>
  <si>
    <t>8957054647</t>
  </si>
  <si>
    <t>08</t>
  </si>
  <si>
    <t>07</t>
  </si>
  <si>
    <t>06</t>
  </si>
  <si>
    <t>170919101220</t>
  </si>
  <si>
    <t>170919101222</t>
  </si>
  <si>
    <t>170919101293</t>
  </si>
  <si>
    <t>170919101295</t>
  </si>
  <si>
    <t>705</t>
  </si>
  <si>
    <t>170919101509</t>
  </si>
  <si>
    <t>251</t>
  </si>
  <si>
    <t>257</t>
  </si>
  <si>
    <t>276</t>
  </si>
  <si>
    <t>3681</t>
  </si>
  <si>
    <t>27552</t>
  </si>
  <si>
    <t>28122</t>
  </si>
  <si>
    <t>28145</t>
  </si>
  <si>
    <t>8957057529</t>
  </si>
  <si>
    <t>8957057530</t>
  </si>
  <si>
    <t>8957057570</t>
  </si>
  <si>
    <t>8957057571</t>
  </si>
  <si>
    <t>8957057659</t>
  </si>
  <si>
    <t>8957057660</t>
  </si>
  <si>
    <t>1299</t>
  </si>
  <si>
    <t>339</t>
  </si>
  <si>
    <t>338</t>
  </si>
  <si>
    <t>747</t>
  </si>
  <si>
    <t>788</t>
  </si>
  <si>
    <t>8957059063</t>
  </si>
  <si>
    <t>8957059064</t>
  </si>
  <si>
    <t>8957059065</t>
  </si>
  <si>
    <t>8957059066</t>
  </si>
  <si>
    <t>8957059067</t>
  </si>
  <si>
    <t>8957059068</t>
  </si>
  <si>
    <t>13</t>
  </si>
  <si>
    <t>14</t>
  </si>
  <si>
    <t>911</t>
  </si>
  <si>
    <t>4502</t>
  </si>
  <si>
    <t>922</t>
  </si>
  <si>
    <t>15</t>
  </si>
  <si>
    <t>8957061162</t>
  </si>
  <si>
    <t>8957061163</t>
  </si>
  <si>
    <t>8957061164</t>
  </si>
  <si>
    <t>8957061165</t>
  </si>
  <si>
    <t>8957061166</t>
  </si>
  <si>
    <t>8957061169</t>
  </si>
  <si>
    <t>8957061170</t>
  </si>
  <si>
    <t>42496</t>
  </si>
  <si>
    <t>42449</t>
  </si>
  <si>
    <t>42598</t>
  </si>
  <si>
    <t>42614</t>
  </si>
  <si>
    <t>5497</t>
  </si>
  <si>
    <t>1119</t>
  </si>
  <si>
    <t>1116</t>
  </si>
  <si>
    <t>852</t>
  </si>
  <si>
    <t>823</t>
  </si>
  <si>
    <t>5739</t>
  </si>
  <si>
    <t>8957065280</t>
  </si>
  <si>
    <t>8957065276</t>
  </si>
  <si>
    <t>8957065277</t>
  </si>
  <si>
    <t>8957065279</t>
  </si>
  <si>
    <t>8957065288</t>
  </si>
  <si>
    <t>8957065289</t>
  </si>
  <si>
    <t>2086</t>
  </si>
  <si>
    <t>1306</t>
  </si>
  <si>
    <t>50396</t>
  </si>
  <si>
    <t>AUL/19-20/06391</t>
  </si>
  <si>
    <t>2019-20</t>
  </si>
  <si>
    <t>Aggarwal Industrial Spares</t>
  </si>
  <si>
    <t>State Bank of India (38152085322)</t>
  </si>
  <si>
    <t>Pratap Power Tools Co Pvt Ltd</t>
  </si>
  <si>
    <t>Hartek Power Private Limited</t>
  </si>
  <si>
    <t>Gupta Ji Electric Company</t>
  </si>
  <si>
    <t>Singhal Electric Store</t>
  </si>
  <si>
    <t>Shakti Machinery &amp; Mill Store</t>
  </si>
  <si>
    <t>Suhani Enterprises</t>
  </si>
  <si>
    <t>Unique Electric and Hardware Agencies</t>
  </si>
  <si>
    <t>Bhawani Power Controls</t>
  </si>
  <si>
    <t>Shanker Machinery &amp; Hardware Store</t>
  </si>
  <si>
    <t>Agarwal Electric Store</t>
  </si>
  <si>
    <t>Duco Technologies</t>
  </si>
  <si>
    <t>Shree Gopal Electric Store</t>
  </si>
  <si>
    <t>Kumar Trading Company</t>
  </si>
  <si>
    <t>Gainwell Commosales Pvt Ltd Karnataka</t>
  </si>
  <si>
    <t>Shree Amar Sons Electricals</t>
  </si>
  <si>
    <t>Freight on Electric Installation</t>
  </si>
  <si>
    <t>1437</t>
  </si>
  <si>
    <t>1788</t>
  </si>
  <si>
    <t>597</t>
  </si>
  <si>
    <t>28012</t>
  </si>
  <si>
    <t>3623</t>
  </si>
  <si>
    <t>1773</t>
  </si>
  <si>
    <t>1903</t>
  </si>
  <si>
    <t>19031000011</t>
  </si>
  <si>
    <t>19031000014</t>
  </si>
  <si>
    <t>19031000013</t>
  </si>
  <si>
    <t>19031000021</t>
  </si>
  <si>
    <t>19031000023</t>
  </si>
  <si>
    <t>19031000022</t>
  </si>
  <si>
    <t>19031000028</t>
  </si>
  <si>
    <t>19031000029</t>
  </si>
  <si>
    <t>271</t>
  </si>
  <si>
    <t>2465</t>
  </si>
  <si>
    <t>19031000046</t>
  </si>
  <si>
    <t>19031000045</t>
  </si>
  <si>
    <t>19031000044</t>
  </si>
  <si>
    <t>7017</t>
  </si>
  <si>
    <t>19265</t>
  </si>
  <si>
    <t>498</t>
  </si>
  <si>
    <t>22/2019-20</t>
  </si>
  <si>
    <t>4359</t>
  </si>
  <si>
    <t>1759</t>
  </si>
  <si>
    <t>26913</t>
  </si>
  <si>
    <t>3022</t>
  </si>
  <si>
    <t>1040</t>
  </si>
  <si>
    <t>10580</t>
  </si>
  <si>
    <t>1730</t>
  </si>
  <si>
    <t>1722</t>
  </si>
  <si>
    <t>KTC/19-20/51</t>
  </si>
  <si>
    <t>KTC/19-20/50</t>
  </si>
  <si>
    <t>2900000260</t>
  </si>
  <si>
    <t>4580</t>
  </si>
  <si>
    <t>5517</t>
  </si>
  <si>
    <t>PVVNL Bulandshahar</t>
  </si>
  <si>
    <t>R S Engineering Corp</t>
  </si>
  <si>
    <t>Naresh Potteries</t>
  </si>
  <si>
    <t>Ashirin Enterprises</t>
  </si>
  <si>
    <t>00200</t>
  </si>
  <si>
    <t>452</t>
  </si>
  <si>
    <t>453</t>
  </si>
  <si>
    <t>00495</t>
  </si>
  <si>
    <t>00653</t>
  </si>
  <si>
    <t>00910</t>
  </si>
  <si>
    <t>728381018151</t>
  </si>
  <si>
    <t>001744</t>
  </si>
  <si>
    <t>021</t>
  </si>
  <si>
    <t>02383</t>
  </si>
  <si>
    <t>02389</t>
  </si>
  <si>
    <t>4875</t>
  </si>
  <si>
    <t>052</t>
  </si>
  <si>
    <t>1568</t>
  </si>
  <si>
    <t>4991</t>
  </si>
  <si>
    <t>KTC/20-21/K11</t>
  </si>
  <si>
    <t>KTC/20-21/K12</t>
  </si>
  <si>
    <t>5061</t>
  </si>
  <si>
    <t>5112</t>
  </si>
  <si>
    <t>5159</t>
  </si>
  <si>
    <t>5055</t>
  </si>
  <si>
    <t>5243</t>
  </si>
  <si>
    <t>05320</t>
  </si>
  <si>
    <t>2682</t>
  </si>
  <si>
    <t>294</t>
  </si>
  <si>
    <t>KTC/20-21/K16</t>
  </si>
  <si>
    <t>05664</t>
  </si>
  <si>
    <t>05829</t>
  </si>
  <si>
    <t>6236</t>
  </si>
  <si>
    <t>06483</t>
  </si>
  <si>
    <t>2020-21</t>
  </si>
  <si>
    <t>Universal Trading Co</t>
  </si>
  <si>
    <t>A R Engineering Works</t>
  </si>
  <si>
    <t>Jai Deva Oil Company</t>
  </si>
  <si>
    <t>Bansal Iron Store</t>
  </si>
  <si>
    <t>HDFC ERGO General Insurance Company Limited</t>
  </si>
  <si>
    <t>Electrotherm (India) Ltd</t>
  </si>
  <si>
    <t>Bhagwati Steel Centre</t>
  </si>
  <si>
    <t>JSL Ispat (P) Ltd</t>
  </si>
  <si>
    <t>Kedar Nath and Company</t>
  </si>
  <si>
    <t>Mohd Sabir</t>
  </si>
  <si>
    <t>Goel Oil &amp; Machinery Store</t>
  </si>
  <si>
    <t>Calcutta Pipe Industries</t>
  </si>
  <si>
    <t>Tara Chand Walati Ram (Delhi)</t>
  </si>
  <si>
    <t>Vardhman Industrial Gases</t>
  </si>
  <si>
    <t>H &amp; K Rolling Mills Engineers (P) Ltd</t>
  </si>
  <si>
    <t>Aggarwal Electric Trading Co</t>
  </si>
  <si>
    <t>Shanker Hardware &amp; Mill Store</t>
  </si>
  <si>
    <t>Nannai Mal Janki Das</t>
  </si>
  <si>
    <t>S V Metals &amp; Extructions (P) Ltd</t>
  </si>
  <si>
    <t>Pardesi Tractor Spares</t>
  </si>
  <si>
    <t>Material Handling Engineers</t>
  </si>
  <si>
    <t>Vishwa Geeta Ispat</t>
  </si>
  <si>
    <t>Indo Asia Steel Enterprises</t>
  </si>
  <si>
    <t>Manisha Electricals</t>
  </si>
  <si>
    <t>P S Enterprises</t>
  </si>
  <si>
    <t>Ideal Iron &amp; Steel Co</t>
  </si>
  <si>
    <t>Naina Industrial Corporation</t>
  </si>
  <si>
    <t>Kart Hydaulic</t>
  </si>
  <si>
    <t>Sardari Lal &amp;  Company</t>
  </si>
  <si>
    <t>Sai Concrete Udyog</t>
  </si>
  <si>
    <t>Prakash Hardware &amp; Sanitary Store</t>
  </si>
  <si>
    <t>Bikram Traders (P) Ltd</t>
  </si>
  <si>
    <t>Goel Brothers</t>
  </si>
  <si>
    <t>Malik Hardware &amp; Sanitary Stores</t>
  </si>
  <si>
    <t>Khushi Steels</t>
  </si>
  <si>
    <t>Aryaman Ispat (P) Ltd</t>
  </si>
  <si>
    <t>Shree Shyam Engineers</t>
  </si>
  <si>
    <t>Nindi Spring &amp; Spares</t>
  </si>
  <si>
    <t>Garg Steels</t>
  </si>
  <si>
    <t>Kohinoor Electricals</t>
  </si>
  <si>
    <t>Apollo Pipes Limited</t>
  </si>
  <si>
    <t>Sanghavi &amp; Associates (P) Ltd</t>
  </si>
  <si>
    <t>Shri Gopalji Hardware Store</t>
  </si>
  <si>
    <t>Sanjay Steels</t>
  </si>
  <si>
    <t>Kumar Oil Store</t>
  </si>
  <si>
    <t>Pilkhuwa Tirpal</t>
  </si>
  <si>
    <t>Nav Bharat Machinery Store</t>
  </si>
  <si>
    <t>Dev Technofab Limited</t>
  </si>
  <si>
    <t>Integrated Electric Co (P) Ltd</t>
  </si>
  <si>
    <t>Shree Hanuman Trading Agencies</t>
  </si>
  <si>
    <t>Priti Steels</t>
  </si>
  <si>
    <t>KISCO Castings (India) Limited</t>
  </si>
  <si>
    <t>Bharat Roll Industry (P) Ltd</t>
  </si>
  <si>
    <t>Federal Engineers</t>
  </si>
  <si>
    <t>M L Ispat</t>
  </si>
  <si>
    <t>Rainbow Steels</t>
  </si>
  <si>
    <t>Novalty Machinery Store</t>
  </si>
  <si>
    <t>Shakti Oil Company</t>
  </si>
  <si>
    <t>Fine Paints &amp; Chemicals</t>
  </si>
  <si>
    <t>Jakson &amp; Company</t>
  </si>
  <si>
    <t>Indian Agency Corporation</t>
  </si>
  <si>
    <t>Maha Shakti Electric &amp; Machinery Store</t>
  </si>
  <si>
    <t>Jai Shiv Steel Co</t>
  </si>
  <si>
    <t>Zeemag Industries</t>
  </si>
  <si>
    <t>Paltech Cooling Tower and Equipment Ltd</t>
  </si>
  <si>
    <t>REBS Lubrication India (P) Ltd</t>
  </si>
  <si>
    <t>BL Radha Kishan &amp; Sons</t>
  </si>
  <si>
    <t>Shree Ram Refractories &amp; Chemicals</t>
  </si>
  <si>
    <t>APV Enterprises</t>
  </si>
  <si>
    <t>Gainwell Commosales (P) Ltd</t>
  </si>
  <si>
    <t>Freight on Plant &amp; Machinery (Interstate)</t>
  </si>
  <si>
    <t>Freight Plant &amp; Machinery (Intra State)</t>
  </si>
  <si>
    <t>9703</t>
  </si>
  <si>
    <t>202764777300000</t>
  </si>
  <si>
    <t>FEL19000094</t>
  </si>
  <si>
    <t>FEL19000093</t>
  </si>
  <si>
    <t>FEL19000143</t>
  </si>
  <si>
    <t>FEL19000138</t>
  </si>
  <si>
    <t>FEL19000132</t>
  </si>
  <si>
    <t>TEL19000044</t>
  </si>
  <si>
    <t>TEL19000043</t>
  </si>
  <si>
    <t>363</t>
  </si>
  <si>
    <t>1064</t>
  </si>
  <si>
    <t>965</t>
  </si>
  <si>
    <t>494</t>
  </si>
  <si>
    <t>1214</t>
  </si>
  <si>
    <t>380</t>
  </si>
  <si>
    <t>1246</t>
  </si>
  <si>
    <t>1776</t>
  </si>
  <si>
    <t>106</t>
  </si>
  <si>
    <t>10873</t>
  </si>
  <si>
    <t>10924</t>
  </si>
  <si>
    <t>1177</t>
  </si>
  <si>
    <t>FEL1900259</t>
  </si>
  <si>
    <t>FEL1900263</t>
  </si>
  <si>
    <t>FEL9000096</t>
  </si>
  <si>
    <t>FEL9000095</t>
  </si>
  <si>
    <t>11144</t>
  </si>
  <si>
    <t>318</t>
  </si>
  <si>
    <t>319</t>
  </si>
  <si>
    <t>321</t>
  </si>
  <si>
    <t>CEL1900069</t>
  </si>
  <si>
    <t>250</t>
  </si>
  <si>
    <t>269</t>
  </si>
  <si>
    <t>CEL1900067</t>
  </si>
  <si>
    <t>CEL1900068</t>
  </si>
  <si>
    <t>CEL1900071</t>
  </si>
  <si>
    <t>CEL1900072</t>
  </si>
  <si>
    <t>CEL1900074</t>
  </si>
  <si>
    <t>CEL1900077</t>
  </si>
  <si>
    <t>CEL1900073</t>
  </si>
  <si>
    <t>FEL1900336</t>
  </si>
  <si>
    <t>FEL1900335</t>
  </si>
  <si>
    <t>237</t>
  </si>
  <si>
    <t>CEL1900081</t>
  </si>
  <si>
    <t>CEL190008</t>
  </si>
  <si>
    <t>CEL1900087</t>
  </si>
  <si>
    <t>879</t>
  </si>
  <si>
    <t>2347</t>
  </si>
  <si>
    <t>408</t>
  </si>
  <si>
    <t>CEL1900097</t>
  </si>
  <si>
    <t>CEL1900101</t>
  </si>
  <si>
    <t>CEL1900100</t>
  </si>
  <si>
    <t>473</t>
  </si>
  <si>
    <t>418</t>
  </si>
  <si>
    <t>357</t>
  </si>
  <si>
    <t>1212</t>
  </si>
  <si>
    <t>63673</t>
  </si>
  <si>
    <t>5489</t>
  </si>
  <si>
    <t>975</t>
  </si>
  <si>
    <t>343</t>
  </si>
  <si>
    <t>660</t>
  </si>
  <si>
    <t>CEL1900113</t>
  </si>
  <si>
    <t>FEL1900467</t>
  </si>
  <si>
    <t>994</t>
  </si>
  <si>
    <t>1548</t>
  </si>
  <si>
    <t>670</t>
  </si>
  <si>
    <t>3349</t>
  </si>
  <si>
    <t>4503</t>
  </si>
  <si>
    <t>6005</t>
  </si>
  <si>
    <t>432</t>
  </si>
  <si>
    <t>575</t>
  </si>
  <si>
    <t>3252</t>
  </si>
  <si>
    <t>1039</t>
  </si>
  <si>
    <t>65900</t>
  </si>
  <si>
    <t>1171</t>
  </si>
  <si>
    <t>1062</t>
  </si>
  <si>
    <t>625</t>
  </si>
  <si>
    <t>1080</t>
  </si>
  <si>
    <t>405</t>
  </si>
  <si>
    <t>410</t>
  </si>
  <si>
    <t>1186</t>
  </si>
  <si>
    <t>1095</t>
  </si>
  <si>
    <t>429</t>
  </si>
  <si>
    <t>479</t>
  </si>
  <si>
    <t>594</t>
  </si>
  <si>
    <t>2548</t>
  </si>
  <si>
    <t>2558</t>
  </si>
  <si>
    <t>1109</t>
  </si>
  <si>
    <t>1851</t>
  </si>
  <si>
    <t>943</t>
  </si>
  <si>
    <t>950</t>
  </si>
  <si>
    <t>2571</t>
  </si>
  <si>
    <t>CEL1900125</t>
  </si>
  <si>
    <t>CEL1900126</t>
  </si>
  <si>
    <t>CEL1900127</t>
  </si>
  <si>
    <t>486</t>
  </si>
  <si>
    <t>19031000073</t>
  </si>
  <si>
    <t>19031000067</t>
  </si>
  <si>
    <t>608</t>
  </si>
  <si>
    <t>1905</t>
  </si>
  <si>
    <t>007</t>
  </si>
  <si>
    <t>974</t>
  </si>
  <si>
    <t>978</t>
  </si>
  <si>
    <t>66940</t>
  </si>
  <si>
    <t>919</t>
  </si>
  <si>
    <t>939</t>
  </si>
  <si>
    <t>629</t>
  </si>
  <si>
    <t>633</t>
  </si>
  <si>
    <t>9894</t>
  </si>
  <si>
    <t>173</t>
  </si>
  <si>
    <t>551</t>
  </si>
  <si>
    <t>438</t>
  </si>
  <si>
    <t>531</t>
  </si>
  <si>
    <t>5453</t>
  </si>
  <si>
    <t>2062</t>
  </si>
  <si>
    <t>5481</t>
  </si>
  <si>
    <t>2023</t>
  </si>
  <si>
    <t>1362</t>
  </si>
  <si>
    <t>CEL1900142</t>
  </si>
  <si>
    <t>667</t>
  </si>
  <si>
    <t>9856</t>
  </si>
  <si>
    <t>1400</t>
  </si>
  <si>
    <t>307</t>
  </si>
  <si>
    <t>314</t>
  </si>
  <si>
    <t>1317</t>
  </si>
  <si>
    <t>1275</t>
  </si>
  <si>
    <t>688</t>
  </si>
  <si>
    <t>19031000086</t>
  </si>
  <si>
    <t>19031000087</t>
  </si>
  <si>
    <t>1316</t>
  </si>
  <si>
    <t>13031000092</t>
  </si>
  <si>
    <t>19031000091</t>
  </si>
  <si>
    <t>5659</t>
  </si>
  <si>
    <t>19031000093</t>
  </si>
  <si>
    <t>1514</t>
  </si>
  <si>
    <t>19031000094</t>
  </si>
  <si>
    <t>1464</t>
  </si>
  <si>
    <t>1550</t>
  </si>
  <si>
    <t>1003</t>
  </si>
  <si>
    <t>1764</t>
  </si>
  <si>
    <t>1920006014</t>
  </si>
  <si>
    <t>2257</t>
  </si>
  <si>
    <t>2019-20/SA895</t>
  </si>
  <si>
    <t>335</t>
  </si>
  <si>
    <t>201</t>
  </si>
  <si>
    <t>645</t>
  </si>
  <si>
    <t>1658</t>
  </si>
  <si>
    <t>568</t>
  </si>
  <si>
    <t>1663</t>
  </si>
  <si>
    <t>366</t>
  </si>
  <si>
    <t>1666</t>
  </si>
  <si>
    <t>13599</t>
  </si>
  <si>
    <t>2542</t>
  </si>
  <si>
    <t>579</t>
  </si>
  <si>
    <t>3799</t>
  </si>
  <si>
    <t>3836</t>
  </si>
  <si>
    <t>175</t>
  </si>
  <si>
    <t>1170</t>
  </si>
  <si>
    <t>009</t>
  </si>
  <si>
    <t>509</t>
  </si>
  <si>
    <t>521</t>
  </si>
  <si>
    <t>545</t>
  </si>
  <si>
    <t>CIL/2019-20/602</t>
  </si>
  <si>
    <t>926</t>
  </si>
  <si>
    <t>951</t>
  </si>
  <si>
    <t>406</t>
  </si>
  <si>
    <t>2019-20/1121</t>
  </si>
  <si>
    <t>753</t>
  </si>
  <si>
    <t>281</t>
  </si>
  <si>
    <t>DTF/8794/19-20</t>
  </si>
  <si>
    <t>DTF/8795/19-20</t>
  </si>
  <si>
    <t>DTF/8796/19-20</t>
  </si>
  <si>
    <t>283</t>
  </si>
  <si>
    <t>560-1920</t>
  </si>
  <si>
    <t>561-1920</t>
  </si>
  <si>
    <t>SE/911</t>
  </si>
  <si>
    <t>CIL/2019-20/635</t>
  </si>
  <si>
    <t>298</t>
  </si>
  <si>
    <t>GST-13856</t>
  </si>
  <si>
    <t>DTF/8805/19-20</t>
  </si>
  <si>
    <t>GST-13874</t>
  </si>
  <si>
    <t>GST-13875</t>
  </si>
  <si>
    <t>GST-564</t>
  </si>
  <si>
    <t>773</t>
  </si>
  <si>
    <t>74760</t>
  </si>
  <si>
    <t>2019-20/SA1075</t>
  </si>
  <si>
    <t>6291</t>
  </si>
  <si>
    <t>1954</t>
  </si>
  <si>
    <t>CEL1900199</t>
  </si>
  <si>
    <t>K-1891</t>
  </si>
  <si>
    <t>FEL1900806</t>
  </si>
  <si>
    <t>AUL/19-20/07808</t>
  </si>
  <si>
    <t>604-1920</t>
  </si>
  <si>
    <t>605-1920</t>
  </si>
  <si>
    <t>U3/C/19-20/552</t>
  </si>
  <si>
    <t>AUL/19-20/07845</t>
  </si>
  <si>
    <t>CIL/2019-20/665</t>
  </si>
  <si>
    <t>2662</t>
  </si>
  <si>
    <t>INDA201920051</t>
  </si>
  <si>
    <t>CEL1900202</t>
  </si>
  <si>
    <t>GST-14588</t>
  </si>
  <si>
    <t>CIL/2019-20/684</t>
  </si>
  <si>
    <t>803</t>
  </si>
  <si>
    <t>2845</t>
  </si>
  <si>
    <t>CIL/2019-20/718</t>
  </si>
  <si>
    <t>2092</t>
  </si>
  <si>
    <t>1121</t>
  </si>
  <si>
    <t>2689</t>
  </si>
  <si>
    <t>4785</t>
  </si>
  <si>
    <t>02543</t>
  </si>
  <si>
    <t>DTF/8811/19-20</t>
  </si>
  <si>
    <t>DTF/8812/19-20</t>
  </si>
  <si>
    <t>234</t>
  </si>
  <si>
    <t>3050</t>
  </si>
  <si>
    <t>02549</t>
  </si>
  <si>
    <t>297</t>
  </si>
  <si>
    <t>1718</t>
  </si>
  <si>
    <t>2882</t>
  </si>
  <si>
    <t>828</t>
  </si>
  <si>
    <t>2912</t>
  </si>
  <si>
    <t>1058</t>
  </si>
  <si>
    <t>311</t>
  </si>
  <si>
    <t>302</t>
  </si>
  <si>
    <t>CEL1900222</t>
  </si>
  <si>
    <t>10941</t>
  </si>
  <si>
    <t>2042</t>
  </si>
  <si>
    <t>010</t>
  </si>
  <si>
    <t>4930</t>
  </si>
  <si>
    <t>GST-15772</t>
  </si>
  <si>
    <t>284</t>
  </si>
  <si>
    <t>2207</t>
  </si>
  <si>
    <t>1858</t>
  </si>
  <si>
    <t>285</t>
  </si>
  <si>
    <t>CIL/2019-20/770</t>
  </si>
  <si>
    <t>443</t>
  </si>
  <si>
    <t>286</t>
  </si>
  <si>
    <t>SE/1151</t>
  </si>
  <si>
    <t>1204</t>
  </si>
  <si>
    <t>10755</t>
  </si>
  <si>
    <t>270</t>
  </si>
  <si>
    <t>3239</t>
  </si>
  <si>
    <t>02731</t>
  </si>
  <si>
    <t>471</t>
  </si>
  <si>
    <t>GST-16426</t>
  </si>
  <si>
    <t>900</t>
  </si>
  <si>
    <t>3282</t>
  </si>
  <si>
    <t>4988</t>
  </si>
  <si>
    <t>12 &amp; 27</t>
  </si>
  <si>
    <t>GST-16519</t>
  </si>
  <si>
    <t>1489</t>
  </si>
  <si>
    <t>2298</t>
  </si>
  <si>
    <t>15010</t>
  </si>
  <si>
    <t>CEL1900240</t>
  </si>
  <si>
    <t>CIL/2019-20/802</t>
  </si>
  <si>
    <t>291</t>
  </si>
  <si>
    <t>RLI/M/089/19-20</t>
  </si>
  <si>
    <t>5083</t>
  </si>
  <si>
    <t>37167</t>
  </si>
  <si>
    <t>309</t>
  </si>
  <si>
    <t>5961</t>
  </si>
  <si>
    <t>02832</t>
  </si>
  <si>
    <t>GST-16881</t>
  </si>
  <si>
    <t>3377</t>
  </si>
  <si>
    <t>CEL1900242</t>
  </si>
  <si>
    <t>FSL-1904527</t>
  </si>
  <si>
    <t>RV-0900014657</t>
  </si>
  <si>
    <t>19031000127</t>
  </si>
  <si>
    <t>RLI/M/087/19-20</t>
  </si>
  <si>
    <t>F</t>
  </si>
  <si>
    <t>Plant U/C Foundation</t>
  </si>
  <si>
    <t>J V Enterprises</t>
  </si>
  <si>
    <t>894</t>
  </si>
  <si>
    <t>52413</t>
  </si>
  <si>
    <t>52421</t>
  </si>
  <si>
    <t>55394</t>
  </si>
  <si>
    <t>55395</t>
  </si>
  <si>
    <t>FGH/19/P/60243</t>
  </si>
  <si>
    <t>AUL/19-20/07582</t>
  </si>
  <si>
    <t>8957071104</t>
  </si>
  <si>
    <t>8957071186</t>
  </si>
  <si>
    <t>8957071187</t>
  </si>
  <si>
    <t>8957071188</t>
  </si>
  <si>
    <t>8957071189</t>
  </si>
  <si>
    <t>981</t>
  </si>
  <si>
    <t>8957071513</t>
  </si>
  <si>
    <t>8957071514</t>
  </si>
  <si>
    <t>2797</t>
  </si>
  <si>
    <t>AUL/19-20/08378</t>
  </si>
  <si>
    <t>FGH/19/P/69469</t>
  </si>
  <si>
    <t>FGH/19/P/69470</t>
  </si>
  <si>
    <t>FGH/19/P/69478</t>
  </si>
  <si>
    <t>FGH/19/P/69479</t>
  </si>
  <si>
    <t>1026</t>
  </si>
  <si>
    <t>FGH/19/P/73388</t>
  </si>
  <si>
    <t>FGH/19/P/73406</t>
  </si>
  <si>
    <t>FGH/19/P/75372</t>
  </si>
  <si>
    <t>FGH/19/P/75388</t>
  </si>
  <si>
    <t>Mettler Toledo India (P) Ltd</t>
  </si>
  <si>
    <t>Roshan Lall Jain &amp; Co</t>
  </si>
  <si>
    <t>190009703</t>
  </si>
  <si>
    <t>4071</t>
  </si>
  <si>
    <t>2960</t>
  </si>
  <si>
    <t>Acumen Global Solution</t>
  </si>
  <si>
    <t>Sund Brista AB</t>
  </si>
  <si>
    <t>Diacut Machining</t>
  </si>
  <si>
    <t>Roop Surgical &amp; Diagnostic Equipment Company</t>
  </si>
  <si>
    <t>Global International</t>
  </si>
  <si>
    <t>Vikas Refractories</t>
  </si>
  <si>
    <t>A S Equipments (P) Ltd</t>
  </si>
  <si>
    <t>Cenlub System Prithla Unit</t>
  </si>
  <si>
    <t>Ansh Hitech Ventures (P) Ltd</t>
  </si>
  <si>
    <t>Osmund Cranes Private Ltd  (Omaxe Cranes )</t>
  </si>
  <si>
    <t>Cubic Engineering</t>
  </si>
  <si>
    <t>Sparkonix (India) (P) Ltd</t>
  </si>
  <si>
    <t>Heptacare Power Industries Pvt Ltd-Unit-2</t>
  </si>
  <si>
    <t>Fuji Gemco Pvt Ltd</t>
  </si>
  <si>
    <t>Highway Crane Service</t>
  </si>
  <si>
    <t>Shri Ram Overseas</t>
  </si>
  <si>
    <t>Aggarwal Steel Tube Co</t>
  </si>
  <si>
    <t>Sachkhand Machine Tools</t>
  </si>
  <si>
    <t>PP Rollingmills Mfg Co Pvt Ltd</t>
  </si>
  <si>
    <t>Nitin Sales Corporation</t>
  </si>
  <si>
    <t>Mittal Electrical Store</t>
  </si>
  <si>
    <t>Crystal Electricals</t>
  </si>
  <si>
    <t>International Combustion India Limited</t>
  </si>
  <si>
    <t>Rawal Machinery Store</t>
  </si>
  <si>
    <t>Mathura Traders</t>
  </si>
  <si>
    <t>A R Engineering Works (Delhi)</t>
  </si>
  <si>
    <t>Ganpati Precast Industreis</t>
  </si>
  <si>
    <t>The Oriental Insurance Company Limited</t>
  </si>
  <si>
    <t>Cospower Engineering Pvt Ltd</t>
  </si>
  <si>
    <t>Aggarwal Oil &amp; Lubes</t>
  </si>
  <si>
    <t>Nexus Power Systems</t>
  </si>
  <si>
    <t>Hollteck India Guide (P) Ltd</t>
  </si>
  <si>
    <t>L D Goyal Steels Pvt Ltd</t>
  </si>
  <si>
    <t>Chand Company</t>
  </si>
  <si>
    <t>Hindustan Power Control</t>
  </si>
  <si>
    <t>Chandiwal Machinery &amp; Mill Store</t>
  </si>
  <si>
    <t>Newtech Engineers</t>
  </si>
  <si>
    <t>Aanvi Enterprises</t>
  </si>
  <si>
    <t>A S Electricals</t>
  </si>
  <si>
    <t>Rajesh Bearing Stores</t>
  </si>
  <si>
    <t>Power Build Pvt Ltd</t>
  </si>
  <si>
    <t>Paul Water Treatment Services</t>
  </si>
  <si>
    <t>Sapience Engineers Pvt Ltd</t>
  </si>
  <si>
    <t>Siyaram Electricals</t>
  </si>
  <si>
    <t>Bansal Ball &amp; Roller Bearings Pvt Ltd</t>
  </si>
  <si>
    <t>Sanghvi &amp; Associates (P) Ltd</t>
  </si>
  <si>
    <t>Prabha Steels</t>
  </si>
  <si>
    <t>Ashwath Technologies Pvt Ltd</t>
  </si>
  <si>
    <t>Shri Tirupati Balaji Traders</t>
  </si>
  <si>
    <t>Bharat Pipe &amp; Satinary Stores</t>
  </si>
  <si>
    <t>Pandit Tractor Parts</t>
  </si>
  <si>
    <t>Ajanta Industries</t>
  </si>
  <si>
    <t>Ganpati Paint House</t>
  </si>
  <si>
    <t>Rajesh Bearing Pvt Ltd</t>
  </si>
  <si>
    <t>Advance Recycling Solutions LLP</t>
  </si>
  <si>
    <t>Icon Air Systems</t>
  </si>
  <si>
    <t>Vikas Castings</t>
  </si>
  <si>
    <t>Giriraj Enterprises</t>
  </si>
  <si>
    <t>Chaudhary Industrial Project Pvt Ltd</t>
  </si>
  <si>
    <t>Lawatherm Furnace Pvt Ltd</t>
  </si>
  <si>
    <t>Mangharam Daryanamal</t>
  </si>
  <si>
    <t>Mahajan Machinery Store</t>
  </si>
  <si>
    <t>Jain Agencies</t>
  </si>
  <si>
    <t>Heptacare Power Industries Pvt Ltd</t>
  </si>
  <si>
    <t>B D Raj &amp; Company</t>
  </si>
  <si>
    <t>Iqbal Enterprises</t>
  </si>
  <si>
    <t>Shree Radhika Electricals</t>
  </si>
  <si>
    <t>Silicom Electronics Pvt Ltd</t>
  </si>
  <si>
    <t>Pharma &amp; Pharma India Pvt Ltd</t>
  </si>
  <si>
    <t>Supreme Tools</t>
  </si>
  <si>
    <t>Intech Engineers</t>
  </si>
  <si>
    <t>Jain Steels Corporation</t>
  </si>
  <si>
    <t>Spectro Analytical Instrument</t>
  </si>
  <si>
    <t>D V Logistics Pvt Ltd</t>
  </si>
  <si>
    <t>Celebi Delhi Cargo Terminal Management (I) (P) Ltd</t>
  </si>
  <si>
    <t>Om Concrete Products</t>
  </si>
  <si>
    <t>Heraeus Technologies India Pvt Ltd</t>
  </si>
  <si>
    <t>Blue Star Engineering</t>
  </si>
  <si>
    <t>Micro Tubes India</t>
  </si>
  <si>
    <t>Artech Instruments &amp; Controls Pvt Ltd</t>
  </si>
  <si>
    <t>74839</t>
  </si>
  <si>
    <t>017</t>
  </si>
  <si>
    <t>394</t>
  </si>
  <si>
    <t>GST-000168</t>
  </si>
  <si>
    <t>GST-000212</t>
  </si>
  <si>
    <t>016</t>
  </si>
  <si>
    <t>0011</t>
  </si>
  <si>
    <t>5</t>
  </si>
  <si>
    <t>GST-45</t>
  </si>
  <si>
    <t>6-2021</t>
  </si>
  <si>
    <t>GST-44</t>
  </si>
  <si>
    <t>GST-7</t>
  </si>
  <si>
    <t>VR-20</t>
  </si>
  <si>
    <t>GST-163</t>
  </si>
  <si>
    <t>033</t>
  </si>
  <si>
    <t>U/RCD/02/20-21</t>
  </si>
  <si>
    <t>3046</t>
  </si>
  <si>
    <t>15-2021</t>
  </si>
  <si>
    <t>020001</t>
  </si>
  <si>
    <t>14-2021</t>
  </si>
  <si>
    <t>54</t>
  </si>
  <si>
    <t>U/RCD/03/20-21</t>
  </si>
  <si>
    <t>05</t>
  </si>
  <si>
    <t>023</t>
  </si>
  <si>
    <t>068</t>
  </si>
  <si>
    <t>GST-97</t>
  </si>
  <si>
    <t>U/RCD/04/20-21</t>
  </si>
  <si>
    <t>0180</t>
  </si>
  <si>
    <t>GST-247</t>
  </si>
  <si>
    <t>GST-21</t>
  </si>
  <si>
    <t>GST-23</t>
  </si>
  <si>
    <t>034</t>
  </si>
  <si>
    <t>HPIK/20-21/0022</t>
  </si>
  <si>
    <t>DTF/8855/19-20</t>
  </si>
  <si>
    <t>GST-25</t>
  </si>
  <si>
    <t>GST-24</t>
  </si>
  <si>
    <t>GST-411</t>
  </si>
  <si>
    <t>306</t>
  </si>
  <si>
    <t>025</t>
  </si>
  <si>
    <t>150000130</t>
  </si>
  <si>
    <t>GST-555</t>
  </si>
  <si>
    <t>GST-38</t>
  </si>
  <si>
    <t>GST-34</t>
  </si>
  <si>
    <t>040</t>
  </si>
  <si>
    <t>046</t>
  </si>
  <si>
    <t>GST-661</t>
  </si>
  <si>
    <t>422</t>
  </si>
  <si>
    <t>084</t>
  </si>
  <si>
    <t>037</t>
  </si>
  <si>
    <t>6179</t>
  </si>
  <si>
    <t>200069</t>
  </si>
  <si>
    <t>000008</t>
  </si>
  <si>
    <t>3200052</t>
  </si>
  <si>
    <t>464</t>
  </si>
  <si>
    <t>1054</t>
  </si>
  <si>
    <t>300050</t>
  </si>
  <si>
    <t>200072</t>
  </si>
  <si>
    <t>039</t>
  </si>
  <si>
    <t>038</t>
  </si>
  <si>
    <t>622</t>
  </si>
  <si>
    <t>0183</t>
  </si>
  <si>
    <t>1903100006</t>
  </si>
  <si>
    <t>1903100009</t>
  </si>
  <si>
    <t>CIL/2020-21/074</t>
  </si>
  <si>
    <t>0331</t>
  </si>
  <si>
    <t>505</t>
  </si>
  <si>
    <t>0022</t>
  </si>
  <si>
    <t>GST-844</t>
  </si>
  <si>
    <t>GST-753</t>
  </si>
  <si>
    <t>15475</t>
  </si>
  <si>
    <t>6210</t>
  </si>
  <si>
    <t>373</t>
  </si>
  <si>
    <t>520</t>
  </si>
  <si>
    <t>CIL/2020-21/079</t>
  </si>
  <si>
    <t>SRO/2020-21/049</t>
  </si>
  <si>
    <t>663</t>
  </si>
  <si>
    <t>1216</t>
  </si>
  <si>
    <t>DTF/8865/19-20</t>
  </si>
  <si>
    <t>2410</t>
  </si>
  <si>
    <t>871</t>
  </si>
  <si>
    <t>DTF/8864/19-20</t>
  </si>
  <si>
    <t>253900/48/2021/1270</t>
  </si>
  <si>
    <t>253900/48/2021/1271</t>
  </si>
  <si>
    <t>0039</t>
  </si>
  <si>
    <t>057</t>
  </si>
  <si>
    <t>SRO/2020-21/052</t>
  </si>
  <si>
    <t>SRO/2020-21/051</t>
  </si>
  <si>
    <t>6292</t>
  </si>
  <si>
    <t>704</t>
  </si>
  <si>
    <t>063</t>
  </si>
  <si>
    <t>0514</t>
  </si>
  <si>
    <t>0149</t>
  </si>
  <si>
    <t>064</t>
  </si>
  <si>
    <t>01966</t>
  </si>
  <si>
    <t>38830</t>
  </si>
  <si>
    <t>857</t>
  </si>
  <si>
    <t>1544</t>
  </si>
  <si>
    <t>0417</t>
  </si>
  <si>
    <t>GST-1327</t>
  </si>
  <si>
    <t>053/22.07</t>
  </si>
  <si>
    <t>GST-1326</t>
  </si>
  <si>
    <t>2429</t>
  </si>
  <si>
    <t>AE/20-21/GST-021</t>
  </si>
  <si>
    <t>771</t>
  </si>
  <si>
    <t>0144</t>
  </si>
  <si>
    <t>0157</t>
  </si>
  <si>
    <t>AUL/19-20/02101</t>
  </si>
  <si>
    <t>200</t>
  </si>
  <si>
    <t>2817</t>
  </si>
  <si>
    <t>AE/20-21/GST-023</t>
  </si>
  <si>
    <t>01/27.07</t>
  </si>
  <si>
    <t>6527</t>
  </si>
  <si>
    <t>1725</t>
  </si>
  <si>
    <t>24202001681</t>
  </si>
  <si>
    <t>071</t>
  </si>
  <si>
    <t>1517</t>
  </si>
  <si>
    <t>1518</t>
  </si>
  <si>
    <t>000377</t>
  </si>
  <si>
    <t>0148</t>
  </si>
  <si>
    <t>6336</t>
  </si>
  <si>
    <t>288</t>
  </si>
  <si>
    <t>3001</t>
  </si>
  <si>
    <t>073</t>
  </si>
  <si>
    <t>268</t>
  </si>
  <si>
    <t>000181</t>
  </si>
  <si>
    <t>012</t>
  </si>
  <si>
    <t>2577</t>
  </si>
  <si>
    <t>3329</t>
  </si>
  <si>
    <t>1675</t>
  </si>
  <si>
    <t>1705</t>
  </si>
  <si>
    <t>9852</t>
  </si>
  <si>
    <t>0646</t>
  </si>
  <si>
    <t>C/0783</t>
  </si>
  <si>
    <t>066</t>
  </si>
  <si>
    <t>2020-21/IAS/049</t>
  </si>
  <si>
    <t>072</t>
  </si>
  <si>
    <t>202118</t>
  </si>
  <si>
    <t>02359</t>
  </si>
  <si>
    <t>02358</t>
  </si>
  <si>
    <t>6409</t>
  </si>
  <si>
    <t>1811</t>
  </si>
  <si>
    <t>1771</t>
  </si>
  <si>
    <t>2454</t>
  </si>
  <si>
    <t>0239</t>
  </si>
  <si>
    <t>0240</t>
  </si>
  <si>
    <t>0241</t>
  </si>
  <si>
    <t>672</t>
  </si>
  <si>
    <t>1942</t>
  </si>
  <si>
    <t>1968</t>
  </si>
  <si>
    <t>0877</t>
  </si>
  <si>
    <t>086</t>
  </si>
  <si>
    <t>1955</t>
  </si>
  <si>
    <t>AE/20-21/GST-035</t>
  </si>
  <si>
    <t>0245</t>
  </si>
  <si>
    <t>085</t>
  </si>
  <si>
    <t>CIPPL/20-21/15</t>
  </si>
  <si>
    <t>523</t>
  </si>
  <si>
    <t>388</t>
  </si>
  <si>
    <t>6598</t>
  </si>
  <si>
    <t>2096</t>
  </si>
  <si>
    <t>259</t>
  </si>
  <si>
    <t>10002</t>
  </si>
  <si>
    <t>0476</t>
  </si>
  <si>
    <t>0477</t>
  </si>
  <si>
    <t>10010</t>
  </si>
  <si>
    <t>2109</t>
  </si>
  <si>
    <t>SLC-51</t>
  </si>
  <si>
    <t>0969</t>
  </si>
  <si>
    <t>09, 14</t>
  </si>
  <si>
    <t>7452</t>
  </si>
  <si>
    <t>317</t>
  </si>
  <si>
    <t>308</t>
  </si>
  <si>
    <t>0304</t>
  </si>
  <si>
    <t>512</t>
  </si>
  <si>
    <t>2293</t>
  </si>
  <si>
    <t>2335</t>
  </si>
  <si>
    <t>1108</t>
  </si>
  <si>
    <t>0811</t>
  </si>
  <si>
    <t>1239</t>
  </si>
  <si>
    <t>329</t>
  </si>
  <si>
    <t>AE/20-21/GST-042</t>
  </si>
  <si>
    <t>10076</t>
  </si>
  <si>
    <t>193</t>
  </si>
  <si>
    <t>2408</t>
  </si>
  <si>
    <t>2003100040</t>
  </si>
  <si>
    <t>2003100045</t>
  </si>
  <si>
    <t>2281</t>
  </si>
  <si>
    <t>2003100044</t>
  </si>
  <si>
    <t>00114</t>
  </si>
  <si>
    <t>555</t>
  </si>
  <si>
    <t>340</t>
  </si>
  <si>
    <t>341</t>
  </si>
  <si>
    <t>2339</t>
  </si>
  <si>
    <t>290</t>
  </si>
  <si>
    <t>265</t>
  </si>
  <si>
    <t>263</t>
  </si>
  <si>
    <t>3031</t>
  </si>
  <si>
    <t>262</t>
  </si>
  <si>
    <t>1482</t>
  </si>
  <si>
    <t>C-084</t>
  </si>
  <si>
    <t>2613</t>
  </si>
  <si>
    <t>U/RCD/09/20-21</t>
  </si>
  <si>
    <t>JSC/20-21/330</t>
  </si>
  <si>
    <t>DRG/10050443</t>
  </si>
  <si>
    <t>202125</t>
  </si>
  <si>
    <t>M-202008290441</t>
  </si>
  <si>
    <t>6682</t>
  </si>
  <si>
    <t>0334</t>
  </si>
  <si>
    <t>2020-21/IAS/060</t>
  </si>
  <si>
    <t>1328</t>
  </si>
  <si>
    <t>UP2021000458</t>
  </si>
  <si>
    <t>7498</t>
  </si>
  <si>
    <t>300137</t>
  </si>
  <si>
    <t>AE/20-21/GST-044</t>
  </si>
  <si>
    <t>613</t>
  </si>
  <si>
    <t>24202002752</t>
  </si>
  <si>
    <t>927</t>
  </si>
  <si>
    <t>SRO/2020-21/081</t>
  </si>
  <si>
    <t>606</t>
  </si>
  <si>
    <t>03</t>
  </si>
  <si>
    <t>4069</t>
  </si>
  <si>
    <t>8401934</t>
  </si>
  <si>
    <t>8401935</t>
  </si>
  <si>
    <t>C-098</t>
  </si>
  <si>
    <t>4435101576</t>
  </si>
  <si>
    <t>C-101</t>
  </si>
  <si>
    <t>3731</t>
  </si>
  <si>
    <t>185</t>
  </si>
  <si>
    <t>SRO/2020-21/091</t>
  </si>
  <si>
    <t>TMT 18% Purchase</t>
  </si>
  <si>
    <t>Aman &amp; Brothers</t>
  </si>
  <si>
    <t>1072</t>
  </si>
  <si>
    <t>FGH/20/P/2946</t>
  </si>
  <si>
    <t>MPS/20-21/0006</t>
  </si>
  <si>
    <t>8957079576</t>
  </si>
  <si>
    <t>8957079577</t>
  </si>
  <si>
    <t>8957079572</t>
  </si>
  <si>
    <t>8957079573</t>
  </si>
  <si>
    <t>8957079530</t>
  </si>
  <si>
    <t>8957079529</t>
  </si>
  <si>
    <t>002</t>
  </si>
  <si>
    <t>005</t>
  </si>
  <si>
    <t>1195</t>
  </si>
  <si>
    <t>8957083147</t>
  </si>
  <si>
    <t>8957083148</t>
  </si>
  <si>
    <t>8957083210</t>
  </si>
  <si>
    <t>8957083211</t>
  </si>
  <si>
    <t>8957083215</t>
  </si>
  <si>
    <t>8957083216</t>
  </si>
  <si>
    <t>8957083217</t>
  </si>
  <si>
    <t>AUL/19-20/01929</t>
  </si>
  <si>
    <t>AUL/19-20/02157</t>
  </si>
  <si>
    <t>8957085503</t>
  </si>
  <si>
    <t>8957085504</t>
  </si>
  <si>
    <t>8957085546</t>
  </si>
  <si>
    <t>8957085547</t>
  </si>
  <si>
    <t>8957085548</t>
  </si>
  <si>
    <t>1229</t>
  </si>
  <si>
    <t>8957086484</t>
  </si>
  <si>
    <t>8957086483</t>
  </si>
  <si>
    <t>AUL/19-20/02600</t>
  </si>
  <si>
    <t>8957088109</t>
  </si>
  <si>
    <t>8957088110</t>
  </si>
  <si>
    <t>8957088457</t>
  </si>
  <si>
    <t>8957088456</t>
  </si>
  <si>
    <t>895708874</t>
  </si>
  <si>
    <t>895708875</t>
  </si>
  <si>
    <t>8957088384</t>
  </si>
  <si>
    <t>8957088385</t>
  </si>
  <si>
    <t>1265</t>
  </si>
  <si>
    <t>8957090024</t>
  </si>
  <si>
    <t>8957090025</t>
  </si>
  <si>
    <t>8957090026</t>
  </si>
  <si>
    <t>8957090027</t>
  </si>
  <si>
    <t>8957090033</t>
  </si>
  <si>
    <t>8957090034</t>
  </si>
  <si>
    <t>8957090035</t>
  </si>
  <si>
    <t>8957090037</t>
  </si>
  <si>
    <t>8957090036</t>
  </si>
  <si>
    <t>018</t>
  </si>
  <si>
    <t>020</t>
  </si>
  <si>
    <t>019</t>
  </si>
  <si>
    <t>FS4320000011</t>
  </si>
  <si>
    <t>Transasia Carpets Ltd</t>
  </si>
  <si>
    <t>E Stamping Uttar Pradesh</t>
  </si>
  <si>
    <t>HDFC BANK</t>
  </si>
  <si>
    <t>Praxis Home Retails Ltd</t>
  </si>
  <si>
    <t>UP7540022617</t>
  </si>
  <si>
    <t>UP7540022382</t>
  </si>
  <si>
    <t>Action Construction Equipment Ltd</t>
  </si>
  <si>
    <t>1904946</t>
  </si>
  <si>
    <t>Insurance</t>
  </si>
  <si>
    <t>RV0700000085</t>
  </si>
  <si>
    <t>Mittal Electric Store</t>
  </si>
  <si>
    <t>Kay Dee Audiovisions (P) Ltd</t>
  </si>
  <si>
    <t>Groovy Cummunications India (P) Ltd</t>
  </si>
  <si>
    <t>Satnam Plaza</t>
  </si>
  <si>
    <t>14/05.05</t>
  </si>
  <si>
    <t>Rana Motors (P) Ltd</t>
  </si>
  <si>
    <t>Deutsche Cars (P) Ltd</t>
  </si>
  <si>
    <t>Intech System</t>
  </si>
  <si>
    <t>Dev Bhoomi Consulting (P) Ltd</t>
  </si>
  <si>
    <t>Computer Care</t>
  </si>
  <si>
    <t>6557</t>
  </si>
  <si>
    <t>4148</t>
  </si>
  <si>
    <t>Sapna Furniture</t>
  </si>
  <si>
    <t>M R Decore Pvt Ltd</t>
  </si>
  <si>
    <t>STORIKA</t>
  </si>
  <si>
    <t>2437/08.03.2020</t>
  </si>
  <si>
    <t>V G Sales</t>
  </si>
  <si>
    <t>Sai Electronics</t>
  </si>
  <si>
    <t>1627</t>
  </si>
  <si>
    <t>1626</t>
  </si>
  <si>
    <t>Rana Motors (P) Limited</t>
  </si>
  <si>
    <t>Bird Aotomotive (P) Ltd</t>
  </si>
  <si>
    <t>25540</t>
  </si>
  <si>
    <t>19000215</t>
  </si>
  <si>
    <t>19000352</t>
  </si>
  <si>
    <t>19001128</t>
  </si>
  <si>
    <t>19001126</t>
  </si>
  <si>
    <t>1900849</t>
  </si>
  <si>
    <t>2590033</t>
  </si>
  <si>
    <t>90367</t>
  </si>
  <si>
    <t>92191</t>
  </si>
  <si>
    <t xml:space="preserve">VSDN192246_x000D_
</t>
  </si>
  <si>
    <t>Appario Retail Pvt Ltd</t>
  </si>
  <si>
    <t>IN/MAA4-1275101</t>
  </si>
  <si>
    <t>Harie Marketing</t>
  </si>
  <si>
    <t>Cloudtail India Private Limited</t>
  </si>
  <si>
    <t>IN-SDEL-121610</t>
  </si>
  <si>
    <t>IN-SDEI-121614</t>
  </si>
  <si>
    <t>IN SDEL -121615</t>
  </si>
  <si>
    <t>GSTIN- 09AAMCA2466P1ZZ</t>
  </si>
  <si>
    <t>Plot No. 3, 4, A-6, A-7, A-8, A-9/2, UPSIDC Industrial Area, Sikandrabad, Distt. - Bulandshahr (UP)</t>
  </si>
  <si>
    <t>Freight Plant &amp; Machinery (Interstate)</t>
  </si>
  <si>
    <t>Invoice wise list of Capital Investment upto 18.09.2020</t>
  </si>
  <si>
    <t>YEAR</t>
  </si>
  <si>
    <t>2021-22</t>
  </si>
  <si>
    <t>BUILDING</t>
  </si>
  <si>
    <t>NO</t>
  </si>
  <si>
    <t>BUILDING 20-21</t>
  </si>
  <si>
    <t>GST FOR THE MONTH OF SEP</t>
  </si>
  <si>
    <t>Contractual Labour</t>
  </si>
  <si>
    <t>Building 21-22</t>
  </si>
  <si>
    <t>DN/ASIL/IN/31</t>
  </si>
  <si>
    <t>Khushi Enterprises</t>
  </si>
  <si>
    <t>Expenses Payable</t>
  </si>
  <si>
    <t>PUNJAB NATIONAL BANK (CA) 12151131003585</t>
  </si>
  <si>
    <t>KL Steels Pvt Ltd</t>
  </si>
  <si>
    <t>AUL/20-21/03092</t>
  </si>
  <si>
    <t>YES</t>
  </si>
  <si>
    <t>P&amp;M UC 20-21</t>
  </si>
  <si>
    <t>DEBIT NOTE</t>
  </si>
  <si>
    <t>AE/77/20-21</t>
  </si>
  <si>
    <t>AUL/20-21/3103</t>
  </si>
  <si>
    <t>DTF/8889/20-21</t>
  </si>
  <si>
    <t>Plant &amp; Machinery 20-21</t>
  </si>
  <si>
    <t>DTF/8890/20-21</t>
  </si>
  <si>
    <t>20-21/010</t>
  </si>
  <si>
    <t>20-21/013</t>
  </si>
  <si>
    <t>Tanishq Industriers Pvt Ltd</t>
  </si>
  <si>
    <t>TIPL/20-21/21</t>
  </si>
  <si>
    <t>UP2021000534</t>
  </si>
  <si>
    <t>S-10</t>
  </si>
  <si>
    <t>INDA202021023</t>
  </si>
  <si>
    <t xml:space="preserve">Vikas Castings </t>
  </si>
  <si>
    <t>INV/160/20-21</t>
  </si>
  <si>
    <t>UNITECH ENGINEERS</t>
  </si>
  <si>
    <t>UNI-01239</t>
  </si>
  <si>
    <t>SRO/20-21/110</t>
  </si>
  <si>
    <t>2020-21/ISPL/086</t>
  </si>
  <si>
    <t>SRO/20-21/113</t>
  </si>
  <si>
    <t>20-21/026</t>
  </si>
  <si>
    <t>SRO/20-21/121</t>
  </si>
  <si>
    <t>20-21/032</t>
  </si>
  <si>
    <t>AE/20-21/GST-60</t>
  </si>
  <si>
    <t>AE/20-21/GST-61</t>
  </si>
  <si>
    <t>FREIGHT ON P&amp;M(INTERSTATE)</t>
  </si>
  <si>
    <t>AE/20-21/GST-64</t>
  </si>
  <si>
    <t>GT/2003100072/HP/PB</t>
  </si>
  <si>
    <t>GT/2003100071/HP/PB</t>
  </si>
  <si>
    <t>RS/20-21/56</t>
  </si>
  <si>
    <t>20-21/036</t>
  </si>
  <si>
    <t>FREIGHT ON P&amp;M(INTRASTATE)</t>
  </si>
  <si>
    <t>AE/20-21/GST-067</t>
  </si>
  <si>
    <t>UP2021000780</t>
  </si>
  <si>
    <t>C/1971</t>
  </si>
  <si>
    <t>20-21/058</t>
  </si>
  <si>
    <t>91/20-21</t>
  </si>
  <si>
    <t>20-21/067</t>
  </si>
  <si>
    <t>Ma Durga Hari Steels</t>
  </si>
  <si>
    <t>20-21/078</t>
  </si>
  <si>
    <t>Bakshi Brothers Agencies Pvt. Ltd</t>
  </si>
  <si>
    <t>GSTI/20-21/1574</t>
  </si>
  <si>
    <t>KC-1139</t>
  </si>
  <si>
    <t>R N Industries</t>
  </si>
  <si>
    <t>GSTI/20-21/1605</t>
  </si>
  <si>
    <t>HK/2020-21/698</t>
  </si>
  <si>
    <t>SACH/20-21/20</t>
  </si>
  <si>
    <t>Soch Engineering Technologies LLP</t>
  </si>
  <si>
    <t>SOCH/20-210/23</t>
  </si>
  <si>
    <t>Shweta Envirotech</t>
  </si>
  <si>
    <t>Leister Tech</t>
  </si>
  <si>
    <t>SRO/20-21/181</t>
  </si>
  <si>
    <t>SRO/20-21/182</t>
  </si>
  <si>
    <t>Excel Services</t>
  </si>
  <si>
    <t>ES/77/20-21</t>
  </si>
  <si>
    <t xml:space="preserve">AVS Automation _x000D_
</t>
  </si>
  <si>
    <t>AVS/0055/2020-21</t>
  </si>
  <si>
    <t>Delta Sensor Pvt Ltd</t>
  </si>
  <si>
    <t>DELTA/19-20/245</t>
  </si>
  <si>
    <t>UP2021001075</t>
  </si>
  <si>
    <t>UP2021001076</t>
  </si>
  <si>
    <t>Freight Electric Installation (Intra State)</t>
  </si>
  <si>
    <t>Freight Electric Intallation (Interstate)</t>
  </si>
  <si>
    <t>20-21/117</t>
  </si>
  <si>
    <t>20-21/118</t>
  </si>
  <si>
    <t>SRO/20-21/210</t>
  </si>
  <si>
    <t>SRO/20-21/191</t>
  </si>
  <si>
    <t>Plant &amp; Machinery
 (Rolling Mill) 20-21</t>
  </si>
  <si>
    <t>DNA Automation</t>
  </si>
  <si>
    <t>R S Engineering Works</t>
  </si>
  <si>
    <t>Devashish Engineering Product LLP</t>
  </si>
  <si>
    <t>DEPL-802</t>
  </si>
  <si>
    <t>transfer-2019-20</t>
  </si>
  <si>
    <t>SRO/20-21/238</t>
  </si>
  <si>
    <t>20-21/150</t>
  </si>
  <si>
    <t>Kay Dee Engineers</t>
  </si>
  <si>
    <t>20-21/153</t>
  </si>
  <si>
    <t>20-21/154</t>
  </si>
  <si>
    <t>ARS/202-21/157</t>
  </si>
  <si>
    <t>Naman Techno-Tech Engg.</t>
  </si>
  <si>
    <t>A L Ratola Surveyors</t>
  </si>
  <si>
    <t>ALR/20-21/107</t>
  </si>
  <si>
    <t>ALR/20-21/108</t>
  </si>
  <si>
    <t>683/2020-21</t>
  </si>
  <si>
    <t>ALR/20-21/110</t>
  </si>
  <si>
    <t>2021/184</t>
  </si>
  <si>
    <t>DN/ASIL/IN/2</t>
  </si>
  <si>
    <t>P&amp;M UC 21-22</t>
  </si>
  <si>
    <t>OCPL/001</t>
  </si>
  <si>
    <t>Krishna Sales &amp; Services (Store)</t>
  </si>
  <si>
    <t>Deem Roll-Tech Limited</t>
  </si>
  <si>
    <t>DRTD-2122-003</t>
  </si>
  <si>
    <t>Plant &amp; Machinery
 (Rolling Mill)21-22</t>
  </si>
  <si>
    <t>SKMK Steels LLP</t>
  </si>
  <si>
    <t>21-22/113</t>
  </si>
  <si>
    <t>DN/ASIL/IN/6</t>
  </si>
  <si>
    <t>Shri Kishan Mahesh Kumar</t>
  </si>
  <si>
    <t>21-22/122</t>
  </si>
  <si>
    <t>31-04-2021</t>
  </si>
  <si>
    <t>Pushkar Ispat Udyog</t>
  </si>
  <si>
    <t>Electra Welding Products</t>
  </si>
  <si>
    <t>45/04/21-22</t>
  </si>
  <si>
    <t>Crystal Magnets</t>
  </si>
  <si>
    <t>PUNJAB NATIONAL BANK CC A/C - 00074011000694</t>
  </si>
  <si>
    <t>DRE/40157854</t>
  </si>
  <si>
    <t>DRTD-2122-47</t>
  </si>
  <si>
    <t>L-21-85</t>
  </si>
  <si>
    <t>Chand Steel Furniture Works</t>
  </si>
  <si>
    <t>DN/ASIL/IN/38</t>
  </si>
  <si>
    <t>0CPL/0026</t>
  </si>
  <si>
    <t>DTF/0022/21-22</t>
  </si>
  <si>
    <t>185/2021-22</t>
  </si>
  <si>
    <t>Delhi Metal Corporation</t>
  </si>
  <si>
    <t>DMC/21-22/88</t>
  </si>
  <si>
    <t>DTF/0023/21-22</t>
  </si>
  <si>
    <t>Shivang Steel</t>
  </si>
  <si>
    <t>2021-22/31</t>
  </si>
  <si>
    <t>UM Metal Corporation</t>
  </si>
  <si>
    <t>77/21-22</t>
  </si>
  <si>
    <t>OCPL/0031</t>
  </si>
  <si>
    <t>DPRP Engineers &amp; Consultants</t>
  </si>
  <si>
    <t>DN/ASIL/IN/54</t>
  </si>
  <si>
    <t>DTF/0030/21-22</t>
  </si>
  <si>
    <t>DTF/0031/21-22</t>
  </si>
  <si>
    <t>DTF/0032/21-22</t>
  </si>
  <si>
    <t>ZCSS/172</t>
  </si>
  <si>
    <t>DTF/0035/21-22</t>
  </si>
  <si>
    <t>DTF/0034/21-22</t>
  </si>
  <si>
    <t>DTF/0036/21-22</t>
  </si>
  <si>
    <t>Amicos Console Services Pvt Ltd</t>
  </si>
  <si>
    <t>2021-22/IAS/044</t>
  </si>
  <si>
    <t>2021-22/IAS/045</t>
  </si>
  <si>
    <t>KL Iron and Steel Co</t>
  </si>
  <si>
    <t>2021-22/KLS-030</t>
  </si>
  <si>
    <t>Kalka Automation</t>
  </si>
  <si>
    <t>Roop Metals Pvt. Ltd.</t>
  </si>
  <si>
    <t>2021-22/KLS-037</t>
  </si>
  <si>
    <t>OCPL/0037</t>
  </si>
  <si>
    <t>BEING CWIP TRF TO P&amp;M (ELECTRIC INSTALLATION)</t>
  </si>
  <si>
    <t>Plant &amp; Machinery 21-22</t>
  </si>
  <si>
    <t>Eastern Bearings Pvt. Ltd</t>
  </si>
  <si>
    <t>B2122002046</t>
  </si>
  <si>
    <t>2021-22/IAS/053</t>
  </si>
  <si>
    <t>L-21-153</t>
  </si>
  <si>
    <t>INV/112/21-22</t>
  </si>
  <si>
    <t>TANGSHAN SINYA INTERNATIONAL TRADE CO. LTD</t>
  </si>
  <si>
    <t>AM20201026</t>
  </si>
  <si>
    <t>B2122002277</t>
  </si>
  <si>
    <t>OCPL/0052</t>
  </si>
  <si>
    <t>FREIGHT ON P&amp;M (INTERSTATE)</t>
  </si>
  <si>
    <t>UP2122000368</t>
  </si>
  <si>
    <t>ES/32/21-22</t>
  </si>
  <si>
    <t>FREIGHT ON P&amp;M (INTRASTATE)</t>
  </si>
  <si>
    <t>RPS Global Cargo India Pvt Ltd</t>
  </si>
  <si>
    <t>RGC/6374</t>
  </si>
  <si>
    <t>BEING CWIP TRF TO P&amp;M(ELECTRIC INST)</t>
  </si>
  <si>
    <t>DRTD-167-2021</t>
  </si>
  <si>
    <t>Singapore Airlines Limited</t>
  </si>
  <si>
    <t>DELSQ006628-2122</t>
  </si>
  <si>
    <t>L-21-214</t>
  </si>
  <si>
    <t>Ambe Engineering Works</t>
  </si>
  <si>
    <t>Parasnath Associates</t>
  </si>
  <si>
    <t>Shree Balaji Bearings</t>
  </si>
  <si>
    <t>SI-0669</t>
  </si>
  <si>
    <t>211-FY2021/22</t>
  </si>
  <si>
    <t>GE/T/212243</t>
  </si>
  <si>
    <t>DTF/0050/21-22</t>
  </si>
  <si>
    <t>DTF/0055/21-22</t>
  </si>
  <si>
    <t>DTF/0056/21-22</t>
  </si>
  <si>
    <t>UP2122000530</t>
  </si>
  <si>
    <t>OCPL/0077</t>
  </si>
  <si>
    <t>A S Engineers</t>
  </si>
  <si>
    <t>ASE/21-22/176</t>
  </si>
  <si>
    <t>BEING CWIP TRF TO P&amp;M</t>
  </si>
  <si>
    <t>2021-22/IAS/052</t>
  </si>
  <si>
    <t>DRTD-207-2021</t>
  </si>
  <si>
    <t>259-FY2021/22</t>
  </si>
  <si>
    <t>OCPL/0089</t>
  </si>
  <si>
    <t>RLI/M/037/21-22</t>
  </si>
  <si>
    <t>RLI/M/038/21-22</t>
  </si>
  <si>
    <t>RLI/M/039/21-22</t>
  </si>
  <si>
    <t>Om Shree Ganesh (India) Pvt. Ltd.</t>
  </si>
  <si>
    <t>620</t>
  </si>
  <si>
    <t>Superlift Magnets Pvt Ltd</t>
  </si>
  <si>
    <t>M K Enginearing Works (Muzaffernagar)</t>
  </si>
  <si>
    <t>21-22/TI/0113</t>
  </si>
  <si>
    <t>Dhruv Industrial Controls</t>
  </si>
  <si>
    <t>DIC/2021-22/499</t>
  </si>
  <si>
    <t>DIC/2021-22/500</t>
  </si>
  <si>
    <t>DIC/2021-22/501</t>
  </si>
  <si>
    <t>DIC/2021-22/502</t>
  </si>
  <si>
    <t>21-22/TI/0116</t>
  </si>
  <si>
    <t>AKJ Industries</t>
  </si>
  <si>
    <t>AKJ/21-22/170</t>
  </si>
  <si>
    <t>Didar Steel Complex Pvt. Ltd.</t>
  </si>
  <si>
    <t>DS/21-22/453</t>
  </si>
  <si>
    <t>AKJ/21-22/174</t>
  </si>
  <si>
    <t>DIC/2021-22/506</t>
  </si>
  <si>
    <t>21-22/TI/0122</t>
  </si>
  <si>
    <t>DS/21-22/465</t>
  </si>
  <si>
    <t>SI-01203</t>
  </si>
  <si>
    <t>AKJ/21-22/179</t>
  </si>
  <si>
    <t>AKJ/21-22/180</t>
  </si>
  <si>
    <t>Animatex Instruments &amp; Services</t>
  </si>
  <si>
    <t>2021-21/022</t>
  </si>
  <si>
    <t>Hindustan Gear Tech Pvt Ltd</t>
  </si>
  <si>
    <t>HGPL/00279/21-22</t>
  </si>
  <si>
    <t>HGPL/00283/21-22</t>
  </si>
  <si>
    <t>DS/21-22/477</t>
  </si>
  <si>
    <t>HGPL/00284/21-22</t>
  </si>
  <si>
    <t>21-22/TI/0126</t>
  </si>
  <si>
    <t>HGPL/00293/2-22</t>
  </si>
  <si>
    <t>HGPL/00295/21-22</t>
  </si>
  <si>
    <t>HGPL/00296/21-22</t>
  </si>
  <si>
    <t>DS/21-22/501</t>
  </si>
  <si>
    <t>A K Electricals</t>
  </si>
  <si>
    <t>Jamnagar Machine Tools</t>
  </si>
  <si>
    <t>GT-138</t>
  </si>
  <si>
    <t>2021-22/228</t>
  </si>
  <si>
    <t>DN/ASIL/IN/262</t>
  </si>
  <si>
    <t>WEIGHBRIDGE</t>
  </si>
  <si>
    <t>F24021012148</t>
  </si>
  <si>
    <t>Swastik Engineers</t>
  </si>
  <si>
    <t>SE/2021-22/1992</t>
  </si>
  <si>
    <t>KCIL/1999</t>
  </si>
  <si>
    <t>Raychem RGP Pvt Ltd</t>
  </si>
  <si>
    <t>7142004014</t>
  </si>
  <si>
    <t>yes</t>
  </si>
  <si>
    <t>ELECTRIC 
INSTALLATION 20-21</t>
  </si>
  <si>
    <t>SI/2021/DL/13629</t>
  </si>
  <si>
    <t>SI/2021/DL/13814</t>
  </si>
  <si>
    <t>P V Energy Solution</t>
  </si>
  <si>
    <t>SI/2021/DL/15948</t>
  </si>
  <si>
    <t>SI/2021/DL/16423</t>
  </si>
  <si>
    <t>Quality Electric Company</t>
  </si>
  <si>
    <t>SI/2021/DL/17987</t>
  </si>
  <si>
    <t>SI/2122/DL/00394</t>
  </si>
  <si>
    <t>ELECTRIC 
INSTALLATION 21-22</t>
  </si>
  <si>
    <t>SI/2122/DL/01841</t>
  </si>
  <si>
    <t>SI/2122/DL/02001</t>
  </si>
  <si>
    <t>SI/2122/DL/02087</t>
  </si>
  <si>
    <t>SI/2122/DL/02196</t>
  </si>
  <si>
    <t>SI/2122/DL/04479</t>
  </si>
  <si>
    <t>SI/2122/DL/06087</t>
  </si>
  <si>
    <t>21-22/020</t>
  </si>
  <si>
    <t>Sanjay Electricals</t>
  </si>
  <si>
    <t>SI/2122/DL/12868</t>
  </si>
  <si>
    <t>Industrial Trading Corporation</t>
  </si>
  <si>
    <t>ITC/2021-22/38</t>
  </si>
  <si>
    <t>SI/2122/DL/13089</t>
  </si>
  <si>
    <t>AB Pal Electricals (P) Ltd. (UP)</t>
  </si>
  <si>
    <t>SI/2122/UP/0005</t>
  </si>
  <si>
    <t>No</t>
  </si>
  <si>
    <t>Capex Value</t>
  </si>
  <si>
    <t>Row Labels</t>
  </si>
  <si>
    <t>Grand Total</t>
  </si>
  <si>
    <t>Sum of Total Invoice Value</t>
  </si>
  <si>
    <t>Sum of Inv. Basic Amt</t>
  </si>
  <si>
    <t>All</t>
  </si>
  <si>
    <t>Sum of Capex Value</t>
  </si>
  <si>
    <t>PHASE-1</t>
  </si>
  <si>
    <t>PHASE-2</t>
  </si>
  <si>
    <t>TOTAL</t>
  </si>
  <si>
    <t>PHASE</t>
  </si>
  <si>
    <t>Total</t>
  </si>
  <si>
    <t>sq. mtr.</t>
  </si>
  <si>
    <t>6A, 7A, 8A &amp; 9A/2</t>
  </si>
  <si>
    <t>Acre</t>
  </si>
  <si>
    <t>3 &amp; 4</t>
  </si>
  <si>
    <t>15.09.2018</t>
  </si>
  <si>
    <t>15.01.2019</t>
  </si>
  <si>
    <t>07.03.2019</t>
  </si>
  <si>
    <t>28.06.2019</t>
  </si>
  <si>
    <t>31.12.2019</t>
  </si>
  <si>
    <t>18.01.2018</t>
  </si>
  <si>
    <t>06.01.2020</t>
  </si>
  <si>
    <t>07.01.2020</t>
  </si>
  <si>
    <t>06.02.2020</t>
  </si>
  <si>
    <t>04.09.2021</t>
  </si>
  <si>
    <t>07.10.2021</t>
  </si>
  <si>
    <t>14.12.2021</t>
  </si>
  <si>
    <t>15.12.2021</t>
  </si>
  <si>
    <t xml:space="preserve">Stamp duty for lease deed </t>
  </si>
  <si>
    <t xml:space="preserve">Doc given by client </t>
  </si>
  <si>
    <t>Sl. No.</t>
  </si>
  <si>
    <t>Particulars</t>
  </si>
  <si>
    <t>Proposed investment in the project (As per DPR)</t>
  </si>
  <si>
    <t>Phase wise bifurcation of incurred money as per CA certificate</t>
  </si>
  <si>
    <t>Phase -I</t>
  </si>
  <si>
    <t>Phase -II</t>
  </si>
  <si>
    <t>Land and site development</t>
  </si>
  <si>
    <t>---</t>
  </si>
  <si>
    <t>Building and civil work</t>
  </si>
  <si>
    <t>Plant &amp; Machinery</t>
  </si>
  <si>
    <t>Misc. Fixed Asset</t>
  </si>
  <si>
    <t>Sub Total(A) (1+2+3+4)</t>
  </si>
  <si>
    <t>Provision for cost escalation &amp; contingencies</t>
  </si>
  <si>
    <t>Preliminary &amp; Preoperative expenses</t>
  </si>
  <si>
    <t>Interest during Construction Period</t>
  </si>
  <si>
    <t>Margin Money for working capital</t>
  </si>
  <si>
    <t>Sub Total  (B) (5+6+7+8+9)</t>
  </si>
  <si>
    <t>Total (A+B)</t>
  </si>
  <si>
    <t>Phase wise bifurcation of incurred money as RKA IE</t>
  </si>
  <si>
    <t>Month</t>
  </si>
  <si>
    <t>TMT Production</t>
  </si>
  <si>
    <t>Billets Production</t>
  </si>
  <si>
    <t>Supplier</t>
  </si>
  <si>
    <t>Inv. No</t>
  </si>
  <si>
    <t>Remarks</t>
  </si>
  <si>
    <t>Amount in Rs.</t>
  </si>
  <si>
    <t>Phase</t>
  </si>
  <si>
    <t>VP &amp; Company</t>
  </si>
  <si>
    <t>Rail Line used for Cranes Movement</t>
  </si>
  <si>
    <t>I</t>
  </si>
  <si>
    <t>Ambashakti Udyog Ltd.</t>
  </si>
  <si>
    <t>Old and used Chain pully used for Machinery Installation</t>
  </si>
  <si>
    <t>Old and use angle Scrap used for foundation</t>
  </si>
  <si>
    <t>Old and use Guattar Scrap used for foundation</t>
  </si>
  <si>
    <t>Old and use Scrap Roll used for Machinery Installation</t>
  </si>
  <si>
    <t>Transformer 2.25KVA</t>
  </si>
  <si>
    <t>Rejected Wire Rope And Water Tank</t>
  </si>
  <si>
    <t>For Foundation and machinery Installation</t>
  </si>
  <si>
    <t>II</t>
  </si>
  <si>
    <t>Old Shearing Machine</t>
  </si>
  <si>
    <t>R Singh &amp; Associates (P) Ltd.</t>
  </si>
  <si>
    <t>Consultant Fees</t>
  </si>
  <si>
    <t>Kushwaha Engineering &amp;  Consultants</t>
  </si>
  <si>
    <t>Time Period</t>
  </si>
  <si>
    <t>Particular</t>
  </si>
  <si>
    <t>Remarks by IE</t>
  </si>
  <si>
    <t>Inv. Basic Amt. in Rs.</t>
  </si>
  <si>
    <t>Premium paid to UPSIDC dated 15.09.2018 for plot no. 6A, 7A, 8A &amp; 9A/2.</t>
  </si>
  <si>
    <t>Approved</t>
  </si>
  <si>
    <t>Premium paid to UPSIDC dated 15.09.2018 for plot no. 3 &amp; 4.</t>
  </si>
  <si>
    <t>Convenience charges paid to UPSIDC 21.01.2019.</t>
  </si>
  <si>
    <t>Stamp Duty paid to UPSIDC for the execution of lease deed for plot no. 3 &amp; 4 dated 18/01/2019.</t>
  </si>
  <si>
    <t>Stamp Duty paid to UPSIDC for the execution of lease deed for plot no. 6A, 7A, 8A &amp; 9A/2 dated 18/01/2019.</t>
  </si>
  <si>
    <t>Consideration amount paid through transfer of plot No. 3, 4, 6A, 7A, 8A &amp; 9A/2. An amount of Rs.1.25 Cr. has been deducted since payment has been made towards the sale of entire old construction.</t>
  </si>
  <si>
    <t xml:space="preserve">Additional Stamp Duty paid to UPSIDC for the execution of lease deed for plot no. 6A, 7A, 8A &amp; 9A/2 dated 22/02/2019 for existing building without land </t>
  </si>
  <si>
    <t>Not Approved</t>
  </si>
  <si>
    <t>Registration fee paid for the execution of above mentioned lease deed for plot no. 6A, 7A, 8A &amp; 9A/2 dated 22/02/2019 for existing building without land</t>
  </si>
  <si>
    <t>Premium paid to UPSIDC for plot 3 &amp; 4 dated 07/03.2019</t>
  </si>
  <si>
    <t>Premium paid to UPSIDC for plot 6A, 7A, 8A, 9A/2 dated 07/03.2019.</t>
  </si>
  <si>
    <t>Registration fee paid for the execution of above mentioned lease deed for plot no. 3&amp;4 dated 18/03/2019.</t>
  </si>
  <si>
    <t>Registration fee paid for the execution of above mentioned lease deed for plot no. 6A, 7A, 8A &amp; 9A/2 dated 18/03/2019.</t>
  </si>
  <si>
    <t>Outstanding premium paid to UPSIDC date 31.12.2019 for plot no. 3 &amp; 4.</t>
  </si>
  <si>
    <t>Principle and Outstanding premium paid to UPSIDC dated 28.06.2019 &amp; 31.12.2019 respectively for plot no. 6A, 7A, 8A &amp; 9A/2.</t>
  </si>
  <si>
    <t>Principle and Outstanding premium paid to UPSIDC dated 28.06.2019 &amp; 31.12.2019 respectively for plot no. 3 &amp; 4.</t>
  </si>
  <si>
    <t>Time extension fee paid to UPSIDC dated 31.12.2019 for plot 3, 4, 6A, 7A, 8A &amp; 9A/2.</t>
  </si>
  <si>
    <t>Total Amount</t>
  </si>
  <si>
    <t>Rs.32,32,28,692</t>
  </si>
  <si>
    <t>Total Approved Amount by IE</t>
  </si>
  <si>
    <t>Rs.30,02,69,800</t>
  </si>
  <si>
    <t>Phase 1</t>
  </si>
  <si>
    <t>Phase 2</t>
  </si>
  <si>
    <t xml:space="preserve">Land </t>
  </si>
  <si>
    <t xml:space="preserve">P&amp;M, Electrical installtion, foundation </t>
  </si>
  <si>
    <t>Other Misc. Asset</t>
  </si>
  <si>
    <t>Consideration amount paid through transfer of plot No. 3, 4, 6A, 7A, 8A &amp; 9A/2. An amount of Rs.1.25 Cr. Has been deducted since payment has been made towards the sale of entire old construction.</t>
  </si>
  <si>
    <t>Rs.28,77,69,799</t>
  </si>
  <si>
    <t>Builidng &amp; Civilwork</t>
  </si>
  <si>
    <t>Phase wise bifurcation of incurred money as per Statutory certificate</t>
  </si>
  <si>
    <t>Type of Structure</t>
  </si>
  <si>
    <t>Size ( L x B )</t>
  </si>
  <si>
    <t>Area in sq. mtr.</t>
  </si>
  <si>
    <t>Area in sq. ft.</t>
  </si>
  <si>
    <t>Approx. Year of construction</t>
  </si>
  <si>
    <t>Plinth area rate Rs. Per sq. ft. as per market standard</t>
  </si>
  <si>
    <t>Gross Replacement Value in Rs.</t>
  </si>
  <si>
    <t>Furnace Shed</t>
  </si>
  <si>
    <t>GI shed over steel structure</t>
  </si>
  <si>
    <t>175.66X76.7</t>
  </si>
  <si>
    <t>Rolling Shed</t>
  </si>
  <si>
    <t>48.6X222.402</t>
  </si>
  <si>
    <t>Lab Room</t>
  </si>
  <si>
    <t>RCC structure</t>
  </si>
  <si>
    <t>14.48x21.725</t>
  </si>
  <si>
    <r>
      <t xml:space="preserve">LT </t>
    </r>
    <r>
      <rPr>
        <sz val="11"/>
        <color rgb="FF000000"/>
        <rFont val="Calibri"/>
        <family val="2"/>
        <scheme val="minor"/>
      </rPr>
      <t>Room</t>
    </r>
  </si>
  <si>
    <t>19.972x7 .624</t>
  </si>
  <si>
    <t>D.G Set Room</t>
  </si>
  <si>
    <t>20x10</t>
  </si>
  <si>
    <t>Store Room</t>
  </si>
  <si>
    <t>Tin shed</t>
  </si>
  <si>
    <t>17X8</t>
  </si>
  <si>
    <t>Slag Crusher Shed</t>
  </si>
  <si>
    <t>84X12</t>
  </si>
  <si>
    <t>Check Post</t>
  </si>
  <si>
    <t>6X3.33</t>
  </si>
  <si>
    <t>2X2.5</t>
  </si>
  <si>
    <t>Area Considered</t>
  </si>
  <si>
    <t xml:space="preserve">Total Gross Replacement cost </t>
  </si>
  <si>
    <t>Rs.21.88 Cr.</t>
  </si>
  <si>
    <t>Total Approved Amount after deducting the compounding fees</t>
  </si>
  <si>
    <t>Rs.21.45 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</si>
</sst>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&quot;&quot;0.00&quot; Dr&quot;"/>
    <numFmt numFmtId="166" formatCode="&quot;&quot;0.00&quot; Cr&quot;"/>
    <numFmt numFmtId="167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Rounded MT Bold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Rounded MT Bold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131313"/>
      <name val="Calibri"/>
      <family val="2"/>
      <scheme val="minor"/>
    </font>
    <font>
      <sz val="11"/>
      <color rgb="FF282828"/>
      <name val="Calibri"/>
      <family val="2"/>
      <scheme val="minor"/>
    </font>
    <font>
      <b/>
      <sz val="11"/>
      <color rgb="FF13131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440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4472C4"/>
      </left>
      <right style="double">
        <color rgb="FF4472C4"/>
      </right>
      <top style="double">
        <color rgb="FF4472C4"/>
      </top>
      <bottom style="double">
        <color rgb="FF4472C4"/>
      </bottom>
      <diagonal/>
    </border>
    <border>
      <left/>
      <right style="double">
        <color rgb="FF4472C4"/>
      </right>
      <top style="double">
        <color rgb="FF4472C4"/>
      </top>
      <bottom style="double">
        <color rgb="FF4472C4"/>
      </bottom>
      <diagonal/>
    </border>
    <border>
      <left style="double">
        <color rgb="FF4472C4"/>
      </left>
      <right style="double">
        <color rgb="FF4472C4"/>
      </right>
      <top/>
      <bottom style="medium">
        <color indexed="64"/>
      </bottom>
      <diagonal/>
    </border>
    <border>
      <left/>
      <right style="double">
        <color rgb="FF4472C4"/>
      </right>
      <top/>
      <bottom style="medium">
        <color indexed="64"/>
      </bottom>
      <diagonal/>
    </border>
    <border>
      <left style="double">
        <color rgb="FF4472C4"/>
      </left>
      <right style="double">
        <color rgb="FF4472C4"/>
      </right>
      <top/>
      <bottom style="double">
        <color rgb="FF4472C4"/>
      </bottom>
      <diagonal/>
    </border>
    <border>
      <left/>
      <right style="double">
        <color rgb="FF4472C4"/>
      </right>
      <top/>
      <bottom style="double">
        <color rgb="FF4472C4"/>
      </bottom>
      <diagonal/>
    </border>
    <border>
      <left/>
      <right style="medium">
        <color indexed="64"/>
      </right>
      <top/>
      <bottom style="double">
        <color rgb="FF4472C4"/>
      </bottom>
      <diagonal/>
    </border>
    <border>
      <left style="double">
        <color rgb="FF4472C4"/>
      </left>
      <right/>
      <top style="double">
        <color rgb="FF4472C4"/>
      </top>
      <bottom style="double">
        <color rgb="FF4472C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/>
    <xf numFmtId="49" fontId="4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15" fontId="5" fillId="0" borderId="1" xfId="0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4" fontId="5" fillId="0" borderId="1" xfId="1" applyFont="1" applyBorder="1" applyAlignment="1">
      <alignment horizontal="right" vertical="top"/>
    </xf>
    <xf numFmtId="164" fontId="4" fillId="0" borderId="1" xfId="1" applyFont="1" applyBorder="1" applyAlignment="1">
      <alignment horizontal="right" vertical="top"/>
    </xf>
    <xf numFmtId="164" fontId="0" fillId="0" borderId="0" xfId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1" xfId="1" applyFont="1" applyBorder="1" applyAlignment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4" fontId="5" fillId="0" borderId="1" xfId="1" applyFont="1" applyFill="1" applyBorder="1" applyAlignment="1">
      <alignment horizontal="right"/>
    </xf>
    <xf numFmtId="43" fontId="0" fillId="0" borderId="1" xfId="0" applyNumberFormat="1" applyBorder="1"/>
    <xf numFmtId="164" fontId="0" fillId="0" borderId="1" xfId="0" applyNumberFormat="1" applyBorder="1"/>
    <xf numFmtId="14" fontId="0" fillId="0" borderId="0" xfId="0" applyNumberFormat="1"/>
    <xf numFmtId="49" fontId="7" fillId="0" borderId="1" xfId="0" applyNumberFormat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49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4" fontId="0" fillId="0" borderId="1" xfId="1" applyFont="1" applyBorder="1"/>
    <xf numFmtId="0" fontId="4" fillId="0" borderId="1" xfId="0" applyFont="1" applyBorder="1" applyAlignment="1">
      <alignment vertical="top"/>
    </xf>
    <xf numFmtId="164" fontId="7" fillId="0" borderId="1" xfId="1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0" fillId="0" borderId="1" xfId="0" applyFill="1" applyBorder="1"/>
    <xf numFmtId="2" fontId="0" fillId="0" borderId="1" xfId="0" applyNumberFormat="1" applyBorder="1"/>
    <xf numFmtId="49" fontId="8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164" fontId="0" fillId="0" borderId="0" xfId="0" applyNumberFormat="1" applyAlignment="1">
      <alignment vertical="center"/>
    </xf>
    <xf numFmtId="167" fontId="0" fillId="0" borderId="1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5" xfId="0" applyNumberFormat="1" applyBorder="1"/>
    <xf numFmtId="167" fontId="0" fillId="0" borderId="7" xfId="0" applyNumberFormat="1" applyBorder="1"/>
    <xf numFmtId="167" fontId="0" fillId="0" borderId="9" xfId="0" applyNumberFormat="1" applyBorder="1"/>
    <xf numFmtId="167" fontId="1" fillId="3" borderId="1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7" fontId="1" fillId="3" borderId="3" xfId="0" applyNumberFormat="1" applyFont="1" applyFill="1" applyBorder="1" applyAlignment="1">
      <alignment horizontal="center" vertical="center" wrapText="1"/>
    </xf>
    <xf numFmtId="167" fontId="1" fillId="0" borderId="3" xfId="1" applyNumberFormat="1" applyFont="1" applyBorder="1"/>
    <xf numFmtId="167" fontId="1" fillId="0" borderId="11" xfId="1" applyNumberFormat="1" applyFont="1" applyBorder="1"/>
    <xf numFmtId="164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1" applyNumberFormat="1" applyFont="1"/>
    <xf numFmtId="167" fontId="0" fillId="0" borderId="15" xfId="0" applyNumberFormat="1" applyBorder="1"/>
    <xf numFmtId="0" fontId="0" fillId="0" borderId="16" xfId="0" applyFill="1" applyBorder="1" applyAlignment="1">
      <alignment horizontal="left"/>
    </xf>
    <xf numFmtId="167" fontId="0" fillId="0" borderId="17" xfId="0" applyNumberFormat="1" applyBorder="1"/>
    <xf numFmtId="167" fontId="0" fillId="0" borderId="20" xfId="0" applyNumberFormat="1" applyBorder="1"/>
    <xf numFmtId="167" fontId="0" fillId="0" borderId="21" xfId="0" applyNumberFormat="1" applyBorder="1"/>
    <xf numFmtId="0" fontId="0" fillId="0" borderId="22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167" fontId="0" fillId="0" borderId="25" xfId="0" applyNumberFormat="1" applyBorder="1"/>
    <xf numFmtId="0" fontId="1" fillId="3" borderId="12" xfId="0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167" fontId="1" fillId="0" borderId="13" xfId="0" applyNumberFormat="1" applyFont="1" applyBorder="1"/>
    <xf numFmtId="0" fontId="0" fillId="4" borderId="14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0" borderId="18" xfId="0" applyBorder="1" applyAlignment="1">
      <alignment horizontal="left"/>
    </xf>
    <xf numFmtId="167" fontId="0" fillId="0" borderId="19" xfId="0" applyNumberFormat="1" applyBorder="1"/>
    <xf numFmtId="167" fontId="0" fillId="0" borderId="26" xfId="0" applyNumberFormat="1" applyBorder="1"/>
    <xf numFmtId="167" fontId="1" fillId="0" borderId="9" xfId="0" applyNumberFormat="1" applyFont="1" applyBorder="1"/>
    <xf numFmtId="0" fontId="0" fillId="0" borderId="24" xfId="0" applyBorder="1"/>
    <xf numFmtId="164" fontId="0" fillId="0" borderId="0" xfId="1" applyFont="1"/>
    <xf numFmtId="2" fontId="0" fillId="0" borderId="0" xfId="0" applyNumberFormat="1" applyAlignment="1">
      <alignment horizontal="right"/>
    </xf>
    <xf numFmtId="43" fontId="0" fillId="0" borderId="0" xfId="0" applyNumberForma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43" fontId="0" fillId="0" borderId="0" xfId="0" applyNumberFormat="1"/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12" fillId="7" borderId="32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wrapText="1"/>
    </xf>
    <xf numFmtId="0" fontId="13" fillId="8" borderId="26" xfId="0" applyFont="1" applyFill="1" applyBorder="1" applyAlignment="1">
      <alignment horizontal="center" wrapText="1"/>
    </xf>
    <xf numFmtId="17" fontId="13" fillId="8" borderId="35" xfId="0" applyNumberFormat="1" applyFont="1" applyFill="1" applyBorder="1" applyAlignment="1">
      <alignment horizontal="center" wrapText="1"/>
    </xf>
    <xf numFmtId="0" fontId="14" fillId="8" borderId="36" xfId="0" applyFont="1" applyFill="1" applyBorder="1" applyAlignment="1">
      <alignment horizontal="center" wrapText="1"/>
    </xf>
    <xf numFmtId="17" fontId="13" fillId="8" borderId="1" xfId="0" applyNumberFormat="1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right" wrapText="1"/>
    </xf>
    <xf numFmtId="0" fontId="13" fillId="8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right" vertical="top"/>
    </xf>
    <xf numFmtId="49" fontId="5" fillId="9" borderId="1" xfId="0" applyNumberFormat="1" applyFont="1" applyFill="1" applyBorder="1" applyAlignment="1">
      <alignment vertical="top"/>
    </xf>
    <xf numFmtId="14" fontId="5" fillId="9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center" vertical="top"/>
    </xf>
    <xf numFmtId="49" fontId="5" fillId="9" borderId="1" xfId="0" applyNumberFormat="1" applyFont="1" applyFill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64" fontId="5" fillId="0" borderId="1" xfId="1" applyFont="1" applyBorder="1" applyAlignment="1">
      <alignment horizontal="center" vertical="top"/>
    </xf>
    <xf numFmtId="164" fontId="0" fillId="0" borderId="1" xfId="1" applyFont="1" applyBorder="1" applyAlignment="1">
      <alignment horizontal="center"/>
    </xf>
    <xf numFmtId="167" fontId="0" fillId="0" borderId="0" xfId="1" applyNumberFormat="1" applyFont="1" applyAlignment="1">
      <alignment horizontal="left"/>
    </xf>
    <xf numFmtId="17" fontId="0" fillId="0" borderId="0" xfId="0" applyNumberFormat="1"/>
    <xf numFmtId="164" fontId="4" fillId="0" borderId="1" xfId="1" applyFont="1" applyBorder="1" applyAlignment="1">
      <alignment vertical="top"/>
    </xf>
    <xf numFmtId="0" fontId="0" fillId="0" borderId="0" xfId="0" applyAlignment="1"/>
    <xf numFmtId="0" fontId="9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64" fontId="5" fillId="10" borderId="1" xfId="1" applyFont="1" applyFill="1" applyBorder="1" applyAlignment="1">
      <alignment horizontal="right" vertical="top"/>
    </xf>
    <xf numFmtId="165" fontId="5" fillId="10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15" fillId="8" borderId="37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 wrapText="1"/>
    </xf>
    <xf numFmtId="0" fontId="16" fillId="8" borderId="39" xfId="0" applyFont="1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16" fillId="8" borderId="40" xfId="0" applyFont="1" applyFill="1" applyBorder="1" applyAlignment="1">
      <alignment horizontal="center" vertical="center" wrapText="1"/>
    </xf>
    <xf numFmtId="3" fontId="0" fillId="8" borderId="40" xfId="0" applyNumberFormat="1" applyFill="1" applyBorder="1" applyAlignment="1">
      <alignment horizontal="center" vertical="center" wrapText="1"/>
    </xf>
    <xf numFmtId="3" fontId="16" fillId="8" borderId="40" xfId="0" applyNumberFormat="1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3" fontId="0" fillId="0" borderId="0" xfId="0" applyNumberFormat="1"/>
    <xf numFmtId="0" fontId="18" fillId="5" borderId="37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justify" vertical="center" wrapText="1"/>
    </xf>
    <xf numFmtId="0" fontId="19" fillId="0" borderId="40" xfId="0" applyFont="1" applyBorder="1" applyAlignment="1">
      <alignment horizontal="center" vertical="center" wrapText="1"/>
    </xf>
    <xf numFmtId="3" fontId="16" fillId="0" borderId="4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5" fillId="0" borderId="41" xfId="0" applyFont="1" applyBorder="1" applyAlignment="1">
      <alignment horizontal="right" vertical="center"/>
    </xf>
    <xf numFmtId="0" fontId="15" fillId="0" borderId="42" xfId="0" applyFont="1" applyBorder="1" applyAlignment="1">
      <alignment horizontal="right" vertical="center"/>
    </xf>
    <xf numFmtId="0" fontId="15" fillId="0" borderId="38" xfId="0" applyFont="1" applyBorder="1" applyAlignment="1">
      <alignment horizontal="right" vertical="center"/>
    </xf>
    <xf numFmtId="0" fontId="10" fillId="5" borderId="34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11" borderId="37" xfId="0" applyFont="1" applyFill="1" applyBorder="1" applyAlignment="1">
      <alignment horizontal="center" vertical="center" wrapText="1"/>
    </xf>
    <xf numFmtId="0" fontId="18" fillId="11" borderId="38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4" fontId="21" fillId="0" borderId="40" xfId="0" applyNumberFormat="1" applyFon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3" fontId="21" fillId="0" borderId="40" xfId="0" applyNumberFormat="1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wrapText="1"/>
    </xf>
    <xf numFmtId="4" fontId="23" fillId="0" borderId="40" xfId="0" applyNumberFormat="1" applyFont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center" vertical="center" wrapText="1"/>
    </xf>
    <xf numFmtId="0" fontId="0" fillId="0" borderId="40" xfId="0" applyBorder="1"/>
    <xf numFmtId="0" fontId="15" fillId="0" borderId="41" xfId="0" applyFont="1" applyBorder="1" applyAlignment="1">
      <alignment horizontal="right" vertical="center" wrapText="1"/>
    </xf>
    <xf numFmtId="0" fontId="15" fillId="0" borderId="42" xfId="0" applyFont="1" applyBorder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12">
    <dxf>
      <fill>
        <patternFill patternType="solid">
          <fgColor rgb="FFA9D08E"/>
          <bgColor rgb="FF000000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7" formatCode="_(* #,##0_);_(* \(#,##0\);_(* &quot;-&quot;??_);_(@_)"/>
    </dxf>
    <dxf>
      <numFmt numFmtId="167" formatCode="_(* #,##0_);_(* \(#,##0\);_(* &quot;-&quot;??_);_(@_)"/>
    </dxf>
    <dxf>
      <fill>
        <patternFill patternType="solid">
          <fgColor rgb="FFC6E0B4"/>
          <bgColor rgb="FF000000"/>
        </patternFill>
      </fill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'Prod. chart'!$E$7</c:f>
              <c:strCache>
                <c:ptCount val="1"/>
                <c:pt idx="0">
                  <c:v>TMT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'Prod. chart'!$D$8:$D$13</c:f>
              <c:numCache>
                <c:formatCode>mmm\-yy</c:formatCode>
                <c:ptCount val="6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</c:numCache>
            </c:numRef>
          </c:cat>
          <c:val>
            <c:numRef>
              <c:f>'Prod. chart'!$E$8:$E$13</c:f>
              <c:numCache>
                <c:formatCode>General</c:formatCode>
                <c:ptCount val="6"/>
                <c:pt idx="0">
                  <c:v>16253.93</c:v>
                </c:pt>
                <c:pt idx="1">
                  <c:v>14058.11</c:v>
                </c:pt>
                <c:pt idx="2">
                  <c:v>15176.53</c:v>
                </c:pt>
                <c:pt idx="3">
                  <c:v>18979.11</c:v>
                </c:pt>
                <c:pt idx="4">
                  <c:v>20139.64</c:v>
                </c:pt>
                <c:pt idx="5">
                  <c:v>21539.63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010672"/>
        <c:axId val="144287280"/>
        <c:axId val="0"/>
      </c:bar3DChart>
      <c:dateAx>
        <c:axId val="142010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7280"/>
        <c:crosses val="autoZero"/>
        <c:auto val="1"/>
        <c:lblOffset val="100"/>
        <c:baseTimeUnit val="months"/>
      </c:dateAx>
      <c:valAx>
        <c:axId val="14428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1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'Prod. chart'!$E$22</c:f>
              <c:strCache>
                <c:ptCount val="1"/>
                <c:pt idx="0">
                  <c:v>Billets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'Prod. chart'!$D$23:$D$28</c:f>
              <c:numCache>
                <c:formatCode>mmm\-yy</c:formatCode>
                <c:ptCount val="6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</c:numCache>
            </c:numRef>
          </c:cat>
          <c:val>
            <c:numRef>
              <c:f>'Prod. chart'!$E$23:$E$28</c:f>
              <c:numCache>
                <c:formatCode>General</c:formatCode>
                <c:ptCount val="6"/>
                <c:pt idx="0">
                  <c:v>20276.88</c:v>
                </c:pt>
                <c:pt idx="1">
                  <c:v>17374.45</c:v>
                </c:pt>
                <c:pt idx="2">
                  <c:v>18024.98</c:v>
                </c:pt>
                <c:pt idx="3">
                  <c:v>23326.75</c:v>
                </c:pt>
                <c:pt idx="4">
                  <c:v>23628.51</c:v>
                </c:pt>
                <c:pt idx="5">
                  <c:v>25006.55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33792"/>
        <c:axId val="143962784"/>
        <c:axId val="0"/>
      </c:bar3DChart>
      <c:dateAx>
        <c:axId val="144833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62784"/>
        <c:crosses val="autoZero"/>
        <c:auto val="1"/>
        <c:lblOffset val="100"/>
        <c:baseTimeUnit val="months"/>
      </c:dateAx>
      <c:valAx>
        <c:axId val="1439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3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10</xdr:row>
      <xdr:rowOff>52387</xdr:rowOff>
    </xdr:from>
    <xdr:to>
      <xdr:col>14</xdr:col>
      <xdr:colOff>504825</xdr:colOff>
      <xdr:row>23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25</xdr:row>
      <xdr:rowOff>185737</xdr:rowOff>
    </xdr:from>
    <xdr:to>
      <xdr:col>15</xdr:col>
      <xdr:colOff>47625</xdr:colOff>
      <xdr:row>40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abul" refreshedDate="45421.559505787038" backgroundQuery="1" createdVersion="5" refreshedVersion="5" minRefreshableVersion="3" recordCount="0" supportSubquery="1" supportAdvancedDrill="1">
  <cacheSource type="external" connectionId="1"/>
  <cacheFields count="4">
    <cacheField name="[Range1].[Asset Group].[Asset Group]" caption="Asset Group" numFmtId="0" hierarchy="12" level="1">
      <sharedItems count="4">
        <s v="Building"/>
        <s v="Electrical Installation"/>
        <s v="Land"/>
        <s v="Plant M/c"/>
      </sharedItems>
    </cacheField>
    <cacheField name="[Measures].[Sum of Inv Basic Amt 2]" caption="Sum of Inv Basic Amt 2" numFmtId="0" hierarchy="25" level="32767"/>
    <cacheField name="[Measures].[Sum of Capex Value]" caption="Sum of Capex Value" numFmtId="0" hierarchy="26" level="32767"/>
    <cacheField name="[Measures].[Sum of Total Invoice Value 2]" caption="Sum of Total Invoice Value 2" numFmtId="0" hierarchy="27" level="32767"/>
  </cacheFields>
  <cacheHierarchies count="32">
    <cacheHierarchy uniqueName="[Range].[S. No.]" caption="S. No." attribute="1" defaultMemberUniqueName="[Range].[S. No.].[All]" allUniqueName="[Range].[S. No.].[All]" dimensionUniqueName="[Range]" displayFolder="" count="0" memberValueDatatype="130" unbalanced="0"/>
    <cacheHierarchy uniqueName="[Range].[Asset Group]" caption="Asset Group" attribute="1" defaultMemberUniqueName="[Range].[Asset Group].[All]" allUniqueName="[Range].[Asset Group].[All]" dimensionUniqueName="[Range]" displayFolder="" count="0" memberValueDatatype="130" unbalanced="0"/>
    <cacheHierarchy uniqueName="[Range].[Vendor Name]" caption="Vendor Name" attribute="1" defaultMemberUniqueName="[Range].[Vendor Name].[All]" allUniqueName="[Range].[Vendor Name].[All]" dimensionUniqueName="[Range]" displayFolder="" count="0" memberValueDatatype="130" unbalanced="0"/>
    <cacheHierarchy uniqueName="[Range].[Inv. No.]" caption="Inv. No." attribute="1" defaultMemberUniqueName="[Range].[Inv. No.].[All]" allUniqueName="[Range].[Inv. No.].[All]" dimensionUniqueName="[Range]" displayFolder="" count="0" memberValueDatatype="130" unbalanced="0"/>
    <cacheHierarchy uniqueName="[Range].[Inv. Date]" caption="Inv. Date" attribute="1" time="1" defaultMemberUniqueName="[Range].[Inv. Date].[All]" allUniqueName="[Range].[Inv. Date].[All]" dimensionUniqueName="[Range]" displayFolder="" count="0" memberValueDatatype="7" unbalanced="0"/>
    <cacheHierarchy uniqueName="[Range].[Inv. Basic Amt]" caption="Inv. Basic Amt" attribute="1" defaultMemberUniqueName="[Range].[Inv. Basic Amt].[All]" allUniqueName="[Range].[Inv. Basic Amt].[All]" dimensionUniqueName="[Range]" displayFolder="" count="0" memberValueDatatype="5" unbalanced="0"/>
    <cacheHierarchy uniqueName="[Range].[GST]" caption="GST" attribute="1" defaultMemberUniqueName="[Range].[GST].[All]" allUniqueName="[Range].[GST].[All]" dimensionUniqueName="[Range]" displayFolder="" count="0" memberValueDatatype="5" unbalanced="0"/>
    <cacheHierarchy uniqueName="[Range].[Total Invoice Value]" caption="Total Invoice Value" attribute="1" defaultMemberUniqueName="[Range].[Total Invoice Value].[All]" allUniqueName="[Range].[Total Invoice Value].[All]" dimensionUniqueName="[Range]" displayFolder="" count="0" memberValueDatatype="5" unbalanced="0"/>
    <cacheHierarchy uniqueName="[Range].[GST (Eligible)]" caption="GST (Eligible)" attribute="1" defaultMemberUniqueName="[Range].[GST (Eligible)].[All]" allUniqueName="[Range].[GST (Eligible)].[All]" dimensionUniqueName="[Range]" displayFolder="" count="0" memberValueDatatype="130" unbalanced="0"/>
    <cacheHierarchy uniqueName="[Range].[Capex Value]" caption="Capex Value" attribute="1" defaultMemberUniqueName="[Range].[Capex Value].[All]" allUniqueName="[Range].[Capex Value].[All]" dimensionUniqueName="[Range]" displayFolder="" count="0" memberValueDatatype="5" unbalanced="0"/>
    <cacheHierarchy uniqueName="[Range].[Location]" caption="Location" attribute="1" defaultMemberUniqueName="[Range].[Location].[All]" allUniqueName="[Range].[Location].[All]" dimensionUniqueName="[Range]" displayFolder="" count="0" memberValueDatatype="130" unbalanced="0"/>
    <cacheHierarchy uniqueName="[Range1].[S. No.]" caption="S. No." attribute="1" defaultMemberUniqueName="[Range1].[S. No.].[All]" allUniqueName="[Range1].[S. No.].[All]" dimensionUniqueName="[Range1]" displayFolder="" count="0" memberValueDatatype="130" unbalanced="0"/>
    <cacheHierarchy uniqueName="[Range1].[Asset Group]" caption="Asset Group" attribute="1" defaultMemberUniqueName="[Range1].[Asset Group].[All]" allUniqueName="[Range1].[Asset Group].[All]" dimensionUniqueName="[Range1]" displayFolder="" count="2" memberValueDatatype="130" unbalanced="0">
      <fieldsUsage count="2">
        <fieldUsage x="-1"/>
        <fieldUsage x="0"/>
      </fieldsUsage>
    </cacheHierarchy>
    <cacheHierarchy uniqueName="[Range1].[Vendor Name]" caption="Vendor Name" attribute="1" defaultMemberUniqueName="[Range1].[Vendor Name].[All]" allUniqueName="[Range1].[Vendor Name].[All]" dimensionUniqueName="[Range1]" displayFolder="" count="0" memberValueDatatype="130" unbalanced="0"/>
    <cacheHierarchy uniqueName="[Range1].[Inv. No.]" caption="Inv. No." attribute="1" defaultMemberUniqueName="[Range1].[Inv. No.].[All]" allUniqueName="[Range1].[Inv. No.].[All]" dimensionUniqueName="[Range1]" displayFolder="" count="0" memberValueDatatype="130" unbalanced="0"/>
    <cacheHierarchy uniqueName="[Range1].[Inv. Date]" caption="Inv. Date" attribute="1" defaultMemberUniqueName="[Range1].[Inv. Date].[All]" allUniqueName="[Range1].[Inv. Date].[All]" dimensionUniqueName="[Range1]" displayFolder="" count="0" memberValueDatatype="130" unbalanced="0"/>
    <cacheHierarchy uniqueName="[Range1].[Inv. Basic Amt]" caption="Inv. Basic Amt" attribute="1" defaultMemberUniqueName="[Range1].[Inv. Basic Amt].[All]" allUniqueName="[Range1].[Inv. Basic Amt].[All]" dimensionUniqueName="[Range1]" displayFolder="" count="0" memberValueDatatype="5" unbalanced="0"/>
    <cacheHierarchy uniqueName="[Range1].[GST]" caption="GST" attribute="1" defaultMemberUniqueName="[Range1].[GST].[All]" allUniqueName="[Range1].[GST].[All]" dimensionUniqueName="[Range1]" displayFolder="" count="0" memberValueDatatype="5" unbalanced="0"/>
    <cacheHierarchy uniqueName="[Range1].[Total Invoice Value]" caption="Total Invoice Value" attribute="1" defaultMemberUniqueName="[Range1].[Total Invoice Value].[All]" allUniqueName="[Range1].[Total Invoice Value].[All]" dimensionUniqueName="[Range1]" displayFolder="" count="0" memberValueDatatype="20" unbalanced="0"/>
    <cacheHierarchy uniqueName="[Range1].[GST (Eligible)]" caption="GST (Eligible)" attribute="1" defaultMemberUniqueName="[Range1].[GST (Eligible)].[All]" allUniqueName="[Range1].[GST (Eligible)].[All]" dimensionUniqueName="[Range1]" displayFolder="" count="0" memberValueDatatype="130" unbalanced="0"/>
    <cacheHierarchy uniqueName="[Range1].[Capex Value]" caption="Capex Value" attribute="1" defaultMemberUniqueName="[Range1].[Capex Value].[All]" allUniqueName="[Range1].[Capex Value].[All]" dimensionUniqueName="[Range1]" displayFolder="" count="0" memberValueDatatype="5" unbalanced="0"/>
    <cacheHierarchy uniqueName="[Range1].[Location]" caption="Location" attribute="1" defaultMemberUniqueName="[Range1].[Location].[All]" allUniqueName="[Range1].[Location].[All]" dimensionUniqueName="[Range1]" displayFolder="" count="0" memberValueDatatype="130" unbalanced="0"/>
    <cacheHierarchy uniqueName="[Range1].[YEAR]" caption="YEAR" attribute="1" defaultMemberUniqueName="[Range1].[YEAR].[All]" allUniqueName="[Range1].[YEAR].[All]" dimensionUniqueName="[Range1]" displayFolder="" count="0" memberValueDatatype="130" unbalanced="0"/>
    <cacheHierarchy uniqueName="[Measures].[Sum of Total Invoice Value]" caption="Sum of Total Invoice Value" measure="1" displayFolder="" measureGroup="Range" count="0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Inv Basic Amt]" caption="Sum of Inv Basic Amt" measure="1" displayFolder="" measureGroup="Range" count="0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Inv Basic Amt 2]" caption="Sum of Inv Basic Amt 2" measure="1" displayFolder="" measureGroup="Range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 of Capex Value]" caption="Sum of Capex Value" measure="1" displayFolder="" measureGroup="Range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 of Total Invoice Value 2]" caption="Sum of Total Invoice Value 2" measure="1" displayFolder="" measureGroup="Range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Capex Value 2]" caption="Sum of Capex Value 2" measure="1" displayFolder="" measureGroup="Range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__XL_Count Range]" caption="__XL_Count Range" measure="1" displayFolder="" measureGroup="Range" count="0" hidden="1"/>
    <cacheHierarchy uniqueName="[Measures].[__XL_Count Range1]" caption="__XL_Count Range1" measure="1" displayFolder="" measureGroup="Range1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Range" uniqueName="[Range]" caption="Range"/>
    <dimension name="Range1" uniqueName="[Range1]" caption="Range1"/>
  </dimensions>
  <measureGroups count="2">
    <measureGroup name="Range" caption="Range"/>
    <measureGroup name="Range1" caption="Range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Babul" refreshedDate="45421.563198495372" backgroundQuery="1" createdVersion="5" refreshedVersion="5" minRefreshableVersion="3" recordCount="0" supportSubquery="1" supportAdvancedDrill="1">
  <cacheSource type="external" connectionId="1"/>
  <cacheFields count="5">
    <cacheField name="[Range].[Asset Group].[Asset Group]" caption="Asset Group" numFmtId="0" hierarchy="1" level="1">
      <sharedItems count="6">
        <s v="Building"/>
        <s v="Electrical Installation"/>
        <s v="Land"/>
        <s v="Other misc Assets"/>
        <s v="Plant M/c"/>
        <s v="Plant U/C Foundation"/>
      </sharedItems>
    </cacheField>
    <cacheField name="[Measures].[Sum of Total Invoice Value]" caption="Sum of Total Invoice Value" numFmtId="0" hierarchy="23" level="32767"/>
    <cacheField name="[Measures].[Sum of Inv Basic Amt]" caption="Sum of Inv Basic Amt" numFmtId="0" hierarchy="24" level="32767"/>
    <cacheField name="[Range].[Location].[Location]" caption="Location" numFmtId="0" hierarchy="10" level="1">
      <sharedItems containsSemiMixedTypes="0" containsNonDate="0" containsString="0"/>
    </cacheField>
    <cacheField name="[Measures].[Sum of Capex Value 2]" caption="Sum of Capex Value 2" numFmtId="0" hierarchy="28" level="32767"/>
  </cacheFields>
  <cacheHierarchies count="32">
    <cacheHierarchy uniqueName="[Range].[S. No.]" caption="S. No." attribute="1" defaultMemberUniqueName="[Range].[S. No.].[All]" allUniqueName="[Range].[S. No.].[All]" dimensionUniqueName="[Range]" displayFolder="" count="0" memberValueDatatype="130" unbalanced="0"/>
    <cacheHierarchy uniqueName="[Range].[Asset Group]" caption="Asset Group" attribute="1" defaultMemberUniqueName="[Range].[Asset Group].[All]" allUniqueName="[Range].[Asset Group].[All]" dimensionUniqueName="[Range]" displayFolder="" count="2" memberValueDatatype="130" unbalanced="0">
      <fieldsUsage count="2">
        <fieldUsage x="-1"/>
        <fieldUsage x="0"/>
      </fieldsUsage>
    </cacheHierarchy>
    <cacheHierarchy uniqueName="[Range].[Vendor Name]" caption="Vendor Name" attribute="1" defaultMemberUniqueName="[Range].[Vendor Name].[All]" allUniqueName="[Range].[Vendor Name].[All]" dimensionUniqueName="[Range]" displayFolder="" count="0" memberValueDatatype="130" unbalanced="0"/>
    <cacheHierarchy uniqueName="[Range].[Inv. No.]" caption="Inv. No." attribute="1" defaultMemberUniqueName="[Range].[Inv. No.].[All]" allUniqueName="[Range].[Inv. No.].[All]" dimensionUniqueName="[Range]" displayFolder="" count="0" memberValueDatatype="130" unbalanced="0"/>
    <cacheHierarchy uniqueName="[Range].[Inv. Date]" caption="Inv. Date" attribute="1" time="1" defaultMemberUniqueName="[Range].[Inv. Date].[All]" allUniqueName="[Range].[Inv. Date].[All]" dimensionUniqueName="[Range]" displayFolder="" count="0" memberValueDatatype="7" unbalanced="0"/>
    <cacheHierarchy uniqueName="[Range].[Inv. Basic Amt]" caption="Inv. Basic Amt" attribute="1" defaultMemberUniqueName="[Range].[Inv. Basic Amt].[All]" allUniqueName="[Range].[Inv. Basic Amt].[All]" dimensionUniqueName="[Range]" displayFolder="" count="0" memberValueDatatype="5" unbalanced="0"/>
    <cacheHierarchy uniqueName="[Range].[GST]" caption="GST" attribute="1" defaultMemberUniqueName="[Range].[GST].[All]" allUniqueName="[Range].[GST].[All]" dimensionUniqueName="[Range]" displayFolder="" count="0" memberValueDatatype="5" unbalanced="0"/>
    <cacheHierarchy uniqueName="[Range].[Total Invoice Value]" caption="Total Invoice Value" attribute="1" defaultMemberUniqueName="[Range].[Total Invoice Value].[All]" allUniqueName="[Range].[Total Invoice Value].[All]" dimensionUniqueName="[Range]" displayFolder="" count="0" memberValueDatatype="5" unbalanced="0"/>
    <cacheHierarchy uniqueName="[Range].[GST (Eligible)]" caption="GST (Eligible)" attribute="1" defaultMemberUniqueName="[Range].[GST (Eligible)].[All]" allUniqueName="[Range].[GST (Eligible)].[All]" dimensionUniqueName="[Range]" displayFolder="" count="0" memberValueDatatype="130" unbalanced="0"/>
    <cacheHierarchy uniqueName="[Range].[Capex Value]" caption="Capex Value" attribute="1" defaultMemberUniqueName="[Range].[Capex Value].[All]" allUniqueName="[Range].[Capex Value].[All]" dimensionUniqueName="[Range]" displayFolder="" count="0" memberValueDatatype="5" unbalanced="0"/>
    <cacheHierarchy uniqueName="[Range].[Location]" caption="Location" attribute="1" defaultMemberUniqueName="[Range].[Location].[All]" allUniqueName="[Range].[Location].[All]" dimensionUniqueName="[Range]" displayFolder="" count="2" memberValueDatatype="130" unbalanced="0">
      <fieldsUsage count="2">
        <fieldUsage x="-1"/>
        <fieldUsage x="3"/>
      </fieldsUsage>
    </cacheHierarchy>
    <cacheHierarchy uniqueName="[Range1].[S. No.]" caption="S. No." attribute="1" defaultMemberUniqueName="[Range1].[S. No.].[All]" allUniqueName="[Range1].[S. No.].[All]" dimensionUniqueName="[Range1]" displayFolder="" count="0" memberValueDatatype="130" unbalanced="0"/>
    <cacheHierarchy uniqueName="[Range1].[Asset Group]" caption="Asset Group" attribute="1" defaultMemberUniqueName="[Range1].[Asset Group].[All]" allUniqueName="[Range1].[Asset Group].[All]" dimensionUniqueName="[Range1]" displayFolder="" count="0" memberValueDatatype="130" unbalanced="0"/>
    <cacheHierarchy uniqueName="[Range1].[Vendor Name]" caption="Vendor Name" attribute="1" defaultMemberUniqueName="[Range1].[Vendor Name].[All]" allUniqueName="[Range1].[Vendor Name].[All]" dimensionUniqueName="[Range1]" displayFolder="" count="0" memberValueDatatype="130" unbalanced="0"/>
    <cacheHierarchy uniqueName="[Range1].[Inv. No.]" caption="Inv. No." attribute="1" defaultMemberUniqueName="[Range1].[Inv. No.].[All]" allUniqueName="[Range1].[Inv. No.].[All]" dimensionUniqueName="[Range1]" displayFolder="" count="0" memberValueDatatype="130" unbalanced="0"/>
    <cacheHierarchy uniqueName="[Range1].[Inv. Date]" caption="Inv. Date" attribute="1" defaultMemberUniqueName="[Range1].[Inv. Date].[All]" allUniqueName="[Range1].[Inv. Date].[All]" dimensionUniqueName="[Range1]" displayFolder="" count="0" memberValueDatatype="130" unbalanced="0"/>
    <cacheHierarchy uniqueName="[Range1].[Inv. Basic Amt]" caption="Inv. Basic Amt" attribute="1" defaultMemberUniqueName="[Range1].[Inv. Basic Amt].[All]" allUniqueName="[Range1].[Inv. Basic Amt].[All]" dimensionUniqueName="[Range1]" displayFolder="" count="0" memberValueDatatype="5" unbalanced="0"/>
    <cacheHierarchy uniqueName="[Range1].[GST]" caption="GST" attribute="1" defaultMemberUniqueName="[Range1].[GST].[All]" allUniqueName="[Range1].[GST].[All]" dimensionUniqueName="[Range1]" displayFolder="" count="0" memberValueDatatype="5" unbalanced="0"/>
    <cacheHierarchy uniqueName="[Range1].[Total Invoice Value]" caption="Total Invoice Value" attribute="1" defaultMemberUniqueName="[Range1].[Total Invoice Value].[All]" allUniqueName="[Range1].[Total Invoice Value].[All]" dimensionUniqueName="[Range1]" displayFolder="" count="0" memberValueDatatype="20" unbalanced="0"/>
    <cacheHierarchy uniqueName="[Range1].[GST (Eligible)]" caption="GST (Eligible)" attribute="1" defaultMemberUniqueName="[Range1].[GST (Eligible)].[All]" allUniqueName="[Range1].[GST (Eligible)].[All]" dimensionUniqueName="[Range1]" displayFolder="" count="0" memberValueDatatype="130" unbalanced="0"/>
    <cacheHierarchy uniqueName="[Range1].[Capex Value]" caption="Capex Value" attribute="1" defaultMemberUniqueName="[Range1].[Capex Value].[All]" allUniqueName="[Range1].[Capex Value].[All]" dimensionUniqueName="[Range1]" displayFolder="" count="0" memberValueDatatype="5" unbalanced="0"/>
    <cacheHierarchy uniqueName="[Range1].[Location]" caption="Location" attribute="1" defaultMemberUniqueName="[Range1].[Location].[All]" allUniqueName="[Range1].[Location].[All]" dimensionUniqueName="[Range1]" displayFolder="" count="0" memberValueDatatype="130" unbalanced="0"/>
    <cacheHierarchy uniqueName="[Range1].[YEAR]" caption="YEAR" attribute="1" defaultMemberUniqueName="[Range1].[YEAR].[All]" allUniqueName="[Range1].[YEAR].[All]" dimensionUniqueName="[Range1]" displayFolder="" count="0" memberValueDatatype="130" unbalanced="0"/>
    <cacheHierarchy uniqueName="[Measures].[Sum of Total Invoice Value]" caption="Sum of Total Invoice Value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Inv Basic Amt]" caption="Sum of Inv Basic Amt" measure="1" displayFolder="" measureGroup="Range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Inv Basic Amt 2]" caption="Sum of Inv Basic Amt 2" measure="1" displayFolder="" measureGroup="Range1" count="0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 of Capex Value]" caption="Sum of Capex Value" measure="1" displayFolder="" measureGroup="Range1" count="0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 of Total Invoice Value 2]" caption="Sum of Total Invoice Value 2" measure="1" displayFolder="" measureGroup="Range1" count="0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 of Capex Value 2]" caption="Sum of Capex Value 2" measure="1" displayFolder="" measureGroup="Range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__XL_Count Range]" caption="__XL_Count Range" measure="1" displayFolder="" measureGroup="Range" count="0" hidden="1"/>
    <cacheHierarchy uniqueName="[Measures].[__XL_Count Range1]" caption="__XL_Count Range1" measure="1" displayFolder="" measureGroup="Range1" count="0" hidden="1"/>
    <cacheHierarchy uniqueName="[Measures].[__XL_Count of Models]" caption="__XL_Count of Models" measure="1" displayFolder="" count="0" hidden="1"/>
  </cacheHierarchies>
  <kpis count="0"/>
  <dimensions count="3">
    <dimension measure="1" name="Measures" uniqueName="[Measures]" caption="Measures"/>
    <dimension name="Range" uniqueName="[Range]" caption="Range"/>
    <dimension name="Range1" uniqueName="[Range1]" caption="Range1"/>
  </dimensions>
  <measureGroups count="2">
    <measureGroup name="Range" caption="Range"/>
    <measureGroup name="Range1" caption="Range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0" firstHeaderRow="0" firstDataRow="1" firstDataCol="1" rowPageCount="1" colPageCount="1"/>
  <pivotFields count="5"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10" name="[Range].[Location].[All]" cap="All"/>
  </pageFields>
  <dataFields count="3">
    <dataField name="Sum of Inv. Basic Amt" fld="2" baseField="0" baseItem="0"/>
    <dataField name="Sum of Capex Value" fld="4" baseField="0" baseItem="0"/>
    <dataField name="Sum of Total Invoice Value" fld="1" baseField="0" baseItem="0"/>
  </dataFields>
  <formats count="2"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</formats>
  <pivotHierarchies count="3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H-I!$A$6:$K$1971">
        <x15:activeTabTopLevelEntity name="[Range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8" firstHeaderRow="0" firstDataRow="1" firstDataCol="1"/>
  <pivotFields count="4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Inv. Basic Amt" fld="1" baseField="0" baseItem="0"/>
    <dataField name="Sum of Capex Value" fld="2" baseField="0" baseItem="0"/>
    <dataField name="Sum of Total Invoice Value" fld="3" baseField="0" baseItem="0"/>
  </dataFields>
  <formats count="8">
    <format dxfId="8">
      <pivotArea outline="0" collapsedLevelsAreSubtotals="1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3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H-II!$A$6:$L$1065">
        <x15:activeTabTopLevelEntity name="[Range1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9" workbookViewId="0">
      <selection activeCell="G6" sqref="G6"/>
    </sheetView>
  </sheetViews>
  <sheetFormatPr defaultRowHeight="15" x14ac:dyDescent="0.25"/>
  <cols>
    <col min="1" max="1" width="6.5703125" customWidth="1"/>
    <col min="2" max="2" width="19.7109375" bestFit="1" customWidth="1"/>
    <col min="3" max="3" width="26.7109375" customWidth="1"/>
    <col min="6" max="6" width="13.42578125" customWidth="1"/>
    <col min="8" max="8" width="17.7109375" customWidth="1"/>
    <col min="9" max="9" width="12.5703125" customWidth="1"/>
  </cols>
  <sheetData>
    <row r="1" spans="1:11" s="2" customFormat="1" ht="20.100000000000001" customHeight="1" x14ac:dyDescent="0.25">
      <c r="A1" s="1"/>
      <c r="D1" s="1"/>
      <c r="E1" s="1"/>
    </row>
    <row r="2" spans="1:11" s="2" customFormat="1" x14ac:dyDescent="0.25">
      <c r="A2" s="3" t="s">
        <v>11</v>
      </c>
      <c r="D2" s="1"/>
      <c r="E2" s="1"/>
    </row>
    <row r="3" spans="1:11" s="2" customFormat="1" x14ac:dyDescent="0.25">
      <c r="A3" s="3" t="s">
        <v>12</v>
      </c>
      <c r="D3" s="1"/>
      <c r="E3" s="1"/>
    </row>
    <row r="4" spans="1:11" s="2" customFormat="1" x14ac:dyDescent="0.25">
      <c r="A4" s="3" t="s">
        <v>13</v>
      </c>
      <c r="D4" s="1"/>
      <c r="E4" s="1"/>
    </row>
    <row r="5" spans="1:11" s="2" customFormat="1" x14ac:dyDescent="0.25">
      <c r="A5" s="3" t="s">
        <v>14</v>
      </c>
      <c r="D5" s="1"/>
      <c r="E5" s="1"/>
      <c r="J5" s="4" t="s">
        <v>15</v>
      </c>
    </row>
    <row r="6" spans="1:11" s="2" customFormat="1" ht="4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  <c r="K6" s="7" t="s">
        <v>10</v>
      </c>
    </row>
    <row r="7" spans="1:11" x14ac:dyDescent="0.25">
      <c r="A7" s="8" t="s">
        <v>21</v>
      </c>
      <c r="B7" t="s">
        <v>16</v>
      </c>
    </row>
    <row r="9" spans="1:11" x14ac:dyDescent="0.25">
      <c r="A9" s="8" t="s">
        <v>22</v>
      </c>
      <c r="B9" t="s">
        <v>17</v>
      </c>
    </row>
    <row r="10" spans="1:11" x14ac:dyDescent="0.25">
      <c r="A10">
        <v>1</v>
      </c>
    </row>
    <row r="11" spans="1:11" x14ac:dyDescent="0.25">
      <c r="A11">
        <f>+A10+1</f>
        <v>2</v>
      </c>
    </row>
    <row r="12" spans="1:11" x14ac:dyDescent="0.25">
      <c r="A12">
        <f t="shared" ref="A12:A75" si="0">+A11+1</f>
        <v>3</v>
      </c>
    </row>
    <row r="13" spans="1:11" x14ac:dyDescent="0.25">
      <c r="A13">
        <f t="shared" si="0"/>
        <v>4</v>
      </c>
    </row>
    <row r="14" spans="1:11" x14ac:dyDescent="0.25">
      <c r="A14">
        <f t="shared" si="0"/>
        <v>5</v>
      </c>
    </row>
    <row r="15" spans="1:11" x14ac:dyDescent="0.25">
      <c r="A15">
        <f t="shared" si="0"/>
        <v>6</v>
      </c>
    </row>
    <row r="16" spans="1:11" x14ac:dyDescent="0.25">
      <c r="A16">
        <f t="shared" si="0"/>
        <v>7</v>
      </c>
    </row>
    <row r="17" spans="1:2" x14ac:dyDescent="0.25">
      <c r="A17" t="s">
        <v>23</v>
      </c>
      <c r="B17" t="s">
        <v>18</v>
      </c>
    </row>
    <row r="18" spans="1:2" x14ac:dyDescent="0.25">
      <c r="A18">
        <v>1</v>
      </c>
    </row>
    <row r="19" spans="1:2" x14ac:dyDescent="0.25">
      <c r="A19">
        <f t="shared" si="0"/>
        <v>2</v>
      </c>
    </row>
    <row r="20" spans="1:2" x14ac:dyDescent="0.25">
      <c r="A20">
        <f t="shared" si="0"/>
        <v>3</v>
      </c>
    </row>
    <row r="21" spans="1:2" x14ac:dyDescent="0.25">
      <c r="A21">
        <f t="shared" si="0"/>
        <v>4</v>
      </c>
    </row>
    <row r="22" spans="1:2" x14ac:dyDescent="0.25">
      <c r="A22">
        <f t="shared" si="0"/>
        <v>5</v>
      </c>
    </row>
    <row r="23" spans="1:2" x14ac:dyDescent="0.25">
      <c r="A23">
        <f t="shared" si="0"/>
        <v>6</v>
      </c>
    </row>
    <row r="24" spans="1:2" x14ac:dyDescent="0.25">
      <c r="A24">
        <f t="shared" si="0"/>
        <v>7</v>
      </c>
    </row>
    <row r="25" spans="1:2" x14ac:dyDescent="0.25">
      <c r="A25">
        <f t="shared" si="0"/>
        <v>8</v>
      </c>
    </row>
    <row r="26" spans="1:2" x14ac:dyDescent="0.25">
      <c r="A26">
        <f t="shared" si="0"/>
        <v>9</v>
      </c>
    </row>
    <row r="27" spans="1:2" x14ac:dyDescent="0.25">
      <c r="A27">
        <f t="shared" si="0"/>
        <v>10</v>
      </c>
    </row>
    <row r="28" spans="1:2" x14ac:dyDescent="0.25">
      <c r="A28">
        <f t="shared" si="0"/>
        <v>11</v>
      </c>
    </row>
    <row r="29" spans="1:2" x14ac:dyDescent="0.25">
      <c r="A29">
        <f t="shared" si="0"/>
        <v>12</v>
      </c>
    </row>
    <row r="30" spans="1:2" x14ac:dyDescent="0.25">
      <c r="A30">
        <f t="shared" si="0"/>
        <v>13</v>
      </c>
    </row>
    <row r="31" spans="1:2" x14ac:dyDescent="0.25">
      <c r="A31">
        <f t="shared" si="0"/>
        <v>14</v>
      </c>
    </row>
    <row r="32" spans="1:2" x14ac:dyDescent="0.25">
      <c r="A32">
        <f t="shared" si="0"/>
        <v>15</v>
      </c>
    </row>
    <row r="33" spans="1:1" x14ac:dyDescent="0.25">
      <c r="A33">
        <f t="shared" si="0"/>
        <v>16</v>
      </c>
    </row>
    <row r="34" spans="1:1" x14ac:dyDescent="0.25">
      <c r="A34">
        <f t="shared" si="0"/>
        <v>17</v>
      </c>
    </row>
    <row r="35" spans="1:1" x14ac:dyDescent="0.25">
      <c r="A35">
        <f t="shared" si="0"/>
        <v>18</v>
      </c>
    </row>
    <row r="36" spans="1:1" x14ac:dyDescent="0.25">
      <c r="A36">
        <f t="shared" si="0"/>
        <v>19</v>
      </c>
    </row>
    <row r="37" spans="1:1" x14ac:dyDescent="0.25">
      <c r="A37">
        <f t="shared" si="0"/>
        <v>20</v>
      </c>
    </row>
    <row r="38" spans="1:1" x14ac:dyDescent="0.25">
      <c r="A38">
        <f t="shared" si="0"/>
        <v>21</v>
      </c>
    </row>
    <row r="39" spans="1:1" x14ac:dyDescent="0.25">
      <c r="A39">
        <f t="shared" si="0"/>
        <v>22</v>
      </c>
    </row>
    <row r="40" spans="1:1" x14ac:dyDescent="0.25">
      <c r="A40">
        <f t="shared" si="0"/>
        <v>23</v>
      </c>
    </row>
    <row r="41" spans="1:1" x14ac:dyDescent="0.25">
      <c r="A41">
        <f t="shared" si="0"/>
        <v>24</v>
      </c>
    </row>
    <row r="42" spans="1:1" x14ac:dyDescent="0.25">
      <c r="A42">
        <f t="shared" si="0"/>
        <v>25</v>
      </c>
    </row>
    <row r="43" spans="1:1" x14ac:dyDescent="0.25">
      <c r="A43">
        <f t="shared" si="0"/>
        <v>26</v>
      </c>
    </row>
    <row r="44" spans="1:1" x14ac:dyDescent="0.25">
      <c r="A44">
        <f t="shared" si="0"/>
        <v>27</v>
      </c>
    </row>
    <row r="45" spans="1:1" x14ac:dyDescent="0.25">
      <c r="A45">
        <f t="shared" si="0"/>
        <v>28</v>
      </c>
    </row>
    <row r="46" spans="1:1" x14ac:dyDescent="0.25">
      <c r="A46">
        <f t="shared" si="0"/>
        <v>29</v>
      </c>
    </row>
    <row r="47" spans="1:1" x14ac:dyDescent="0.25">
      <c r="A47">
        <f t="shared" si="0"/>
        <v>30</v>
      </c>
    </row>
    <row r="48" spans="1:1" x14ac:dyDescent="0.25">
      <c r="A48">
        <f t="shared" si="0"/>
        <v>31</v>
      </c>
    </row>
    <row r="49" spans="1:2" x14ac:dyDescent="0.25">
      <c r="A49">
        <f t="shared" si="0"/>
        <v>32</v>
      </c>
    </row>
    <row r="50" spans="1:2" x14ac:dyDescent="0.25">
      <c r="A50" t="s">
        <v>24</v>
      </c>
      <c r="B50" t="s">
        <v>19</v>
      </c>
    </row>
    <row r="51" spans="1:2" x14ac:dyDescent="0.25">
      <c r="A51">
        <v>1</v>
      </c>
    </row>
    <row r="52" spans="1:2" x14ac:dyDescent="0.25">
      <c r="A52">
        <f t="shared" si="0"/>
        <v>2</v>
      </c>
    </row>
    <row r="53" spans="1:2" x14ac:dyDescent="0.25">
      <c r="A53">
        <f t="shared" si="0"/>
        <v>3</v>
      </c>
    </row>
    <row r="54" spans="1:2" x14ac:dyDescent="0.25">
      <c r="A54">
        <f t="shared" si="0"/>
        <v>4</v>
      </c>
    </row>
    <row r="55" spans="1:2" x14ac:dyDescent="0.25">
      <c r="A55">
        <f t="shared" si="0"/>
        <v>5</v>
      </c>
    </row>
    <row r="56" spans="1:2" x14ac:dyDescent="0.25">
      <c r="A56">
        <f t="shared" si="0"/>
        <v>6</v>
      </c>
    </row>
    <row r="57" spans="1:2" x14ac:dyDescent="0.25">
      <c r="A57">
        <f t="shared" si="0"/>
        <v>7</v>
      </c>
    </row>
    <row r="58" spans="1:2" x14ac:dyDescent="0.25">
      <c r="A58">
        <f t="shared" si="0"/>
        <v>8</v>
      </c>
    </row>
    <row r="59" spans="1:2" x14ac:dyDescent="0.25">
      <c r="A59">
        <f t="shared" si="0"/>
        <v>9</v>
      </c>
    </row>
    <row r="60" spans="1:2" x14ac:dyDescent="0.25">
      <c r="A60">
        <f t="shared" si="0"/>
        <v>10</v>
      </c>
    </row>
    <row r="61" spans="1:2" x14ac:dyDescent="0.25">
      <c r="A61">
        <f t="shared" si="0"/>
        <v>11</v>
      </c>
    </row>
    <row r="62" spans="1:2" x14ac:dyDescent="0.25">
      <c r="A62">
        <f t="shared" si="0"/>
        <v>12</v>
      </c>
    </row>
    <row r="63" spans="1:2" x14ac:dyDescent="0.25">
      <c r="A63">
        <f t="shared" si="0"/>
        <v>13</v>
      </c>
    </row>
    <row r="64" spans="1:2" x14ac:dyDescent="0.25">
      <c r="A64">
        <f t="shared" si="0"/>
        <v>14</v>
      </c>
    </row>
    <row r="65" spans="1:2" x14ac:dyDescent="0.25">
      <c r="A65">
        <f t="shared" si="0"/>
        <v>15</v>
      </c>
    </row>
    <row r="66" spans="1:2" x14ac:dyDescent="0.25">
      <c r="A66">
        <f t="shared" si="0"/>
        <v>16</v>
      </c>
    </row>
    <row r="67" spans="1:2" x14ac:dyDescent="0.25">
      <c r="A67">
        <f t="shared" si="0"/>
        <v>17</v>
      </c>
    </row>
    <row r="68" spans="1:2" x14ac:dyDescent="0.25">
      <c r="A68">
        <f t="shared" si="0"/>
        <v>18</v>
      </c>
    </row>
    <row r="69" spans="1:2" x14ac:dyDescent="0.25">
      <c r="A69">
        <f t="shared" si="0"/>
        <v>19</v>
      </c>
    </row>
    <row r="70" spans="1:2" x14ac:dyDescent="0.25">
      <c r="A70">
        <f t="shared" si="0"/>
        <v>20</v>
      </c>
    </row>
    <row r="71" spans="1:2" x14ac:dyDescent="0.25">
      <c r="A71" t="s">
        <v>25</v>
      </c>
      <c r="B71" t="s">
        <v>20</v>
      </c>
    </row>
    <row r="72" spans="1:2" x14ac:dyDescent="0.25">
      <c r="A72">
        <v>1</v>
      </c>
    </row>
    <row r="73" spans="1:2" x14ac:dyDescent="0.25">
      <c r="A73">
        <f t="shared" si="0"/>
        <v>2</v>
      </c>
    </row>
    <row r="74" spans="1:2" x14ac:dyDescent="0.25">
      <c r="A74">
        <f t="shared" si="0"/>
        <v>3</v>
      </c>
    </row>
    <row r="75" spans="1:2" x14ac:dyDescent="0.25">
      <c r="A75">
        <f t="shared" si="0"/>
        <v>4</v>
      </c>
    </row>
  </sheetData>
  <autoFilter ref="A2:K7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28"/>
  <sheetViews>
    <sheetView topLeftCell="A28" workbookViewId="0">
      <selection activeCell="Q13" sqref="Q13"/>
    </sheetView>
  </sheetViews>
  <sheetFormatPr defaultRowHeight="15" x14ac:dyDescent="0.25"/>
  <cols>
    <col min="4" max="4" width="7.5703125" bestFit="1" customWidth="1"/>
    <col min="5" max="5" width="10.7109375" customWidth="1"/>
  </cols>
  <sheetData>
    <row r="7" spans="4:5" ht="30.75" customHeight="1" x14ac:dyDescent="0.25">
      <c r="D7" s="124" t="s">
        <v>1959</v>
      </c>
      <c r="E7" s="124" t="s">
        <v>1960</v>
      </c>
    </row>
    <row r="8" spans="4:5" x14ac:dyDescent="0.25">
      <c r="D8" s="122">
        <v>45261</v>
      </c>
      <c r="E8" s="123">
        <v>16253.93</v>
      </c>
    </row>
    <row r="9" spans="4:5" x14ac:dyDescent="0.25">
      <c r="D9" s="122">
        <v>45292</v>
      </c>
      <c r="E9" s="123">
        <v>14058.11</v>
      </c>
    </row>
    <row r="10" spans="4:5" x14ac:dyDescent="0.25">
      <c r="D10" s="122">
        <v>45323</v>
      </c>
      <c r="E10" s="123">
        <v>15176.53</v>
      </c>
    </row>
    <row r="11" spans="4:5" x14ac:dyDescent="0.25">
      <c r="D11" s="122">
        <v>45352</v>
      </c>
      <c r="E11" s="123">
        <v>18979.11</v>
      </c>
    </row>
    <row r="12" spans="4:5" x14ac:dyDescent="0.25">
      <c r="D12" s="122">
        <v>45383</v>
      </c>
      <c r="E12" s="123">
        <v>20139.64</v>
      </c>
    </row>
    <row r="13" spans="4:5" x14ac:dyDescent="0.25">
      <c r="D13" s="122">
        <v>45413</v>
      </c>
      <c r="E13" s="123">
        <v>21539.63</v>
      </c>
    </row>
    <row r="22" spans="4:5" ht="27.75" customHeight="1" x14ac:dyDescent="0.25">
      <c r="D22" s="118" t="s">
        <v>1959</v>
      </c>
      <c r="E22" s="119" t="s">
        <v>1961</v>
      </c>
    </row>
    <row r="23" spans="4:5" x14ac:dyDescent="0.25">
      <c r="D23" s="120">
        <v>45261</v>
      </c>
      <c r="E23" s="121">
        <v>20276.88</v>
      </c>
    </row>
    <row r="24" spans="4:5" x14ac:dyDescent="0.25">
      <c r="D24" s="120">
        <v>45292</v>
      </c>
      <c r="E24" s="121">
        <v>17374.45</v>
      </c>
    </row>
    <row r="25" spans="4:5" x14ac:dyDescent="0.25">
      <c r="D25" s="120">
        <v>45323</v>
      </c>
      <c r="E25" s="121">
        <v>18024.98</v>
      </c>
    </row>
    <row r="26" spans="4:5" x14ac:dyDescent="0.25">
      <c r="D26" s="120">
        <v>45352</v>
      </c>
      <c r="E26" s="121">
        <v>23326.75</v>
      </c>
    </row>
    <row r="27" spans="4:5" x14ac:dyDescent="0.25">
      <c r="D27" s="120">
        <v>45383</v>
      </c>
      <c r="E27" s="121">
        <v>23628.51</v>
      </c>
    </row>
    <row r="28" spans="4:5" x14ac:dyDescent="0.25">
      <c r="D28" s="120">
        <v>45413</v>
      </c>
      <c r="E28" s="121">
        <v>25006.55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H4" sqref="H4"/>
    </sheetView>
  </sheetViews>
  <sheetFormatPr defaultRowHeight="15" x14ac:dyDescent="0.25"/>
  <cols>
    <col min="3" max="3" width="7.28515625" customWidth="1"/>
    <col min="4" max="4" width="15.85546875" customWidth="1"/>
    <col min="5" max="5" width="13.42578125" customWidth="1"/>
    <col min="6" max="6" width="14.5703125" customWidth="1"/>
    <col min="8" max="8" width="13.28515625" bestFit="1" customWidth="1"/>
  </cols>
  <sheetData>
    <row r="2" spans="2:8" x14ac:dyDescent="0.25">
      <c r="E2" s="154">
        <v>954873400</v>
      </c>
    </row>
    <row r="4" spans="2:8" ht="15.75" thickBot="1" x14ac:dyDescent="0.3">
      <c r="E4" s="67">
        <f>SUBTOTAL(9,E6:E24)</f>
        <v>8302056</v>
      </c>
      <c r="H4" s="51">
        <f>E2-E4</f>
        <v>946571344</v>
      </c>
    </row>
    <row r="5" spans="2:8" ht="16.5" thickTop="1" thickBot="1" x14ac:dyDescent="0.3">
      <c r="B5" s="146" t="s">
        <v>1962</v>
      </c>
      <c r="C5" s="147" t="s">
        <v>1963</v>
      </c>
      <c r="D5" s="147" t="s">
        <v>1964</v>
      </c>
      <c r="E5" s="147" t="s">
        <v>1965</v>
      </c>
      <c r="F5" s="147" t="s">
        <v>1966</v>
      </c>
    </row>
    <row r="6" spans="2:8" ht="46.5" thickTop="1" thickBot="1" x14ac:dyDescent="0.3">
      <c r="B6" s="148" t="s">
        <v>1967</v>
      </c>
      <c r="C6" s="150">
        <v>223</v>
      </c>
      <c r="D6" s="150" t="s">
        <v>1968</v>
      </c>
      <c r="E6" s="151">
        <v>1775968</v>
      </c>
      <c r="F6" s="149" t="s">
        <v>1969</v>
      </c>
    </row>
    <row r="7" spans="2:8" ht="46.5" thickTop="1" thickBot="1" x14ac:dyDescent="0.3">
      <c r="B7" s="148" t="s">
        <v>1967</v>
      </c>
      <c r="C7" s="150">
        <v>221</v>
      </c>
      <c r="D7" s="150" t="s">
        <v>1968</v>
      </c>
      <c r="E7" s="151">
        <v>912416</v>
      </c>
      <c r="F7" s="149" t="s">
        <v>1969</v>
      </c>
    </row>
    <row r="8" spans="2:8" ht="46.5" thickTop="1" thickBot="1" x14ac:dyDescent="0.3">
      <c r="B8" s="148" t="s">
        <v>1967</v>
      </c>
      <c r="C8" s="150">
        <v>222</v>
      </c>
      <c r="D8" s="150" t="s">
        <v>1968</v>
      </c>
      <c r="E8" s="151">
        <v>902080</v>
      </c>
      <c r="F8" s="149" t="s">
        <v>1969</v>
      </c>
    </row>
    <row r="9" spans="2:8" ht="46.5" thickTop="1" thickBot="1" x14ac:dyDescent="0.3">
      <c r="B9" s="148" t="s">
        <v>1967</v>
      </c>
      <c r="C9" s="150">
        <v>220</v>
      </c>
      <c r="D9" s="150" t="s">
        <v>1968</v>
      </c>
      <c r="E9" s="151">
        <v>890656</v>
      </c>
      <c r="F9" s="149" t="s">
        <v>1969</v>
      </c>
    </row>
    <row r="10" spans="2:8" ht="61.5" thickTop="1" thickBot="1" x14ac:dyDescent="0.3">
      <c r="B10" s="148" t="s">
        <v>1970</v>
      </c>
      <c r="C10" s="150">
        <v>4503</v>
      </c>
      <c r="D10" s="150" t="s">
        <v>1971</v>
      </c>
      <c r="E10" s="152">
        <v>100176</v>
      </c>
      <c r="F10" s="149" t="s">
        <v>1969</v>
      </c>
    </row>
    <row r="11" spans="2:8" ht="61.5" thickTop="1" thickBot="1" x14ac:dyDescent="0.3">
      <c r="B11" s="148" t="s">
        <v>1970</v>
      </c>
      <c r="C11" s="150">
        <v>7808</v>
      </c>
      <c r="D11" s="150" t="s">
        <v>1972</v>
      </c>
      <c r="E11" s="152">
        <v>24000</v>
      </c>
      <c r="F11" s="149" t="s">
        <v>1969</v>
      </c>
    </row>
    <row r="12" spans="2:8" ht="61.5" thickTop="1" thickBot="1" x14ac:dyDescent="0.3">
      <c r="B12" s="148" t="s">
        <v>1970</v>
      </c>
      <c r="C12" s="150">
        <v>7845</v>
      </c>
      <c r="D12" s="150" t="s">
        <v>1973</v>
      </c>
      <c r="E12" s="152">
        <v>24500</v>
      </c>
      <c r="F12" s="149" t="s">
        <v>1969</v>
      </c>
    </row>
    <row r="13" spans="2:8" ht="61.5" thickTop="1" thickBot="1" x14ac:dyDescent="0.3">
      <c r="B13" s="148" t="s">
        <v>1970</v>
      </c>
      <c r="C13" s="150">
        <v>2101</v>
      </c>
      <c r="D13" s="150" t="s">
        <v>1974</v>
      </c>
      <c r="E13" s="152">
        <v>15540</v>
      </c>
      <c r="F13" s="149" t="s">
        <v>1969</v>
      </c>
    </row>
    <row r="14" spans="2:8" ht="61.5" thickTop="1" thickBot="1" x14ac:dyDescent="0.3">
      <c r="B14" s="148" t="s">
        <v>1970</v>
      </c>
      <c r="C14" s="150">
        <v>2358</v>
      </c>
      <c r="D14" s="150" t="s">
        <v>1975</v>
      </c>
      <c r="E14" s="151">
        <v>1262000</v>
      </c>
      <c r="F14" s="149" t="s">
        <v>1969</v>
      </c>
    </row>
    <row r="15" spans="2:8" ht="61.5" thickTop="1" thickBot="1" x14ac:dyDescent="0.3">
      <c r="B15" s="148" t="s">
        <v>1970</v>
      </c>
      <c r="C15" s="150">
        <v>2359</v>
      </c>
      <c r="D15" s="150" t="s">
        <v>1976</v>
      </c>
      <c r="E15" s="151">
        <v>10000</v>
      </c>
      <c r="F15" s="149" t="s">
        <v>1969</v>
      </c>
    </row>
    <row r="16" spans="2:8" ht="61.5" thickTop="1" thickBot="1" x14ac:dyDescent="0.3">
      <c r="B16" s="148" t="s">
        <v>1970</v>
      </c>
      <c r="C16" s="150">
        <v>3092</v>
      </c>
      <c r="D16" s="150" t="s">
        <v>1977</v>
      </c>
      <c r="E16" s="151">
        <v>17360</v>
      </c>
      <c r="F16" s="149" t="s">
        <v>1978</v>
      </c>
    </row>
    <row r="17" spans="2:6" ht="61.5" thickTop="1" thickBot="1" x14ac:dyDescent="0.3">
      <c r="B17" s="148" t="s">
        <v>1970</v>
      </c>
      <c r="C17" s="150">
        <v>3103</v>
      </c>
      <c r="D17" s="150" t="s">
        <v>1977</v>
      </c>
      <c r="E17" s="151">
        <v>17360</v>
      </c>
      <c r="F17" s="149" t="s">
        <v>1978</v>
      </c>
    </row>
    <row r="18" spans="2:6" ht="61.5" thickTop="1" thickBot="1" x14ac:dyDescent="0.3">
      <c r="B18" s="148" t="s">
        <v>626</v>
      </c>
      <c r="C18" s="150">
        <v>4071</v>
      </c>
      <c r="D18" s="150" t="s">
        <v>1979</v>
      </c>
      <c r="E18" s="152">
        <v>200000</v>
      </c>
      <c r="F18" s="150" t="s">
        <v>1978</v>
      </c>
    </row>
    <row r="19" spans="2:6" ht="76.5" thickTop="1" thickBot="1" x14ac:dyDescent="0.3">
      <c r="B19" s="148" t="s">
        <v>1980</v>
      </c>
      <c r="C19" s="150">
        <v>305</v>
      </c>
      <c r="D19" s="150" t="s">
        <v>1981</v>
      </c>
      <c r="E19" s="152">
        <v>450000</v>
      </c>
      <c r="F19" s="149" t="s">
        <v>1969</v>
      </c>
    </row>
    <row r="20" spans="2:6" ht="76.5" thickTop="1" thickBot="1" x14ac:dyDescent="0.3">
      <c r="B20" s="148" t="s">
        <v>1980</v>
      </c>
      <c r="C20" s="153">
        <v>345</v>
      </c>
      <c r="D20" s="150" t="s">
        <v>1981</v>
      </c>
      <c r="E20" s="152">
        <v>450000</v>
      </c>
      <c r="F20" s="149" t="s">
        <v>1969</v>
      </c>
    </row>
    <row r="21" spans="2:6" ht="76.5" thickTop="1" thickBot="1" x14ac:dyDescent="0.3">
      <c r="B21" s="148" t="s">
        <v>1980</v>
      </c>
      <c r="C21" s="153">
        <v>409</v>
      </c>
      <c r="D21" s="150" t="s">
        <v>1981</v>
      </c>
      <c r="E21" s="152">
        <v>450000</v>
      </c>
      <c r="F21" s="149" t="s">
        <v>1969</v>
      </c>
    </row>
    <row r="22" spans="2:6" ht="76.5" thickTop="1" thickBot="1" x14ac:dyDescent="0.3">
      <c r="B22" s="148" t="s">
        <v>1980</v>
      </c>
      <c r="C22" s="153">
        <v>30</v>
      </c>
      <c r="D22" s="150" t="s">
        <v>1981</v>
      </c>
      <c r="E22" s="152">
        <v>300000</v>
      </c>
      <c r="F22" s="149" t="s">
        <v>1969</v>
      </c>
    </row>
    <row r="23" spans="2:6" ht="76.5" thickTop="1" thickBot="1" x14ac:dyDescent="0.3">
      <c r="B23" s="148" t="s">
        <v>1980</v>
      </c>
      <c r="C23" s="153">
        <v>304</v>
      </c>
      <c r="D23" s="150" t="s">
        <v>1981</v>
      </c>
      <c r="E23" s="152">
        <v>250000</v>
      </c>
      <c r="F23" s="149" t="s">
        <v>1969</v>
      </c>
    </row>
    <row r="24" spans="2:6" ht="91.5" thickTop="1" thickBot="1" x14ac:dyDescent="0.3">
      <c r="B24" s="148" t="s">
        <v>1982</v>
      </c>
      <c r="C24" s="153">
        <v>19</v>
      </c>
      <c r="D24" s="150" t="s">
        <v>1981</v>
      </c>
      <c r="E24" s="152">
        <v>250000</v>
      </c>
      <c r="F24" s="149" t="s">
        <v>1969</v>
      </c>
    </row>
    <row r="25" spans="2:6" ht="15.75" thickTop="1" x14ac:dyDescent="0.25"/>
  </sheetData>
  <autoFilter ref="B5:F2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13"/>
  <sheetViews>
    <sheetView workbookViewId="0">
      <selection activeCell="H13" sqref="H13"/>
    </sheetView>
  </sheetViews>
  <sheetFormatPr defaultRowHeight="15" x14ac:dyDescent="0.25"/>
  <cols>
    <col min="3" max="3" width="40.140625" customWidth="1"/>
    <col min="4" max="4" width="11.7109375" customWidth="1"/>
    <col min="5" max="5" width="12" customWidth="1"/>
    <col min="6" max="6" width="12.140625" customWidth="1"/>
  </cols>
  <sheetData>
    <row r="8" spans="2:6" x14ac:dyDescent="0.25">
      <c r="B8" s="166" t="s">
        <v>1940</v>
      </c>
      <c r="C8" s="166" t="s">
        <v>1941</v>
      </c>
      <c r="D8" s="166" t="s">
        <v>2009</v>
      </c>
      <c r="E8" s="166" t="s">
        <v>2010</v>
      </c>
      <c r="F8" s="166" t="s">
        <v>1920</v>
      </c>
    </row>
    <row r="9" spans="2:6" x14ac:dyDescent="0.25">
      <c r="B9" s="90">
        <v>1</v>
      </c>
      <c r="C9" s="165" t="s">
        <v>2011</v>
      </c>
      <c r="D9" s="137">
        <v>28.78</v>
      </c>
      <c r="E9" s="137">
        <v>0</v>
      </c>
      <c r="F9" s="137">
        <f>D9+E9</f>
        <v>28.78</v>
      </c>
    </row>
    <row r="10" spans="2:6" x14ac:dyDescent="0.25">
      <c r="B10" s="90">
        <v>2</v>
      </c>
      <c r="C10" s="165" t="s">
        <v>2016</v>
      </c>
      <c r="D10" s="137">
        <f>17.61-0.43</f>
        <v>17.18</v>
      </c>
      <c r="E10" s="137">
        <v>4.2699999999999996</v>
      </c>
      <c r="F10" s="137">
        <f t="shared" ref="F10:F12" si="0">D10+E10</f>
        <v>21.45</v>
      </c>
    </row>
    <row r="11" spans="2:6" ht="17.25" customHeight="1" x14ac:dyDescent="0.25">
      <c r="B11" s="90">
        <v>3</v>
      </c>
      <c r="C11" s="165" t="s">
        <v>2012</v>
      </c>
      <c r="D11" s="137">
        <f>61.58-0.89</f>
        <v>60.69</v>
      </c>
      <c r="E11" s="137">
        <f>33.91-0.02</f>
        <v>33.889999999999993</v>
      </c>
      <c r="F11" s="137">
        <f t="shared" si="0"/>
        <v>94.579999999999984</v>
      </c>
    </row>
    <row r="12" spans="2:6" x14ac:dyDescent="0.25">
      <c r="B12" s="90">
        <v>4</v>
      </c>
      <c r="C12" s="165" t="s">
        <v>2013</v>
      </c>
      <c r="D12" s="137">
        <v>0.21</v>
      </c>
      <c r="E12" s="137">
        <v>0.52</v>
      </c>
      <c r="F12" s="137">
        <f t="shared" si="0"/>
        <v>0.73</v>
      </c>
    </row>
    <row r="13" spans="2:6" x14ac:dyDescent="0.25">
      <c r="B13" s="178"/>
      <c r="C13" s="178"/>
      <c r="D13" s="167">
        <f>SUM(D9:D12)</f>
        <v>106.86</v>
      </c>
      <c r="E13" s="167">
        <f>SUM(E9:E12)</f>
        <v>38.68</v>
      </c>
      <c r="F13" s="167">
        <f>SUM(F9:F12)</f>
        <v>145.54</v>
      </c>
    </row>
  </sheetData>
  <mergeCells count="1">
    <mergeCell ref="B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5:G26"/>
  <sheetViews>
    <sheetView workbookViewId="0">
      <selection activeCell="G5" sqref="G5"/>
    </sheetView>
  </sheetViews>
  <sheetFormatPr defaultRowHeight="15" x14ac:dyDescent="0.25"/>
  <cols>
    <col min="3" max="3" width="6.7109375" customWidth="1"/>
    <col min="4" max="4" width="11.7109375" customWidth="1"/>
    <col min="5" max="5" width="51" customWidth="1"/>
    <col min="6" max="6" width="13.5703125" customWidth="1"/>
    <col min="7" max="7" width="19.28515625" customWidth="1"/>
  </cols>
  <sheetData>
    <row r="5" spans="3:7" ht="15.75" thickBot="1" x14ac:dyDescent="0.3">
      <c r="G5" s="67">
        <f>SUBTOTAL(9,G7:G23)</f>
        <v>287769799</v>
      </c>
    </row>
    <row r="6" spans="3:7" ht="16.5" thickTop="1" thickBot="1" x14ac:dyDescent="0.3">
      <c r="C6" s="155" t="s">
        <v>1940</v>
      </c>
      <c r="D6" s="156" t="s">
        <v>1983</v>
      </c>
      <c r="E6" s="157" t="s">
        <v>1984</v>
      </c>
      <c r="F6" s="157" t="s">
        <v>1985</v>
      </c>
      <c r="G6" s="157" t="s">
        <v>1986</v>
      </c>
    </row>
    <row r="7" spans="3:7" ht="31.5" thickTop="1" thickBot="1" x14ac:dyDescent="0.3">
      <c r="C7" s="158">
        <v>1</v>
      </c>
      <c r="D7" s="159" t="s">
        <v>61</v>
      </c>
      <c r="E7" s="160" t="s">
        <v>1987</v>
      </c>
      <c r="F7" s="161" t="s">
        <v>1988</v>
      </c>
      <c r="G7" s="162">
        <v>4094210</v>
      </c>
    </row>
    <row r="8" spans="3:7" ht="31.5" thickTop="1" thickBot="1" x14ac:dyDescent="0.3">
      <c r="C8" s="158">
        <v>2</v>
      </c>
      <c r="D8" s="159" t="s">
        <v>61</v>
      </c>
      <c r="E8" s="160" t="s">
        <v>1989</v>
      </c>
      <c r="F8" s="161" t="s">
        <v>1988</v>
      </c>
      <c r="G8" s="162">
        <v>4435692</v>
      </c>
    </row>
    <row r="9" spans="3:7" ht="16.5" thickTop="1" thickBot="1" x14ac:dyDescent="0.3">
      <c r="C9" s="158">
        <v>3</v>
      </c>
      <c r="D9" s="159" t="s">
        <v>61</v>
      </c>
      <c r="E9" s="160" t="s">
        <v>1990</v>
      </c>
      <c r="F9" s="161" t="s">
        <v>1988</v>
      </c>
      <c r="G9" s="162">
        <v>1000</v>
      </c>
    </row>
    <row r="10" spans="3:7" ht="16.5" thickTop="1" thickBot="1" x14ac:dyDescent="0.3">
      <c r="C10" s="158">
        <v>4</v>
      </c>
      <c r="D10" s="159" t="s">
        <v>61</v>
      </c>
      <c r="E10" s="160" t="s">
        <v>1990</v>
      </c>
      <c r="F10" s="161" t="s">
        <v>1988</v>
      </c>
      <c r="G10" s="162">
        <v>1000</v>
      </c>
    </row>
    <row r="11" spans="3:7" ht="31.5" thickTop="1" thickBot="1" x14ac:dyDescent="0.3">
      <c r="C11" s="158">
        <v>5</v>
      </c>
      <c r="D11" s="159" t="s">
        <v>61</v>
      </c>
      <c r="E11" s="160" t="s">
        <v>1991</v>
      </c>
      <c r="F11" s="161" t="s">
        <v>1988</v>
      </c>
      <c r="G11" s="162">
        <v>4521900</v>
      </c>
    </row>
    <row r="12" spans="3:7" ht="31.5" thickTop="1" thickBot="1" x14ac:dyDescent="0.3">
      <c r="C12" s="158">
        <v>6</v>
      </c>
      <c r="D12" s="159" t="s">
        <v>61</v>
      </c>
      <c r="E12" s="160" t="s">
        <v>1992</v>
      </c>
      <c r="F12" s="161" t="s">
        <v>1988</v>
      </c>
      <c r="G12" s="162">
        <v>2866000</v>
      </c>
    </row>
    <row r="13" spans="3:7" ht="61.5" thickTop="1" thickBot="1" x14ac:dyDescent="0.3">
      <c r="C13" s="158">
        <v>7</v>
      </c>
      <c r="D13" s="159" t="s">
        <v>61</v>
      </c>
      <c r="E13" s="160" t="s">
        <v>2014</v>
      </c>
      <c r="F13" s="161" t="s">
        <v>1988</v>
      </c>
      <c r="G13" s="162">
        <v>237500000</v>
      </c>
    </row>
    <row r="14" spans="3:7" ht="46.5" hidden="1" thickTop="1" thickBot="1" x14ac:dyDescent="0.3">
      <c r="C14" s="158">
        <v>8</v>
      </c>
      <c r="D14" s="159" t="s">
        <v>61</v>
      </c>
      <c r="E14" s="160" t="s">
        <v>1994</v>
      </c>
      <c r="F14" s="163" t="s">
        <v>1995</v>
      </c>
      <c r="G14" s="162">
        <v>875000</v>
      </c>
    </row>
    <row r="15" spans="3:7" ht="46.5" hidden="1" thickTop="1" thickBot="1" x14ac:dyDescent="0.3">
      <c r="C15" s="158">
        <v>9</v>
      </c>
      <c r="D15" s="159" t="s">
        <v>61</v>
      </c>
      <c r="E15" s="160" t="s">
        <v>1996</v>
      </c>
      <c r="F15" s="163" t="s">
        <v>1995</v>
      </c>
      <c r="G15" s="162">
        <v>20120</v>
      </c>
    </row>
    <row r="16" spans="3:7" ht="31.5" thickTop="1" thickBot="1" x14ac:dyDescent="0.3">
      <c r="C16" s="158">
        <v>10</v>
      </c>
      <c r="D16" s="159" t="s">
        <v>61</v>
      </c>
      <c r="E16" s="160" t="s">
        <v>1997</v>
      </c>
      <c r="F16" s="161" t="s">
        <v>1988</v>
      </c>
      <c r="G16" s="162">
        <v>452715</v>
      </c>
    </row>
    <row r="17" spans="3:7" ht="31.5" thickTop="1" thickBot="1" x14ac:dyDescent="0.3">
      <c r="C17" s="158">
        <v>11</v>
      </c>
      <c r="D17" s="159" t="s">
        <v>61</v>
      </c>
      <c r="E17" s="160" t="s">
        <v>1998</v>
      </c>
      <c r="F17" s="161" t="s">
        <v>1988</v>
      </c>
      <c r="G17" s="162">
        <v>78919</v>
      </c>
    </row>
    <row r="18" spans="3:7" ht="46.5" thickTop="1" thickBot="1" x14ac:dyDescent="0.3">
      <c r="C18" s="158">
        <v>12</v>
      </c>
      <c r="D18" s="159" t="s">
        <v>61</v>
      </c>
      <c r="E18" s="160" t="s">
        <v>1999</v>
      </c>
      <c r="F18" s="161" t="s">
        <v>1988</v>
      </c>
      <c r="G18" s="162">
        <v>20120</v>
      </c>
    </row>
    <row r="19" spans="3:7" ht="46.5" thickTop="1" thickBot="1" x14ac:dyDescent="0.3">
      <c r="C19" s="158">
        <v>13</v>
      </c>
      <c r="D19" s="159" t="s">
        <v>61</v>
      </c>
      <c r="E19" s="160" t="s">
        <v>2000</v>
      </c>
      <c r="F19" s="161" t="s">
        <v>1988</v>
      </c>
      <c r="G19" s="162">
        <v>20120</v>
      </c>
    </row>
    <row r="20" spans="3:7" ht="31.5" thickTop="1" thickBot="1" x14ac:dyDescent="0.3">
      <c r="C20" s="158">
        <v>14</v>
      </c>
      <c r="D20" s="159" t="s">
        <v>61</v>
      </c>
      <c r="E20" s="160" t="s">
        <v>2001</v>
      </c>
      <c r="F20" s="161" t="s">
        <v>1988</v>
      </c>
      <c r="G20" s="162">
        <v>13307073</v>
      </c>
    </row>
    <row r="21" spans="3:7" ht="46.5" thickTop="1" thickBot="1" x14ac:dyDescent="0.3">
      <c r="C21" s="158">
        <v>15</v>
      </c>
      <c r="D21" s="159" t="s">
        <v>61</v>
      </c>
      <c r="E21" s="160" t="s">
        <v>2002</v>
      </c>
      <c r="F21" s="161" t="s">
        <v>1988</v>
      </c>
      <c r="G21" s="162">
        <v>12282627</v>
      </c>
    </row>
    <row r="22" spans="3:7" ht="46.5" thickTop="1" thickBot="1" x14ac:dyDescent="0.3">
      <c r="C22" s="158">
        <v>16</v>
      </c>
      <c r="D22" s="159" t="s">
        <v>760</v>
      </c>
      <c r="E22" s="160" t="s">
        <v>2003</v>
      </c>
      <c r="F22" s="161" t="s">
        <v>1988</v>
      </c>
      <c r="G22" s="162">
        <v>8188423</v>
      </c>
    </row>
    <row r="23" spans="3:7" ht="31.5" hidden="1" thickTop="1" thickBot="1" x14ac:dyDescent="0.3">
      <c r="C23" s="158">
        <v>17</v>
      </c>
      <c r="D23" s="159" t="s">
        <v>850</v>
      </c>
      <c r="E23" s="160" t="s">
        <v>2004</v>
      </c>
      <c r="F23" s="163" t="s">
        <v>1995</v>
      </c>
      <c r="G23" s="162">
        <v>22063772</v>
      </c>
    </row>
    <row r="24" spans="3:7" ht="16.5" hidden="1" thickTop="1" thickBot="1" x14ac:dyDescent="0.3">
      <c r="C24" s="168" t="s">
        <v>2005</v>
      </c>
      <c r="D24" s="169"/>
      <c r="E24" s="169"/>
      <c r="F24" s="170"/>
      <c r="G24" s="164" t="s">
        <v>2006</v>
      </c>
    </row>
    <row r="25" spans="3:7" ht="16.5" hidden="1" thickTop="1" thickBot="1" x14ac:dyDescent="0.3">
      <c r="C25" s="168" t="s">
        <v>2007</v>
      </c>
      <c r="D25" s="169"/>
      <c r="E25" s="169"/>
      <c r="F25" s="170"/>
      <c r="G25" s="164" t="s">
        <v>2015</v>
      </c>
    </row>
    <row r="26" spans="3:7" ht="15.75" thickTop="1" x14ac:dyDescent="0.25"/>
  </sheetData>
  <autoFilter ref="C6:G25">
    <filterColumn colId="3">
      <filters>
        <filter val="Approved"/>
      </filters>
    </filterColumn>
  </autoFilter>
  <mergeCells count="2">
    <mergeCell ref="C24:F24"/>
    <mergeCell ref="C25:F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6:L22"/>
  <sheetViews>
    <sheetView topLeftCell="C3" workbookViewId="0">
      <selection activeCell="L6" sqref="L6"/>
    </sheetView>
  </sheetViews>
  <sheetFormatPr defaultRowHeight="15" x14ac:dyDescent="0.25"/>
  <cols>
    <col min="4" max="4" width="9.140625" customWidth="1"/>
    <col min="5" max="5" width="11" customWidth="1"/>
    <col min="6" max="6" width="25.85546875" bestFit="1" customWidth="1"/>
    <col min="7" max="7" width="12.140625" customWidth="1"/>
    <col min="8" max="8" width="13.42578125" customWidth="1"/>
    <col min="9" max="9" width="15.140625" customWidth="1"/>
    <col min="10" max="10" width="16.7109375" customWidth="1"/>
    <col min="11" max="11" width="15.42578125" customWidth="1"/>
    <col min="12" max="12" width="21.42578125" customWidth="1"/>
  </cols>
  <sheetData>
    <row r="6" spans="4:12" ht="15.75" thickBot="1" x14ac:dyDescent="0.3">
      <c r="H6" s="67">
        <f>SUBTOTAL(9,H8:H17)</f>
        <v>1855.89</v>
      </c>
      <c r="I6" s="67">
        <f>SUBTOTAL(9,I8:I17)</f>
        <v>19977</v>
      </c>
      <c r="J6" s="67"/>
      <c r="K6" s="67"/>
      <c r="L6" s="67">
        <f>SUBTOTAL(9,L8:L17)</f>
        <v>16050034</v>
      </c>
    </row>
    <row r="7" spans="4:12" ht="61.5" thickTop="1" thickBot="1" x14ac:dyDescent="0.3">
      <c r="D7" s="179" t="s">
        <v>1940</v>
      </c>
      <c r="E7" s="180" t="s">
        <v>1984</v>
      </c>
      <c r="F7" s="180" t="s">
        <v>2018</v>
      </c>
      <c r="G7" s="180" t="s">
        <v>2019</v>
      </c>
      <c r="H7" s="180" t="s">
        <v>2020</v>
      </c>
      <c r="I7" s="180" t="s">
        <v>2021</v>
      </c>
      <c r="J7" s="180" t="s">
        <v>2022</v>
      </c>
      <c r="K7" s="180" t="s">
        <v>2023</v>
      </c>
      <c r="L7" s="180" t="s">
        <v>2024</v>
      </c>
    </row>
    <row r="8" spans="4:12" ht="31.5" hidden="1" thickTop="1" thickBot="1" x14ac:dyDescent="0.3">
      <c r="D8" s="181">
        <v>1</v>
      </c>
      <c r="E8" s="183" t="s">
        <v>2025</v>
      </c>
      <c r="F8" s="183" t="s">
        <v>2026</v>
      </c>
      <c r="G8" s="183" t="s">
        <v>2027</v>
      </c>
      <c r="H8" s="184">
        <v>13473.12</v>
      </c>
      <c r="I8" s="186">
        <v>145025</v>
      </c>
      <c r="J8" s="187" t="s">
        <v>61</v>
      </c>
      <c r="K8" s="182">
        <v>800</v>
      </c>
      <c r="L8" s="185">
        <v>116019748</v>
      </c>
    </row>
    <row r="9" spans="4:12" ht="31.5" hidden="1" thickTop="1" thickBot="1" x14ac:dyDescent="0.3">
      <c r="D9" s="181">
        <v>2</v>
      </c>
      <c r="E9" s="183" t="s">
        <v>2028</v>
      </c>
      <c r="F9" s="159" t="s">
        <v>2026</v>
      </c>
      <c r="G9" s="183" t="s">
        <v>2029</v>
      </c>
      <c r="H9" s="184">
        <v>10808.74</v>
      </c>
      <c r="I9" s="186">
        <v>116345</v>
      </c>
      <c r="J9" s="187" t="s">
        <v>61</v>
      </c>
      <c r="K9" s="182">
        <v>800</v>
      </c>
      <c r="L9" s="185">
        <v>93076222</v>
      </c>
    </row>
    <row r="10" spans="4:12" ht="16.5" thickTop="1" thickBot="1" x14ac:dyDescent="0.3">
      <c r="D10" s="181">
        <v>3</v>
      </c>
      <c r="E10" s="183" t="s">
        <v>2030</v>
      </c>
      <c r="F10" s="183" t="s">
        <v>2031</v>
      </c>
      <c r="G10" s="183" t="s">
        <v>2032</v>
      </c>
      <c r="H10" s="188">
        <v>314.66000000000003</v>
      </c>
      <c r="I10" s="186">
        <v>3387</v>
      </c>
      <c r="J10" s="187" t="s">
        <v>850</v>
      </c>
      <c r="K10" s="185">
        <v>1050</v>
      </c>
      <c r="L10" s="185">
        <v>3556350</v>
      </c>
    </row>
    <row r="11" spans="4:12" ht="31.5" thickTop="1" thickBot="1" x14ac:dyDescent="0.3">
      <c r="D11" s="181">
        <v>4</v>
      </c>
      <c r="E11" s="164" t="s">
        <v>2033</v>
      </c>
      <c r="F11" s="183" t="s">
        <v>2031</v>
      </c>
      <c r="G11" s="183" t="s">
        <v>2034</v>
      </c>
      <c r="H11" s="187">
        <v>152.27000000000001</v>
      </c>
      <c r="I11" s="186">
        <v>1639</v>
      </c>
      <c r="J11" s="187" t="s">
        <v>850</v>
      </c>
      <c r="K11" s="185">
        <v>1050</v>
      </c>
      <c r="L11" s="185">
        <v>1720986</v>
      </c>
    </row>
    <row r="12" spans="4:12" ht="31.5" thickTop="1" thickBot="1" x14ac:dyDescent="0.3">
      <c r="D12" s="181">
        <v>5</v>
      </c>
      <c r="E12" s="183" t="s">
        <v>2035</v>
      </c>
      <c r="F12" s="183" t="s">
        <v>2031</v>
      </c>
      <c r="G12" s="183" t="s">
        <v>2036</v>
      </c>
      <c r="H12" s="187">
        <v>200</v>
      </c>
      <c r="I12" s="186">
        <v>2153</v>
      </c>
      <c r="J12" s="187" t="s">
        <v>850</v>
      </c>
      <c r="K12" s="185">
        <v>1050</v>
      </c>
      <c r="L12" s="185">
        <v>2260440</v>
      </c>
    </row>
    <row r="13" spans="4:12" ht="31.5" thickTop="1" thickBot="1" x14ac:dyDescent="0.3">
      <c r="D13" s="181">
        <v>6</v>
      </c>
      <c r="E13" s="183" t="s">
        <v>2037</v>
      </c>
      <c r="F13" s="183" t="s">
        <v>2038</v>
      </c>
      <c r="G13" s="183" t="s">
        <v>2039</v>
      </c>
      <c r="H13" s="187">
        <v>136</v>
      </c>
      <c r="I13" s="186">
        <v>1464</v>
      </c>
      <c r="J13" s="187" t="s">
        <v>1641</v>
      </c>
      <c r="K13" s="182">
        <v>650</v>
      </c>
      <c r="L13" s="185">
        <v>951538</v>
      </c>
    </row>
    <row r="14" spans="4:12" ht="46.5" thickTop="1" thickBot="1" x14ac:dyDescent="0.3">
      <c r="D14" s="181">
        <v>7</v>
      </c>
      <c r="E14" s="183" t="s">
        <v>2040</v>
      </c>
      <c r="F14" s="183" t="s">
        <v>2038</v>
      </c>
      <c r="G14" s="183" t="s">
        <v>2041</v>
      </c>
      <c r="H14" s="184">
        <v>1008</v>
      </c>
      <c r="I14" s="186">
        <v>10850</v>
      </c>
      <c r="J14" s="187" t="s">
        <v>1641</v>
      </c>
      <c r="K14" s="182">
        <v>650</v>
      </c>
      <c r="L14" s="185">
        <v>7052573</v>
      </c>
    </row>
    <row r="15" spans="4:12" ht="16.5" thickTop="1" thickBot="1" x14ac:dyDescent="0.3">
      <c r="D15" s="181">
        <v>8</v>
      </c>
      <c r="E15" s="183" t="s">
        <v>2042</v>
      </c>
      <c r="F15" s="183" t="s">
        <v>2031</v>
      </c>
      <c r="G15" s="183" t="s">
        <v>2043</v>
      </c>
      <c r="H15" s="188">
        <v>19.98</v>
      </c>
      <c r="I15" s="187">
        <v>215</v>
      </c>
      <c r="J15" s="187" t="s">
        <v>1641</v>
      </c>
      <c r="K15" s="185">
        <v>1050</v>
      </c>
      <c r="L15" s="185">
        <v>225818</v>
      </c>
    </row>
    <row r="16" spans="4:12" ht="16.5" thickTop="1" thickBot="1" x14ac:dyDescent="0.3">
      <c r="D16" s="181">
        <v>9</v>
      </c>
      <c r="E16" s="183" t="s">
        <v>2042</v>
      </c>
      <c r="F16" s="183" t="s">
        <v>2031</v>
      </c>
      <c r="G16" s="183" t="s">
        <v>2043</v>
      </c>
      <c r="H16" s="188">
        <v>19.98</v>
      </c>
      <c r="I16" s="187">
        <v>215</v>
      </c>
      <c r="J16" s="187" t="s">
        <v>1641</v>
      </c>
      <c r="K16" s="185">
        <v>1050</v>
      </c>
      <c r="L16" s="185">
        <v>225818</v>
      </c>
    </row>
    <row r="17" spans="4:12" ht="16.5" thickTop="1" thickBot="1" x14ac:dyDescent="0.3">
      <c r="D17" s="181">
        <v>10</v>
      </c>
      <c r="E17" s="183" t="s">
        <v>2042</v>
      </c>
      <c r="F17" s="183" t="s">
        <v>2031</v>
      </c>
      <c r="G17" s="183" t="s">
        <v>2044</v>
      </c>
      <c r="H17" s="188">
        <v>5</v>
      </c>
      <c r="I17" s="187">
        <v>54</v>
      </c>
      <c r="J17" s="187" t="s">
        <v>1641</v>
      </c>
      <c r="K17" s="185">
        <v>1050</v>
      </c>
      <c r="L17" s="185">
        <v>56511</v>
      </c>
    </row>
    <row r="18" spans="4:12" ht="46.5" thickTop="1" thickBot="1" x14ac:dyDescent="0.3">
      <c r="D18" s="189"/>
      <c r="E18" s="164" t="s">
        <v>2045</v>
      </c>
      <c r="F18" s="190"/>
      <c r="G18" s="190"/>
      <c r="H18" s="191">
        <v>26137.75</v>
      </c>
      <c r="I18" s="192">
        <v>281347</v>
      </c>
      <c r="J18" s="190"/>
      <c r="K18" s="193"/>
      <c r="L18" s="192">
        <v>225146004</v>
      </c>
    </row>
    <row r="19" spans="4:12" ht="16.5" thickTop="1" thickBot="1" x14ac:dyDescent="0.3">
      <c r="D19" s="194" t="s">
        <v>2046</v>
      </c>
      <c r="E19" s="195"/>
      <c r="F19" s="195"/>
      <c r="G19" s="195"/>
      <c r="H19" s="195"/>
      <c r="I19" s="195"/>
      <c r="J19" s="195"/>
      <c r="K19" s="196"/>
      <c r="L19" s="192">
        <v>225146004</v>
      </c>
    </row>
    <row r="20" spans="4:12" ht="16.5" thickTop="1" thickBot="1" x14ac:dyDescent="0.3">
      <c r="D20" s="194" t="s">
        <v>2007</v>
      </c>
      <c r="E20" s="195"/>
      <c r="F20" s="195"/>
      <c r="G20" s="195"/>
      <c r="H20" s="195"/>
      <c r="I20" s="195"/>
      <c r="J20" s="195"/>
      <c r="K20" s="196"/>
      <c r="L20" s="164" t="s">
        <v>2047</v>
      </c>
    </row>
    <row r="21" spans="4:12" ht="16.5" thickTop="1" thickBot="1" x14ac:dyDescent="0.3">
      <c r="D21" s="194" t="s">
        <v>2048</v>
      </c>
      <c r="E21" s="195"/>
      <c r="F21" s="195"/>
      <c r="G21" s="195"/>
      <c r="H21" s="195"/>
      <c r="I21" s="195"/>
      <c r="J21" s="195"/>
      <c r="K21" s="196"/>
      <c r="L21" s="164" t="s">
        <v>2049</v>
      </c>
    </row>
    <row r="22" spans="4:12" ht="15.75" thickTop="1" x14ac:dyDescent="0.25"/>
  </sheetData>
  <autoFilter ref="D7:L21">
    <filterColumn colId="6">
      <filters blank="1">
        <filter val="2020-21"/>
        <filter val="2021-22"/>
      </filters>
    </filterColumn>
  </autoFilter>
  <mergeCells count="3">
    <mergeCell ref="D19:K19"/>
    <mergeCell ref="D20:K20"/>
    <mergeCell ref="D21:K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2" sqref="B12"/>
    </sheetView>
  </sheetViews>
  <sheetFormatPr defaultRowHeight="15" x14ac:dyDescent="0.25"/>
  <cols>
    <col min="1" max="1" width="20.140625" customWidth="1"/>
    <col min="2" max="2" width="21.7109375" customWidth="1"/>
    <col min="3" max="3" width="18.85546875" customWidth="1"/>
    <col min="4" max="4" width="26.42578125" bestFit="1" customWidth="1"/>
  </cols>
  <sheetData>
    <row r="1" spans="1:4" x14ac:dyDescent="0.25">
      <c r="A1" s="49" t="s">
        <v>10</v>
      </c>
      <c r="B1" t="s" vm="1">
        <v>1914</v>
      </c>
    </row>
    <row r="3" spans="1:4" x14ac:dyDescent="0.25">
      <c r="A3" s="49" t="s">
        <v>1910</v>
      </c>
      <c r="B3" s="51" t="s">
        <v>1913</v>
      </c>
      <c r="C3" t="s">
        <v>1915</v>
      </c>
      <c r="D3" s="51" t="s">
        <v>1912</v>
      </c>
    </row>
    <row r="4" spans="1:4" x14ac:dyDescent="0.25">
      <c r="A4" s="50" t="s">
        <v>17</v>
      </c>
      <c r="B4" s="51">
        <v>176071693.05000001</v>
      </c>
      <c r="C4" s="51">
        <v>175913766.60999992</v>
      </c>
      <c r="D4" s="51">
        <v>142220265.41999996</v>
      </c>
    </row>
    <row r="5" spans="1:4" x14ac:dyDescent="0.25">
      <c r="A5" s="50" t="s">
        <v>19</v>
      </c>
      <c r="B5" s="51">
        <v>95836251.400000006</v>
      </c>
      <c r="C5" s="51">
        <v>95836251.400000006</v>
      </c>
      <c r="D5" s="51">
        <v>106926268.83999999</v>
      </c>
    </row>
    <row r="6" spans="1:4" x14ac:dyDescent="0.25">
      <c r="A6" s="50" t="s">
        <v>16</v>
      </c>
      <c r="B6" s="51">
        <v>323228692.5</v>
      </c>
      <c r="C6" s="51"/>
      <c r="D6" s="51"/>
    </row>
    <row r="7" spans="1:4" x14ac:dyDescent="0.25">
      <c r="A7" s="50" t="s">
        <v>20</v>
      </c>
      <c r="B7" s="51">
        <v>16222974.540000005</v>
      </c>
      <c r="C7" s="51"/>
      <c r="D7" s="51">
        <v>17071115.539999999</v>
      </c>
    </row>
    <row r="8" spans="1:4" x14ac:dyDescent="0.25">
      <c r="A8" s="50" t="s">
        <v>18</v>
      </c>
      <c r="B8" s="51">
        <v>501812655.75000012</v>
      </c>
      <c r="C8" s="51">
        <v>501812655.75000012</v>
      </c>
      <c r="D8" s="51">
        <v>580985084.71000004</v>
      </c>
    </row>
    <row r="9" spans="1:4" x14ac:dyDescent="0.25">
      <c r="A9" s="50" t="s">
        <v>1191</v>
      </c>
      <c r="B9" s="51">
        <v>18146292.02</v>
      </c>
      <c r="C9" s="51">
        <v>18281791.48</v>
      </c>
      <c r="D9" s="51">
        <v>17724064.48</v>
      </c>
    </row>
    <row r="10" spans="1:4" x14ac:dyDescent="0.25">
      <c r="A10" s="50" t="s">
        <v>1911</v>
      </c>
      <c r="B10" s="51">
        <v>1131318559.2600012</v>
      </c>
      <c r="C10" s="51">
        <v>791844465.23999989</v>
      </c>
      <c r="D10" s="51">
        <v>864926798.98999977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985"/>
  <sheetViews>
    <sheetView tabSelected="1" workbookViewId="0">
      <pane ySplit="6" topLeftCell="A7" activePane="bottomLeft" state="frozen"/>
      <selection pane="bottomLeft" activeCell="E1973" sqref="E1115:E1973"/>
    </sheetView>
  </sheetViews>
  <sheetFormatPr defaultRowHeight="15" x14ac:dyDescent="0.25"/>
  <cols>
    <col min="1" max="1" width="7.28515625" customWidth="1"/>
    <col min="2" max="2" width="22" customWidth="1"/>
    <col min="3" max="3" width="36.42578125" customWidth="1"/>
    <col min="4" max="4" width="16.42578125" customWidth="1"/>
    <col min="5" max="5" width="11.85546875" customWidth="1"/>
    <col min="6" max="6" width="14.85546875" customWidth="1"/>
    <col min="7" max="7" width="12.7109375" customWidth="1"/>
    <col min="8" max="8" width="14.42578125" style="137" customWidth="1"/>
    <col min="9" max="9" width="14.5703125" style="90" hidden="1" customWidth="1"/>
    <col min="10" max="10" width="14.42578125" hidden="1" customWidth="1"/>
    <col min="11" max="11" width="10.28515625" style="90" customWidth="1"/>
    <col min="12" max="12" width="12.140625" customWidth="1"/>
    <col min="13" max="13" width="13.28515625" bestFit="1" customWidth="1"/>
    <col min="14" max="14" width="14.85546875" bestFit="1" customWidth="1"/>
  </cols>
  <sheetData>
    <row r="1" spans="1:13" s="2" customFormat="1" ht="20.100000000000001" customHeight="1" x14ac:dyDescent="0.25">
      <c r="A1" s="1"/>
      <c r="D1" s="1"/>
      <c r="E1" s="1"/>
      <c r="I1" s="1"/>
      <c r="K1" s="1"/>
    </row>
    <row r="2" spans="1:13" s="2" customFormat="1" x14ac:dyDescent="0.25">
      <c r="A2" s="3" t="s">
        <v>11</v>
      </c>
      <c r="D2" s="1"/>
      <c r="E2" s="1"/>
      <c r="H2" s="47"/>
      <c r="I2" s="1"/>
      <c r="K2" s="1"/>
    </row>
    <row r="3" spans="1:13" s="2" customFormat="1" x14ac:dyDescent="0.25">
      <c r="A3" s="3" t="s">
        <v>1637</v>
      </c>
      <c r="D3" s="1"/>
      <c r="E3" s="1"/>
      <c r="I3" s="1"/>
      <c r="J3" s="47"/>
      <c r="K3" s="1"/>
    </row>
    <row r="4" spans="1:13" s="2" customFormat="1" x14ac:dyDescent="0.25">
      <c r="A4" s="3" t="s">
        <v>1636</v>
      </c>
      <c r="D4" s="1"/>
      <c r="E4" s="1"/>
      <c r="G4" s="47"/>
      <c r="I4" s="1"/>
      <c r="K4" s="1"/>
    </row>
    <row r="5" spans="1:13" s="2" customFormat="1" x14ac:dyDescent="0.25">
      <c r="A5" s="3" t="s">
        <v>1639</v>
      </c>
      <c r="D5" s="1"/>
      <c r="E5" s="1"/>
      <c r="F5" s="17"/>
      <c r="G5" s="17"/>
      <c r="I5" s="1"/>
      <c r="J5" s="138" t="s">
        <v>15</v>
      </c>
      <c r="K5" s="1"/>
    </row>
    <row r="6" spans="1:13" s="2" customFormat="1" ht="29.25" customHeigh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5" t="s">
        <v>8</v>
      </c>
      <c r="J6" s="6" t="s">
        <v>1909</v>
      </c>
      <c r="K6" s="5" t="s">
        <v>10</v>
      </c>
    </row>
    <row r="7" spans="1:13" hidden="1" x14ac:dyDescent="0.25">
      <c r="A7" s="35" t="s">
        <v>21</v>
      </c>
      <c r="B7" s="19" t="s">
        <v>16</v>
      </c>
      <c r="C7" s="36"/>
      <c r="D7" s="36"/>
      <c r="E7" s="36"/>
      <c r="F7" s="36"/>
      <c r="G7" s="36"/>
      <c r="H7" s="36"/>
      <c r="I7" s="36"/>
      <c r="J7" s="37"/>
      <c r="K7" s="36"/>
    </row>
    <row r="8" spans="1:13" hidden="1" x14ac:dyDescent="0.25">
      <c r="A8" s="35">
        <v>1</v>
      </c>
      <c r="B8" s="20" t="s">
        <v>16</v>
      </c>
      <c r="C8" s="10" t="s">
        <v>62</v>
      </c>
      <c r="D8" s="20"/>
      <c r="E8" s="20"/>
      <c r="F8" s="125">
        <v>4094210</v>
      </c>
      <c r="G8" s="20"/>
      <c r="H8" s="20"/>
      <c r="I8" s="20"/>
      <c r="J8" s="20"/>
      <c r="K8" s="20" t="s">
        <v>61</v>
      </c>
    </row>
    <row r="9" spans="1:13" hidden="1" x14ac:dyDescent="0.25">
      <c r="A9" s="35">
        <v>2</v>
      </c>
      <c r="B9" s="20" t="s">
        <v>16</v>
      </c>
      <c r="C9" s="10" t="s">
        <v>62</v>
      </c>
      <c r="D9" s="20"/>
      <c r="E9" s="20"/>
      <c r="F9" s="125">
        <v>4435692</v>
      </c>
      <c r="G9" s="20"/>
      <c r="H9" s="20"/>
      <c r="I9" s="20"/>
      <c r="J9" s="20"/>
      <c r="K9" s="20" t="s">
        <v>61</v>
      </c>
    </row>
    <row r="10" spans="1:13" hidden="1" x14ac:dyDescent="0.25">
      <c r="A10" s="35">
        <v>3</v>
      </c>
      <c r="B10" s="20" t="s">
        <v>16</v>
      </c>
      <c r="C10" s="10" t="s">
        <v>62</v>
      </c>
      <c r="D10" s="20"/>
      <c r="E10" s="20"/>
      <c r="F10" s="125">
        <v>1000</v>
      </c>
      <c r="G10" s="20"/>
      <c r="H10" s="20"/>
      <c r="I10" s="20"/>
      <c r="J10" s="20"/>
      <c r="K10" s="20" t="s">
        <v>61</v>
      </c>
    </row>
    <row r="11" spans="1:13" hidden="1" x14ac:dyDescent="0.25">
      <c r="A11" s="35">
        <v>4</v>
      </c>
      <c r="B11" s="20" t="s">
        <v>16</v>
      </c>
      <c r="C11" s="10" t="s">
        <v>62</v>
      </c>
      <c r="D11" s="20"/>
      <c r="E11" s="20"/>
      <c r="F11" s="125">
        <v>1000</v>
      </c>
      <c r="G11" s="20"/>
      <c r="H11" s="20"/>
      <c r="I11" s="20"/>
      <c r="J11" s="20"/>
      <c r="K11" s="20" t="s">
        <v>61</v>
      </c>
    </row>
    <row r="12" spans="1:13" hidden="1" x14ac:dyDescent="0.25">
      <c r="A12" s="35">
        <v>5</v>
      </c>
      <c r="B12" s="20" t="s">
        <v>16</v>
      </c>
      <c r="C12" s="10" t="s">
        <v>62</v>
      </c>
      <c r="D12" s="20"/>
      <c r="E12" s="20"/>
      <c r="F12" s="125">
        <v>4521900</v>
      </c>
      <c r="G12" s="20"/>
      <c r="H12" s="20"/>
      <c r="I12" s="20"/>
      <c r="J12" s="20"/>
      <c r="K12" s="20" t="s">
        <v>61</v>
      </c>
      <c r="L12" t="s">
        <v>1938</v>
      </c>
    </row>
    <row r="13" spans="1:13" hidden="1" x14ac:dyDescent="0.25">
      <c r="A13" s="35">
        <v>6</v>
      </c>
      <c r="B13" s="20" t="s">
        <v>16</v>
      </c>
      <c r="C13" s="10" t="s">
        <v>62</v>
      </c>
      <c r="D13" s="20"/>
      <c r="E13" s="20"/>
      <c r="F13" s="125">
        <v>2866000</v>
      </c>
      <c r="G13" s="20"/>
      <c r="H13" s="20"/>
      <c r="I13" s="20"/>
      <c r="J13" s="20"/>
      <c r="K13" s="20" t="s">
        <v>61</v>
      </c>
      <c r="L13" t="s">
        <v>1938</v>
      </c>
    </row>
    <row r="14" spans="1:13" hidden="1" x14ac:dyDescent="0.25">
      <c r="A14" s="35">
        <v>7</v>
      </c>
      <c r="B14" s="20" t="s">
        <v>16</v>
      </c>
      <c r="C14" s="10" t="s">
        <v>1587</v>
      </c>
      <c r="D14" s="20"/>
      <c r="E14" s="20"/>
      <c r="F14" s="125">
        <v>250000000</v>
      </c>
      <c r="G14" s="20"/>
      <c r="H14" s="20"/>
      <c r="I14" s="20"/>
      <c r="J14" s="20"/>
      <c r="K14" s="20" t="s">
        <v>61</v>
      </c>
    </row>
    <row r="15" spans="1:13" hidden="1" x14ac:dyDescent="0.25">
      <c r="A15" s="35">
        <v>8</v>
      </c>
      <c r="B15" s="20" t="s">
        <v>16</v>
      </c>
      <c r="C15" s="10" t="s">
        <v>1588</v>
      </c>
      <c r="D15" s="20"/>
      <c r="E15" s="20"/>
      <c r="F15" s="125">
        <v>875000</v>
      </c>
      <c r="G15" s="20"/>
      <c r="H15" s="20"/>
      <c r="I15" s="20"/>
      <c r="J15" s="20"/>
      <c r="K15" s="20" t="s">
        <v>61</v>
      </c>
      <c r="L15" t="s">
        <v>1938</v>
      </c>
      <c r="M15" t="s">
        <v>1939</v>
      </c>
    </row>
    <row r="16" spans="1:13" hidden="1" x14ac:dyDescent="0.25">
      <c r="A16" s="35">
        <v>9</v>
      </c>
      <c r="B16" s="20" t="s">
        <v>16</v>
      </c>
      <c r="C16" s="10" t="s">
        <v>66</v>
      </c>
      <c r="D16" s="20"/>
      <c r="E16" s="20"/>
      <c r="F16" s="125">
        <v>20120</v>
      </c>
      <c r="G16" s="20"/>
      <c r="H16" s="20"/>
      <c r="I16" s="20"/>
      <c r="J16" s="20"/>
      <c r="K16" s="20" t="s">
        <v>61</v>
      </c>
    </row>
    <row r="17" spans="1:14" hidden="1" x14ac:dyDescent="0.25">
      <c r="A17" s="35">
        <v>10</v>
      </c>
      <c r="B17" s="20" t="s">
        <v>16</v>
      </c>
      <c r="C17" s="10" t="s">
        <v>762</v>
      </c>
      <c r="D17" s="20"/>
      <c r="E17" s="20"/>
      <c r="F17" s="125">
        <v>452715</v>
      </c>
      <c r="G17" s="20"/>
      <c r="H17" s="20"/>
      <c r="I17" s="20"/>
      <c r="J17" s="20"/>
      <c r="K17" s="20" t="s">
        <v>61</v>
      </c>
    </row>
    <row r="18" spans="1:14" hidden="1" x14ac:dyDescent="0.25">
      <c r="A18" s="35">
        <v>11</v>
      </c>
      <c r="B18" s="20" t="s">
        <v>16</v>
      </c>
      <c r="C18" s="10" t="s">
        <v>762</v>
      </c>
      <c r="D18" s="20"/>
      <c r="E18" s="20"/>
      <c r="F18" s="125">
        <v>78919</v>
      </c>
      <c r="G18" s="20"/>
      <c r="H18" s="20"/>
      <c r="I18" s="20"/>
      <c r="J18" s="20"/>
      <c r="K18" s="20" t="s">
        <v>61</v>
      </c>
    </row>
    <row r="19" spans="1:14" hidden="1" x14ac:dyDescent="0.25">
      <c r="A19" s="35">
        <v>12</v>
      </c>
      <c r="B19" s="20" t="s">
        <v>16</v>
      </c>
      <c r="C19" s="10" t="s">
        <v>66</v>
      </c>
      <c r="D19" s="20"/>
      <c r="E19" s="20"/>
      <c r="F19" s="125">
        <v>20120</v>
      </c>
      <c r="G19" s="20"/>
      <c r="H19" s="20"/>
      <c r="I19" s="20"/>
      <c r="J19" s="20"/>
      <c r="K19" s="20" t="s">
        <v>61</v>
      </c>
    </row>
    <row r="20" spans="1:14" hidden="1" x14ac:dyDescent="0.25">
      <c r="A20" s="35">
        <v>13</v>
      </c>
      <c r="B20" s="20" t="s">
        <v>16</v>
      </c>
      <c r="C20" s="10" t="s">
        <v>66</v>
      </c>
      <c r="D20" s="20"/>
      <c r="E20" s="20"/>
      <c r="F20" s="125">
        <v>20120</v>
      </c>
      <c r="G20" s="20"/>
      <c r="H20" s="20"/>
      <c r="I20" s="20"/>
      <c r="J20" s="20"/>
      <c r="K20" s="20" t="s">
        <v>61</v>
      </c>
    </row>
    <row r="21" spans="1:14" hidden="1" x14ac:dyDescent="0.25">
      <c r="A21" s="35">
        <v>14</v>
      </c>
      <c r="B21" s="20" t="s">
        <v>16</v>
      </c>
      <c r="C21" s="10" t="s">
        <v>625</v>
      </c>
      <c r="D21" s="20"/>
      <c r="E21" s="20"/>
      <c r="F21" s="125">
        <v>13307073.699999999</v>
      </c>
      <c r="G21" s="20"/>
      <c r="H21" s="20"/>
      <c r="I21" s="20"/>
      <c r="J21" s="20"/>
      <c r="K21" s="20" t="s">
        <v>61</v>
      </c>
      <c r="L21" s="67">
        <v>11976363</v>
      </c>
      <c r="M21" s="67">
        <v>1330707</v>
      </c>
      <c r="N21" s="51">
        <f>M21+L21</f>
        <v>13307070</v>
      </c>
    </row>
    <row r="22" spans="1:14" hidden="1" x14ac:dyDescent="0.25">
      <c r="A22" s="35">
        <v>15</v>
      </c>
      <c r="B22" s="20" t="s">
        <v>16</v>
      </c>
      <c r="C22" s="10" t="s">
        <v>625</v>
      </c>
      <c r="D22" s="20"/>
      <c r="E22" s="20"/>
      <c r="F22" s="125">
        <v>12282627.800000001</v>
      </c>
      <c r="G22" s="20"/>
      <c r="H22" s="20"/>
      <c r="I22" s="20"/>
      <c r="J22" s="20"/>
      <c r="K22" s="20" t="s">
        <v>61</v>
      </c>
      <c r="L22" s="67">
        <v>11054365</v>
      </c>
      <c r="M22" s="67">
        <v>1228262</v>
      </c>
      <c r="N22" s="93">
        <f>M22+L22</f>
        <v>12282627</v>
      </c>
    </row>
    <row r="23" spans="1:14" hidden="1" x14ac:dyDescent="0.25">
      <c r="A23" s="35">
        <v>16</v>
      </c>
      <c r="B23" s="20" t="s">
        <v>16</v>
      </c>
      <c r="C23" s="10" t="s">
        <v>1589</v>
      </c>
      <c r="D23" s="20"/>
      <c r="E23" s="20"/>
      <c r="F23" s="125">
        <v>8188423</v>
      </c>
      <c r="G23" s="20"/>
      <c r="H23" s="20"/>
      <c r="I23" s="20"/>
      <c r="J23" s="20"/>
      <c r="K23" s="20" t="s">
        <v>760</v>
      </c>
    </row>
    <row r="24" spans="1:14" hidden="1" x14ac:dyDescent="0.25">
      <c r="A24" s="35">
        <v>17</v>
      </c>
      <c r="B24" s="20" t="s">
        <v>16</v>
      </c>
      <c r="C24" s="10" t="s">
        <v>625</v>
      </c>
      <c r="D24" s="20"/>
      <c r="E24" s="20"/>
      <c r="F24" s="125">
        <v>22063772</v>
      </c>
      <c r="G24" s="20"/>
      <c r="H24" s="20"/>
      <c r="I24" s="20"/>
      <c r="J24" s="20"/>
      <c r="K24" s="20" t="s">
        <v>850</v>
      </c>
      <c r="L24" s="67">
        <v>13504230</v>
      </c>
      <c r="M24" s="67">
        <v>8559029</v>
      </c>
      <c r="N24" s="51">
        <f>M24+L24</f>
        <v>22063259</v>
      </c>
    </row>
    <row r="25" spans="1:14" hidden="1" x14ac:dyDescent="0.25">
      <c r="A25" s="35" t="s">
        <v>22</v>
      </c>
      <c r="B25" s="19" t="s">
        <v>17</v>
      </c>
      <c r="C25" s="20"/>
      <c r="D25" s="20"/>
      <c r="E25" s="20"/>
      <c r="F25" s="38"/>
      <c r="G25" s="20"/>
      <c r="H25" s="20"/>
      <c r="I25" s="20"/>
      <c r="J25" s="20"/>
      <c r="K25" s="20"/>
    </row>
    <row r="26" spans="1:14" hidden="1" x14ac:dyDescent="0.25">
      <c r="A26" s="35">
        <v>1</v>
      </c>
      <c r="B26" s="20" t="s">
        <v>17</v>
      </c>
      <c r="C26" s="10" t="s">
        <v>102</v>
      </c>
      <c r="D26" s="11" t="s">
        <v>160</v>
      </c>
      <c r="E26" s="12">
        <v>43257</v>
      </c>
      <c r="F26" s="15">
        <v>21135</v>
      </c>
      <c r="G26" s="39">
        <v>3804</v>
      </c>
      <c r="H26" s="16">
        <v>25139</v>
      </c>
      <c r="I26" s="19" t="s">
        <v>1908</v>
      </c>
      <c r="J26" s="39">
        <f>F26+G26</f>
        <v>24939</v>
      </c>
      <c r="K26" s="20" t="s">
        <v>61</v>
      </c>
    </row>
    <row r="27" spans="1:14" hidden="1" x14ac:dyDescent="0.25">
      <c r="A27" s="35">
        <v>2</v>
      </c>
      <c r="B27" s="20" t="s">
        <v>17</v>
      </c>
      <c r="C27" s="10" t="s">
        <v>103</v>
      </c>
      <c r="D27" s="11" t="s">
        <v>161</v>
      </c>
      <c r="E27" s="12">
        <v>43257</v>
      </c>
      <c r="F27" s="15">
        <v>1561766</v>
      </c>
      <c r="G27" s="39">
        <v>281118</v>
      </c>
      <c r="H27" s="16">
        <v>1842884</v>
      </c>
      <c r="I27" s="19" t="s">
        <v>1908</v>
      </c>
      <c r="J27" s="39">
        <f t="shared" ref="J27:J90" si="0">F27+G27</f>
        <v>1842884</v>
      </c>
      <c r="K27" s="20" t="s">
        <v>61</v>
      </c>
    </row>
    <row r="28" spans="1:14" hidden="1" x14ac:dyDescent="0.25">
      <c r="A28" s="35">
        <v>3</v>
      </c>
      <c r="B28" s="20" t="s">
        <v>17</v>
      </c>
      <c r="C28" s="10" t="s">
        <v>104</v>
      </c>
      <c r="D28" s="11" t="s">
        <v>162</v>
      </c>
      <c r="E28" s="12">
        <v>43258</v>
      </c>
      <c r="F28" s="15">
        <v>78750</v>
      </c>
      <c r="G28" s="39">
        <v>22050</v>
      </c>
      <c r="H28" s="16">
        <v>100800</v>
      </c>
      <c r="I28" s="19" t="s">
        <v>1908</v>
      </c>
      <c r="J28" s="39">
        <f t="shared" si="0"/>
        <v>100800</v>
      </c>
      <c r="K28" s="20" t="s">
        <v>61</v>
      </c>
    </row>
    <row r="29" spans="1:14" hidden="1" x14ac:dyDescent="0.25">
      <c r="A29" s="35">
        <v>4</v>
      </c>
      <c r="B29" s="20" t="s">
        <v>17</v>
      </c>
      <c r="C29" s="10" t="s">
        <v>104</v>
      </c>
      <c r="D29" s="11" t="s">
        <v>163</v>
      </c>
      <c r="E29" s="12">
        <v>43258</v>
      </c>
      <c r="F29" s="15">
        <v>52500</v>
      </c>
      <c r="G29" s="39">
        <v>14700</v>
      </c>
      <c r="H29" s="16">
        <v>67200</v>
      </c>
      <c r="I29" s="19" t="s">
        <v>1908</v>
      </c>
      <c r="J29" s="39">
        <f t="shared" si="0"/>
        <v>67200</v>
      </c>
      <c r="K29" s="20" t="s">
        <v>61</v>
      </c>
    </row>
    <row r="30" spans="1:14" hidden="1" x14ac:dyDescent="0.25">
      <c r="A30" s="35">
        <v>5</v>
      </c>
      <c r="B30" s="20" t="s">
        <v>17</v>
      </c>
      <c r="C30" s="40" t="s">
        <v>105</v>
      </c>
      <c r="D30" s="11" t="s">
        <v>164</v>
      </c>
      <c r="E30" s="12">
        <v>43256</v>
      </c>
      <c r="F30" s="15">
        <v>1498327</v>
      </c>
      <c r="G30" s="39">
        <v>269699</v>
      </c>
      <c r="H30" s="16">
        <v>1838026</v>
      </c>
      <c r="I30" s="19" t="s">
        <v>1908</v>
      </c>
      <c r="J30" s="39">
        <f t="shared" si="0"/>
        <v>1768026</v>
      </c>
      <c r="K30" s="20" t="s">
        <v>61</v>
      </c>
    </row>
    <row r="31" spans="1:14" hidden="1" x14ac:dyDescent="0.25">
      <c r="A31" s="35">
        <v>6</v>
      </c>
      <c r="B31" s="20" t="s">
        <v>17</v>
      </c>
      <c r="C31" s="10" t="s">
        <v>105</v>
      </c>
      <c r="D31" s="11" t="s">
        <v>165</v>
      </c>
      <c r="E31" s="12">
        <v>43258</v>
      </c>
      <c r="F31" s="15">
        <v>1149608</v>
      </c>
      <c r="G31" s="39">
        <v>206929</v>
      </c>
      <c r="H31" s="16">
        <v>1426537</v>
      </c>
      <c r="I31" s="19" t="s">
        <v>1908</v>
      </c>
      <c r="J31" s="39">
        <f t="shared" si="0"/>
        <v>1356537</v>
      </c>
      <c r="K31" s="20" t="s">
        <v>61</v>
      </c>
    </row>
    <row r="32" spans="1:14" hidden="1" x14ac:dyDescent="0.25">
      <c r="A32" s="35">
        <v>7</v>
      </c>
      <c r="B32" s="20" t="s">
        <v>17</v>
      </c>
      <c r="C32" s="10" t="s">
        <v>105</v>
      </c>
      <c r="D32" s="11" t="s">
        <v>166</v>
      </c>
      <c r="E32" s="12">
        <v>43258</v>
      </c>
      <c r="F32" s="15">
        <v>387430</v>
      </c>
      <c r="G32" s="39">
        <v>69737</v>
      </c>
      <c r="H32" s="16">
        <v>457167</v>
      </c>
      <c r="I32" s="19" t="s">
        <v>1908</v>
      </c>
      <c r="J32" s="39">
        <f t="shared" si="0"/>
        <v>457167</v>
      </c>
      <c r="K32" s="20" t="s">
        <v>61</v>
      </c>
    </row>
    <row r="33" spans="1:11" hidden="1" x14ac:dyDescent="0.25">
      <c r="A33" s="35">
        <v>8</v>
      </c>
      <c r="B33" s="20" t="s">
        <v>17</v>
      </c>
      <c r="C33" s="10" t="s">
        <v>105</v>
      </c>
      <c r="D33" s="11" t="s">
        <v>167</v>
      </c>
      <c r="E33" s="12">
        <v>43257</v>
      </c>
      <c r="F33" s="15">
        <v>1427570</v>
      </c>
      <c r="G33" s="39">
        <v>256962</v>
      </c>
      <c r="H33" s="16">
        <v>1754532</v>
      </c>
      <c r="I33" s="19" t="s">
        <v>1908</v>
      </c>
      <c r="J33" s="39">
        <f t="shared" si="0"/>
        <v>1684532</v>
      </c>
      <c r="K33" s="20" t="s">
        <v>61</v>
      </c>
    </row>
    <row r="34" spans="1:11" hidden="1" x14ac:dyDescent="0.25">
      <c r="A34" s="35">
        <v>9</v>
      </c>
      <c r="B34" s="20" t="s">
        <v>17</v>
      </c>
      <c r="C34" s="10" t="s">
        <v>106</v>
      </c>
      <c r="D34" s="11" t="s">
        <v>168</v>
      </c>
      <c r="E34" s="12">
        <v>43261</v>
      </c>
      <c r="F34" s="15">
        <v>151045.66</v>
      </c>
      <c r="G34" s="39">
        <v>26972.34</v>
      </c>
      <c r="H34" s="16">
        <v>178018</v>
      </c>
      <c r="I34" s="19" t="s">
        <v>1908</v>
      </c>
      <c r="J34" s="39">
        <f t="shared" si="0"/>
        <v>178018</v>
      </c>
      <c r="K34" s="20" t="s">
        <v>61</v>
      </c>
    </row>
    <row r="35" spans="1:11" hidden="1" x14ac:dyDescent="0.25">
      <c r="A35" s="35">
        <v>10</v>
      </c>
      <c r="B35" s="20" t="s">
        <v>17</v>
      </c>
      <c r="C35" s="10" t="s">
        <v>107</v>
      </c>
      <c r="D35" s="11" t="s">
        <v>169</v>
      </c>
      <c r="E35" s="12">
        <v>43264</v>
      </c>
      <c r="F35" s="15">
        <v>2000</v>
      </c>
      <c r="G35" s="39">
        <v>360</v>
      </c>
      <c r="H35" s="16">
        <v>2360</v>
      </c>
      <c r="I35" s="19" t="s">
        <v>1908</v>
      </c>
      <c r="J35" s="39">
        <f t="shared" si="0"/>
        <v>2360</v>
      </c>
      <c r="K35" s="20" t="s">
        <v>61</v>
      </c>
    </row>
    <row r="36" spans="1:11" hidden="1" x14ac:dyDescent="0.25">
      <c r="A36" s="35">
        <v>11</v>
      </c>
      <c r="B36" s="20" t="s">
        <v>17</v>
      </c>
      <c r="C36" s="10" t="s">
        <v>105</v>
      </c>
      <c r="D36" s="11" t="s">
        <v>170</v>
      </c>
      <c r="E36" s="12">
        <v>43270</v>
      </c>
      <c r="F36" s="15">
        <v>1031153</v>
      </c>
      <c r="G36" s="39">
        <v>185608</v>
      </c>
      <c r="H36" s="16">
        <v>1256761</v>
      </c>
      <c r="I36" s="19" t="s">
        <v>1908</v>
      </c>
      <c r="J36" s="39">
        <f t="shared" si="0"/>
        <v>1216761</v>
      </c>
      <c r="K36" s="20" t="s">
        <v>61</v>
      </c>
    </row>
    <row r="37" spans="1:11" hidden="1" x14ac:dyDescent="0.25">
      <c r="A37" s="35">
        <v>12</v>
      </c>
      <c r="B37" s="20" t="s">
        <v>17</v>
      </c>
      <c r="C37" s="10" t="s">
        <v>108</v>
      </c>
      <c r="D37" s="11" t="s">
        <v>171</v>
      </c>
      <c r="E37" s="12">
        <v>43276</v>
      </c>
      <c r="F37" s="15">
        <v>10100</v>
      </c>
      <c r="G37" s="39">
        <v>1818</v>
      </c>
      <c r="H37" s="16">
        <v>11918</v>
      </c>
      <c r="I37" s="19" t="s">
        <v>1908</v>
      </c>
      <c r="J37" s="39">
        <f t="shared" si="0"/>
        <v>11918</v>
      </c>
      <c r="K37" s="20" t="s">
        <v>61</v>
      </c>
    </row>
    <row r="38" spans="1:11" hidden="1" x14ac:dyDescent="0.25">
      <c r="A38" s="35">
        <v>13</v>
      </c>
      <c r="B38" s="20" t="s">
        <v>17</v>
      </c>
      <c r="C38" s="10" t="s">
        <v>66</v>
      </c>
      <c r="D38" s="11" t="s">
        <v>172</v>
      </c>
      <c r="E38" s="12">
        <v>43277</v>
      </c>
      <c r="F38" s="15">
        <v>2150</v>
      </c>
      <c r="G38" s="39">
        <v>387</v>
      </c>
      <c r="H38" s="16">
        <v>2537</v>
      </c>
      <c r="I38" s="19" t="s">
        <v>1908</v>
      </c>
      <c r="J38" s="39">
        <f t="shared" si="0"/>
        <v>2537</v>
      </c>
      <c r="K38" s="20" t="s">
        <v>61</v>
      </c>
    </row>
    <row r="39" spans="1:11" hidden="1" x14ac:dyDescent="0.25">
      <c r="A39" s="35">
        <v>14</v>
      </c>
      <c r="B39" s="20" t="s">
        <v>17</v>
      </c>
      <c r="C39" s="10" t="s">
        <v>103</v>
      </c>
      <c r="D39" s="11" t="s">
        <v>173</v>
      </c>
      <c r="E39" s="12">
        <v>43277</v>
      </c>
      <c r="F39" s="15">
        <v>1245161</v>
      </c>
      <c r="G39" s="39">
        <v>224129</v>
      </c>
      <c r="H39" s="16">
        <v>1469290</v>
      </c>
      <c r="I39" s="19" t="s">
        <v>1908</v>
      </c>
      <c r="J39" s="39">
        <f t="shared" si="0"/>
        <v>1469290</v>
      </c>
      <c r="K39" s="20" t="s">
        <v>61</v>
      </c>
    </row>
    <row r="40" spans="1:11" hidden="1" x14ac:dyDescent="0.25">
      <c r="A40" s="35">
        <v>15</v>
      </c>
      <c r="B40" s="20" t="s">
        <v>17</v>
      </c>
      <c r="C40" s="10" t="s">
        <v>104</v>
      </c>
      <c r="D40" s="11" t="s">
        <v>174</v>
      </c>
      <c r="E40" s="12">
        <v>43278</v>
      </c>
      <c r="F40" s="15">
        <v>91874.75</v>
      </c>
      <c r="G40" s="39">
        <v>25724.92</v>
      </c>
      <c r="H40" s="16">
        <v>117599.66999999998</v>
      </c>
      <c r="I40" s="19" t="s">
        <v>1908</v>
      </c>
      <c r="J40" s="39">
        <f t="shared" si="0"/>
        <v>117599.67</v>
      </c>
      <c r="K40" s="20" t="s">
        <v>61</v>
      </c>
    </row>
    <row r="41" spans="1:11" hidden="1" x14ac:dyDescent="0.25">
      <c r="A41" s="35">
        <v>16</v>
      </c>
      <c r="B41" s="20" t="s">
        <v>17</v>
      </c>
      <c r="C41" s="10" t="s">
        <v>104</v>
      </c>
      <c r="D41" s="11" t="s">
        <v>175</v>
      </c>
      <c r="E41" s="12">
        <v>43278</v>
      </c>
      <c r="F41" s="15">
        <v>72187.5</v>
      </c>
      <c r="G41" s="39">
        <v>20212.5</v>
      </c>
      <c r="H41" s="16">
        <v>92400</v>
      </c>
      <c r="I41" s="19" t="s">
        <v>1908</v>
      </c>
      <c r="J41" s="39">
        <f t="shared" si="0"/>
        <v>92400</v>
      </c>
      <c r="K41" s="20" t="s">
        <v>61</v>
      </c>
    </row>
    <row r="42" spans="1:11" hidden="1" x14ac:dyDescent="0.25">
      <c r="A42" s="35">
        <v>17</v>
      </c>
      <c r="B42" s="20" t="s">
        <v>17</v>
      </c>
      <c r="C42" s="10" t="s">
        <v>109</v>
      </c>
      <c r="D42" s="11" t="s">
        <v>176</v>
      </c>
      <c r="E42" s="12">
        <v>43279</v>
      </c>
      <c r="F42" s="15">
        <v>10474.6</v>
      </c>
      <c r="G42" s="39">
        <v>1885.4</v>
      </c>
      <c r="H42" s="16">
        <v>12360.000000000002</v>
      </c>
      <c r="I42" s="19" t="s">
        <v>1908</v>
      </c>
      <c r="J42" s="39">
        <f t="shared" si="0"/>
        <v>12360</v>
      </c>
      <c r="K42" s="20" t="s">
        <v>61</v>
      </c>
    </row>
    <row r="43" spans="1:11" hidden="1" x14ac:dyDescent="0.25">
      <c r="A43" s="35">
        <v>18</v>
      </c>
      <c r="B43" s="20" t="s">
        <v>17</v>
      </c>
      <c r="C43" s="10" t="s">
        <v>109</v>
      </c>
      <c r="D43" s="11" t="s">
        <v>176</v>
      </c>
      <c r="E43" s="12">
        <v>43279</v>
      </c>
      <c r="F43" s="41">
        <v>-500</v>
      </c>
      <c r="G43" s="39">
        <v>0</v>
      </c>
      <c r="H43" s="20">
        <v>-500</v>
      </c>
      <c r="I43" s="19" t="s">
        <v>1908</v>
      </c>
      <c r="J43" s="39">
        <f t="shared" si="0"/>
        <v>-500</v>
      </c>
      <c r="K43" s="20" t="s">
        <v>61</v>
      </c>
    </row>
    <row r="44" spans="1:11" hidden="1" x14ac:dyDescent="0.25">
      <c r="A44" s="35">
        <v>19</v>
      </c>
      <c r="B44" s="20" t="s">
        <v>17</v>
      </c>
      <c r="C44" s="10" t="s">
        <v>104</v>
      </c>
      <c r="D44" s="11" t="s">
        <v>177</v>
      </c>
      <c r="E44" s="12">
        <v>43280</v>
      </c>
      <c r="F44" s="15">
        <v>114843.75</v>
      </c>
      <c r="G44" s="39">
        <v>32156.26</v>
      </c>
      <c r="H44" s="16">
        <v>147000.01</v>
      </c>
      <c r="I44" s="19" t="s">
        <v>1908</v>
      </c>
      <c r="J44" s="39">
        <f t="shared" si="0"/>
        <v>147000.01</v>
      </c>
      <c r="K44" s="20" t="s">
        <v>61</v>
      </c>
    </row>
    <row r="45" spans="1:11" hidden="1" x14ac:dyDescent="0.25">
      <c r="A45" s="35">
        <v>20</v>
      </c>
      <c r="B45" s="20" t="s">
        <v>17</v>
      </c>
      <c r="C45" s="10" t="s">
        <v>104</v>
      </c>
      <c r="D45" s="11" t="s">
        <v>178</v>
      </c>
      <c r="E45" s="12">
        <v>43280</v>
      </c>
      <c r="F45" s="15">
        <v>65625</v>
      </c>
      <c r="G45" s="39">
        <v>18375</v>
      </c>
      <c r="H45" s="16">
        <v>84000</v>
      </c>
      <c r="I45" s="19" t="s">
        <v>1908</v>
      </c>
      <c r="J45" s="39">
        <f t="shared" si="0"/>
        <v>84000</v>
      </c>
      <c r="K45" s="20" t="s">
        <v>61</v>
      </c>
    </row>
    <row r="46" spans="1:11" hidden="1" x14ac:dyDescent="0.25">
      <c r="A46" s="35">
        <v>21</v>
      </c>
      <c r="B46" s="20" t="s">
        <v>17</v>
      </c>
      <c r="C46" s="10" t="s">
        <v>104</v>
      </c>
      <c r="D46" s="11" t="s">
        <v>179</v>
      </c>
      <c r="E46" s="12">
        <v>43281</v>
      </c>
      <c r="F46" s="15">
        <v>52500</v>
      </c>
      <c r="G46" s="39">
        <v>14700</v>
      </c>
      <c r="H46" s="16">
        <v>67200</v>
      </c>
      <c r="I46" s="19" t="s">
        <v>1908</v>
      </c>
      <c r="J46" s="39">
        <f t="shared" si="0"/>
        <v>67200</v>
      </c>
      <c r="K46" s="20" t="s">
        <v>61</v>
      </c>
    </row>
    <row r="47" spans="1:11" hidden="1" x14ac:dyDescent="0.25">
      <c r="A47" s="35">
        <v>22</v>
      </c>
      <c r="B47" s="20" t="s">
        <v>17</v>
      </c>
      <c r="C47" s="10" t="s">
        <v>104</v>
      </c>
      <c r="D47" s="11" t="s">
        <v>180</v>
      </c>
      <c r="E47" s="12">
        <v>43281</v>
      </c>
      <c r="F47" s="15">
        <v>111562.59</v>
      </c>
      <c r="G47" s="39">
        <v>31237.52</v>
      </c>
      <c r="H47" s="16">
        <v>142800.10999999999</v>
      </c>
      <c r="I47" s="19" t="s">
        <v>1908</v>
      </c>
      <c r="J47" s="39">
        <f t="shared" si="0"/>
        <v>142800.10999999999</v>
      </c>
      <c r="K47" s="20" t="s">
        <v>61</v>
      </c>
    </row>
    <row r="48" spans="1:11" hidden="1" x14ac:dyDescent="0.25">
      <c r="A48" s="35">
        <v>23</v>
      </c>
      <c r="B48" s="20" t="s">
        <v>17</v>
      </c>
      <c r="C48" s="10" t="s">
        <v>110</v>
      </c>
      <c r="D48" s="11" t="s">
        <v>181</v>
      </c>
      <c r="E48" s="12">
        <v>43280</v>
      </c>
      <c r="F48" s="15">
        <v>15180</v>
      </c>
      <c r="G48" s="39">
        <v>2732</v>
      </c>
      <c r="H48" s="16">
        <v>17912</v>
      </c>
      <c r="I48" s="19" t="s">
        <v>1908</v>
      </c>
      <c r="J48" s="39">
        <f t="shared" si="0"/>
        <v>17912</v>
      </c>
      <c r="K48" s="20" t="s">
        <v>61</v>
      </c>
    </row>
    <row r="49" spans="1:11" hidden="1" x14ac:dyDescent="0.25">
      <c r="A49" s="35">
        <v>24</v>
      </c>
      <c r="B49" s="20" t="s">
        <v>17</v>
      </c>
      <c r="C49" s="10" t="s">
        <v>111</v>
      </c>
      <c r="D49" s="11" t="s">
        <v>58</v>
      </c>
      <c r="E49" s="42"/>
      <c r="F49" s="15">
        <v>1544139</v>
      </c>
      <c r="G49" s="39">
        <v>-1544139</v>
      </c>
      <c r="H49" s="16">
        <v>0</v>
      </c>
      <c r="I49" s="19" t="s">
        <v>1908</v>
      </c>
      <c r="J49" s="39">
        <f t="shared" si="0"/>
        <v>0</v>
      </c>
      <c r="K49" s="20" t="s">
        <v>61</v>
      </c>
    </row>
    <row r="50" spans="1:11" hidden="1" x14ac:dyDescent="0.25">
      <c r="A50" s="35">
        <v>25</v>
      </c>
      <c r="B50" s="20" t="s">
        <v>17</v>
      </c>
      <c r="C50" s="10" t="s">
        <v>112</v>
      </c>
      <c r="D50" s="11" t="s">
        <v>182</v>
      </c>
      <c r="E50" s="12">
        <v>43281</v>
      </c>
      <c r="F50" s="15">
        <v>217530</v>
      </c>
      <c r="G50" s="39">
        <v>10876</v>
      </c>
      <c r="H50" s="16">
        <v>228406</v>
      </c>
      <c r="I50" s="19" t="s">
        <v>1908</v>
      </c>
      <c r="J50" s="39">
        <f t="shared" si="0"/>
        <v>228406</v>
      </c>
      <c r="K50" s="20" t="s">
        <v>61</v>
      </c>
    </row>
    <row r="51" spans="1:11" hidden="1" x14ac:dyDescent="0.25">
      <c r="A51" s="35">
        <v>26</v>
      </c>
      <c r="B51" s="20" t="s">
        <v>17</v>
      </c>
      <c r="C51" s="10" t="s">
        <v>112</v>
      </c>
      <c r="D51" s="11" t="s">
        <v>183</v>
      </c>
      <c r="E51" s="12">
        <v>43281</v>
      </c>
      <c r="F51" s="15">
        <v>123323</v>
      </c>
      <c r="G51" s="39">
        <v>6166</v>
      </c>
      <c r="H51" s="16">
        <v>129489</v>
      </c>
      <c r="I51" s="19" t="s">
        <v>1908</v>
      </c>
      <c r="J51" s="39">
        <f t="shared" si="0"/>
        <v>129489</v>
      </c>
      <c r="K51" s="20" t="s">
        <v>61</v>
      </c>
    </row>
    <row r="52" spans="1:11" hidden="1" x14ac:dyDescent="0.25">
      <c r="A52" s="35">
        <v>27</v>
      </c>
      <c r="B52" s="20" t="s">
        <v>17</v>
      </c>
      <c r="C52" s="10" t="s">
        <v>112</v>
      </c>
      <c r="D52" s="11" t="s">
        <v>184</v>
      </c>
      <c r="E52" s="12">
        <v>43281</v>
      </c>
      <c r="F52" s="15">
        <v>200361</v>
      </c>
      <c r="G52" s="39">
        <v>10018</v>
      </c>
      <c r="H52" s="16">
        <v>210379</v>
      </c>
      <c r="I52" s="19" t="s">
        <v>1908</v>
      </c>
      <c r="J52" s="39">
        <f t="shared" si="0"/>
        <v>210379</v>
      </c>
      <c r="K52" s="20" t="s">
        <v>61</v>
      </c>
    </row>
    <row r="53" spans="1:11" hidden="1" x14ac:dyDescent="0.25">
      <c r="A53" s="35">
        <v>28</v>
      </c>
      <c r="B53" s="20" t="s">
        <v>17</v>
      </c>
      <c r="C53" s="10" t="s">
        <v>111</v>
      </c>
      <c r="D53" s="11" t="s">
        <v>58</v>
      </c>
      <c r="E53" s="42"/>
      <c r="F53" s="15">
        <v>214470.6</v>
      </c>
      <c r="G53" s="39">
        <v>-214470.6</v>
      </c>
      <c r="H53" s="16">
        <v>0</v>
      </c>
      <c r="I53" s="19" t="s">
        <v>1908</v>
      </c>
      <c r="J53" s="39">
        <f t="shared" si="0"/>
        <v>0</v>
      </c>
      <c r="K53" s="20" t="s">
        <v>61</v>
      </c>
    </row>
    <row r="54" spans="1:11" hidden="1" x14ac:dyDescent="0.25">
      <c r="A54" s="35">
        <v>29</v>
      </c>
      <c r="B54" s="20" t="s">
        <v>17</v>
      </c>
      <c r="C54" s="10" t="s">
        <v>113</v>
      </c>
      <c r="D54" s="11" t="s">
        <v>185</v>
      </c>
      <c r="E54" s="12">
        <v>43276</v>
      </c>
      <c r="F54" s="15">
        <v>15125</v>
      </c>
      <c r="G54" s="39">
        <v>2722</v>
      </c>
      <c r="H54" s="16">
        <v>17847</v>
      </c>
      <c r="I54" s="19" t="s">
        <v>1908</v>
      </c>
      <c r="J54" s="39">
        <f t="shared" si="0"/>
        <v>17847</v>
      </c>
      <c r="K54" s="20" t="s">
        <v>61</v>
      </c>
    </row>
    <row r="55" spans="1:11" hidden="1" x14ac:dyDescent="0.25">
      <c r="A55" s="35">
        <v>30</v>
      </c>
      <c r="B55" s="20" t="s">
        <v>17</v>
      </c>
      <c r="C55" s="10" t="s">
        <v>103</v>
      </c>
      <c r="D55" s="11" t="s">
        <v>186</v>
      </c>
      <c r="E55" s="12">
        <v>43257</v>
      </c>
      <c r="F55" s="41">
        <v>-293600</v>
      </c>
      <c r="G55" s="39">
        <v>-52848</v>
      </c>
      <c r="H55" s="20">
        <v>-346448</v>
      </c>
      <c r="I55" s="19" t="s">
        <v>1908</v>
      </c>
      <c r="J55" s="39">
        <f t="shared" si="0"/>
        <v>-346448</v>
      </c>
      <c r="K55" s="20" t="s">
        <v>61</v>
      </c>
    </row>
    <row r="56" spans="1:11" hidden="1" x14ac:dyDescent="0.25">
      <c r="A56" s="35">
        <v>31</v>
      </c>
      <c r="B56" s="20" t="s">
        <v>17</v>
      </c>
      <c r="C56" s="10" t="s">
        <v>114</v>
      </c>
      <c r="D56" s="11" t="s">
        <v>187</v>
      </c>
      <c r="E56" s="12">
        <v>43283</v>
      </c>
      <c r="F56" s="15">
        <v>15600</v>
      </c>
      <c r="G56" s="39">
        <v>2808</v>
      </c>
      <c r="H56" s="16">
        <v>18408</v>
      </c>
      <c r="I56" s="19" t="s">
        <v>1908</v>
      </c>
      <c r="J56" s="39">
        <f t="shared" si="0"/>
        <v>18408</v>
      </c>
      <c r="K56" s="20" t="s">
        <v>61</v>
      </c>
    </row>
    <row r="57" spans="1:11" hidden="1" x14ac:dyDescent="0.25">
      <c r="A57" s="35">
        <v>32</v>
      </c>
      <c r="B57" s="20" t="s">
        <v>17</v>
      </c>
      <c r="C57" s="10" t="s">
        <v>104</v>
      </c>
      <c r="D57" s="11" t="s">
        <v>188</v>
      </c>
      <c r="E57" s="12">
        <v>43283</v>
      </c>
      <c r="F57" s="15">
        <v>147656.25</v>
      </c>
      <c r="G57" s="39">
        <v>41343.760000000002</v>
      </c>
      <c r="H57" s="16">
        <v>189000.01</v>
      </c>
      <c r="I57" s="19" t="s">
        <v>1908</v>
      </c>
      <c r="J57" s="39">
        <f t="shared" si="0"/>
        <v>189000.01</v>
      </c>
      <c r="K57" s="20" t="s">
        <v>61</v>
      </c>
    </row>
    <row r="58" spans="1:11" hidden="1" x14ac:dyDescent="0.25">
      <c r="A58" s="35">
        <v>33</v>
      </c>
      <c r="B58" s="20" t="s">
        <v>17</v>
      </c>
      <c r="C58" s="10" t="s">
        <v>112</v>
      </c>
      <c r="D58" s="11" t="s">
        <v>189</v>
      </c>
      <c r="E58" s="12">
        <v>43284</v>
      </c>
      <c r="F58" s="15">
        <v>75717</v>
      </c>
      <c r="G58" s="39">
        <v>3786</v>
      </c>
      <c r="H58" s="16">
        <v>79503</v>
      </c>
      <c r="I58" s="19" t="s">
        <v>1908</v>
      </c>
      <c r="J58" s="39">
        <f t="shared" si="0"/>
        <v>79503</v>
      </c>
      <c r="K58" s="20" t="s">
        <v>61</v>
      </c>
    </row>
    <row r="59" spans="1:11" hidden="1" x14ac:dyDescent="0.25">
      <c r="A59" s="35">
        <v>34</v>
      </c>
      <c r="B59" s="20" t="s">
        <v>17</v>
      </c>
      <c r="C59" s="10" t="s">
        <v>112</v>
      </c>
      <c r="D59" s="11" t="s">
        <v>44</v>
      </c>
      <c r="E59" s="12">
        <v>43284</v>
      </c>
      <c r="F59" s="15">
        <v>44462</v>
      </c>
      <c r="G59" s="39">
        <v>2223</v>
      </c>
      <c r="H59" s="16">
        <v>46685</v>
      </c>
      <c r="I59" s="19" t="s">
        <v>1908</v>
      </c>
      <c r="J59" s="39">
        <f t="shared" si="0"/>
        <v>46685</v>
      </c>
      <c r="K59" s="20" t="s">
        <v>61</v>
      </c>
    </row>
    <row r="60" spans="1:11" hidden="1" x14ac:dyDescent="0.25">
      <c r="A60" s="35">
        <v>35</v>
      </c>
      <c r="B60" s="20" t="s">
        <v>17</v>
      </c>
      <c r="C60" s="10" t="s">
        <v>115</v>
      </c>
      <c r="D60" s="11" t="s">
        <v>190</v>
      </c>
      <c r="E60" s="12">
        <v>43284</v>
      </c>
      <c r="F60" s="15">
        <v>112895</v>
      </c>
      <c r="G60" s="39">
        <v>20321</v>
      </c>
      <c r="H60" s="16">
        <v>133216</v>
      </c>
      <c r="I60" s="19" t="s">
        <v>1908</v>
      </c>
      <c r="J60" s="39">
        <f t="shared" si="0"/>
        <v>133216</v>
      </c>
      <c r="K60" s="20" t="s">
        <v>61</v>
      </c>
    </row>
    <row r="61" spans="1:11" hidden="1" x14ac:dyDescent="0.25">
      <c r="A61" s="35">
        <v>36</v>
      </c>
      <c r="B61" s="20" t="s">
        <v>17</v>
      </c>
      <c r="C61" s="10" t="s">
        <v>116</v>
      </c>
      <c r="D61" s="11" t="s">
        <v>165</v>
      </c>
      <c r="E61" s="12">
        <v>43285</v>
      </c>
      <c r="F61" s="15">
        <v>4220</v>
      </c>
      <c r="G61" s="39">
        <v>1180</v>
      </c>
      <c r="H61" s="16">
        <v>5400</v>
      </c>
      <c r="I61" s="19" t="s">
        <v>1908</v>
      </c>
      <c r="J61" s="39">
        <f t="shared" si="0"/>
        <v>5400</v>
      </c>
      <c r="K61" s="20" t="s">
        <v>61</v>
      </c>
    </row>
    <row r="62" spans="1:11" hidden="1" x14ac:dyDescent="0.25">
      <c r="A62" s="35">
        <v>37</v>
      </c>
      <c r="B62" s="20" t="s">
        <v>17</v>
      </c>
      <c r="C62" s="10" t="s">
        <v>112</v>
      </c>
      <c r="D62" s="11" t="s">
        <v>191</v>
      </c>
      <c r="E62" s="12">
        <v>43285</v>
      </c>
      <c r="F62" s="15">
        <v>132840</v>
      </c>
      <c r="G62" s="39">
        <v>6642</v>
      </c>
      <c r="H62" s="16">
        <v>139482</v>
      </c>
      <c r="I62" s="19" t="s">
        <v>1908</v>
      </c>
      <c r="J62" s="39">
        <f t="shared" si="0"/>
        <v>139482</v>
      </c>
      <c r="K62" s="20" t="s">
        <v>61</v>
      </c>
    </row>
    <row r="63" spans="1:11" hidden="1" x14ac:dyDescent="0.25">
      <c r="A63" s="35">
        <v>38</v>
      </c>
      <c r="B63" s="20" t="s">
        <v>17</v>
      </c>
      <c r="C63" s="10" t="s">
        <v>116</v>
      </c>
      <c r="D63" s="11" t="s">
        <v>192</v>
      </c>
      <c r="E63" s="12">
        <v>43286</v>
      </c>
      <c r="F63" s="15">
        <v>51240</v>
      </c>
      <c r="G63" s="39">
        <v>2562</v>
      </c>
      <c r="H63" s="16">
        <v>53802</v>
      </c>
      <c r="I63" s="19" t="s">
        <v>1908</v>
      </c>
      <c r="J63" s="39">
        <f t="shared" si="0"/>
        <v>53802</v>
      </c>
      <c r="K63" s="20" t="s">
        <v>61</v>
      </c>
    </row>
    <row r="64" spans="1:11" hidden="1" x14ac:dyDescent="0.25">
      <c r="A64" s="35">
        <v>39</v>
      </c>
      <c r="B64" s="20" t="s">
        <v>17</v>
      </c>
      <c r="C64" s="10" t="s">
        <v>116</v>
      </c>
      <c r="D64" s="11" t="s">
        <v>193</v>
      </c>
      <c r="E64" s="12">
        <v>43286</v>
      </c>
      <c r="F64" s="15">
        <v>51114</v>
      </c>
      <c r="G64" s="39">
        <v>2554</v>
      </c>
      <c r="H64" s="16">
        <v>53668</v>
      </c>
      <c r="I64" s="19" t="s">
        <v>1908</v>
      </c>
      <c r="J64" s="39">
        <f t="shared" si="0"/>
        <v>53668</v>
      </c>
      <c r="K64" s="20" t="s">
        <v>61</v>
      </c>
    </row>
    <row r="65" spans="1:11" hidden="1" x14ac:dyDescent="0.25">
      <c r="A65" s="35">
        <v>40</v>
      </c>
      <c r="B65" s="20" t="s">
        <v>17</v>
      </c>
      <c r="C65" s="10" t="s">
        <v>116</v>
      </c>
      <c r="D65" s="11" t="s">
        <v>194</v>
      </c>
      <c r="E65" s="12">
        <v>43286</v>
      </c>
      <c r="F65" s="15">
        <v>2110</v>
      </c>
      <c r="G65" s="39">
        <v>590</v>
      </c>
      <c r="H65" s="16">
        <v>2700</v>
      </c>
      <c r="I65" s="19" t="s">
        <v>1908</v>
      </c>
      <c r="J65" s="39">
        <f t="shared" si="0"/>
        <v>2700</v>
      </c>
      <c r="K65" s="20" t="s">
        <v>61</v>
      </c>
    </row>
    <row r="66" spans="1:11" hidden="1" x14ac:dyDescent="0.25">
      <c r="A66" s="35">
        <v>41</v>
      </c>
      <c r="B66" s="20" t="s">
        <v>17</v>
      </c>
      <c r="C66" s="10" t="s">
        <v>116</v>
      </c>
      <c r="D66" s="11" t="s">
        <v>195</v>
      </c>
      <c r="E66" s="12">
        <v>43286</v>
      </c>
      <c r="F66" s="15">
        <v>90064</v>
      </c>
      <c r="G66" s="39">
        <v>4502</v>
      </c>
      <c r="H66" s="16">
        <v>94566</v>
      </c>
      <c r="I66" s="19" t="s">
        <v>1908</v>
      </c>
      <c r="J66" s="39">
        <f t="shared" si="0"/>
        <v>94566</v>
      </c>
      <c r="K66" s="20" t="s">
        <v>61</v>
      </c>
    </row>
    <row r="67" spans="1:11" hidden="1" x14ac:dyDescent="0.25">
      <c r="A67" s="35">
        <v>42</v>
      </c>
      <c r="B67" s="20" t="s">
        <v>17</v>
      </c>
      <c r="C67" s="10" t="s">
        <v>116</v>
      </c>
      <c r="D67" s="11" t="s">
        <v>196</v>
      </c>
      <c r="E67" s="12">
        <v>43286</v>
      </c>
      <c r="F67" s="15">
        <v>69325</v>
      </c>
      <c r="G67" s="39">
        <v>3466</v>
      </c>
      <c r="H67" s="16">
        <v>72791</v>
      </c>
      <c r="I67" s="19" t="s">
        <v>1908</v>
      </c>
      <c r="J67" s="39">
        <f t="shared" si="0"/>
        <v>72791</v>
      </c>
      <c r="K67" s="20" t="s">
        <v>61</v>
      </c>
    </row>
    <row r="68" spans="1:11" hidden="1" x14ac:dyDescent="0.25">
      <c r="A68" s="35">
        <v>43</v>
      </c>
      <c r="B68" s="20" t="s">
        <v>17</v>
      </c>
      <c r="C68" s="10" t="s">
        <v>116</v>
      </c>
      <c r="D68" s="11" t="s">
        <v>197</v>
      </c>
      <c r="E68" s="12">
        <v>43286</v>
      </c>
      <c r="F68" s="15">
        <v>56684</v>
      </c>
      <c r="G68" s="39">
        <v>2834</v>
      </c>
      <c r="H68" s="16">
        <v>59518</v>
      </c>
      <c r="I68" s="19" t="s">
        <v>1908</v>
      </c>
      <c r="J68" s="39">
        <f t="shared" si="0"/>
        <v>59518</v>
      </c>
      <c r="K68" s="20" t="s">
        <v>61</v>
      </c>
    </row>
    <row r="69" spans="1:11" hidden="1" x14ac:dyDescent="0.25">
      <c r="A69" s="35">
        <v>44</v>
      </c>
      <c r="B69" s="20" t="s">
        <v>17</v>
      </c>
      <c r="C69" s="10" t="s">
        <v>116</v>
      </c>
      <c r="D69" s="11" t="s">
        <v>198</v>
      </c>
      <c r="E69" s="12">
        <v>43286</v>
      </c>
      <c r="F69" s="15">
        <v>58380</v>
      </c>
      <c r="G69" s="39">
        <v>2918</v>
      </c>
      <c r="H69" s="16">
        <v>61298</v>
      </c>
      <c r="I69" s="19" t="s">
        <v>1908</v>
      </c>
      <c r="J69" s="39">
        <f t="shared" si="0"/>
        <v>61298</v>
      </c>
      <c r="K69" s="20" t="s">
        <v>61</v>
      </c>
    </row>
    <row r="70" spans="1:11" hidden="1" x14ac:dyDescent="0.25">
      <c r="A70" s="35">
        <v>45</v>
      </c>
      <c r="B70" s="20" t="s">
        <v>17</v>
      </c>
      <c r="C70" s="10" t="s">
        <v>102</v>
      </c>
      <c r="D70" s="11" t="s">
        <v>199</v>
      </c>
      <c r="E70" s="12">
        <v>43286</v>
      </c>
      <c r="F70" s="15">
        <v>2535</v>
      </c>
      <c r="G70" s="39">
        <v>456</v>
      </c>
      <c r="H70" s="16">
        <v>2991</v>
      </c>
      <c r="I70" s="19" t="s">
        <v>1908</v>
      </c>
      <c r="J70" s="39">
        <f t="shared" si="0"/>
        <v>2991</v>
      </c>
      <c r="K70" s="20" t="s">
        <v>61</v>
      </c>
    </row>
    <row r="71" spans="1:11" hidden="1" x14ac:dyDescent="0.25">
      <c r="A71" s="35">
        <v>46</v>
      </c>
      <c r="B71" s="20" t="s">
        <v>17</v>
      </c>
      <c r="C71" s="10" t="s">
        <v>66</v>
      </c>
      <c r="D71" s="11" t="s">
        <v>200</v>
      </c>
      <c r="E71" s="12">
        <v>43284</v>
      </c>
      <c r="F71" s="15">
        <v>4800</v>
      </c>
      <c r="G71" s="39">
        <v>864</v>
      </c>
      <c r="H71" s="16">
        <v>5664</v>
      </c>
      <c r="I71" s="19" t="s">
        <v>1908</v>
      </c>
      <c r="J71" s="39">
        <f t="shared" si="0"/>
        <v>5664</v>
      </c>
      <c r="K71" s="20" t="s">
        <v>61</v>
      </c>
    </row>
    <row r="72" spans="1:11" hidden="1" x14ac:dyDescent="0.25">
      <c r="A72" s="35">
        <v>47</v>
      </c>
      <c r="B72" s="20" t="s">
        <v>17</v>
      </c>
      <c r="C72" s="10" t="s">
        <v>116</v>
      </c>
      <c r="D72" s="11" t="s">
        <v>166</v>
      </c>
      <c r="E72" s="12">
        <v>43286</v>
      </c>
      <c r="F72" s="15">
        <v>60008</v>
      </c>
      <c r="G72" s="39">
        <v>3000</v>
      </c>
      <c r="H72" s="16">
        <v>63008</v>
      </c>
      <c r="I72" s="19" t="s">
        <v>1908</v>
      </c>
      <c r="J72" s="39">
        <f t="shared" si="0"/>
        <v>63008</v>
      </c>
      <c r="K72" s="20" t="s">
        <v>61</v>
      </c>
    </row>
    <row r="73" spans="1:11" hidden="1" x14ac:dyDescent="0.25">
      <c r="A73" s="35">
        <v>48</v>
      </c>
      <c r="B73" s="20" t="s">
        <v>17</v>
      </c>
      <c r="C73" s="10" t="s">
        <v>116</v>
      </c>
      <c r="D73" s="11" t="s">
        <v>201</v>
      </c>
      <c r="E73" s="12">
        <v>43287</v>
      </c>
      <c r="F73" s="15">
        <v>51744</v>
      </c>
      <c r="G73" s="39">
        <v>2586</v>
      </c>
      <c r="H73" s="16">
        <v>54330</v>
      </c>
      <c r="I73" s="19" t="s">
        <v>1908</v>
      </c>
      <c r="J73" s="39">
        <f t="shared" si="0"/>
        <v>54330</v>
      </c>
      <c r="K73" s="20" t="s">
        <v>61</v>
      </c>
    </row>
    <row r="74" spans="1:11" hidden="1" x14ac:dyDescent="0.25">
      <c r="A74" s="35">
        <v>49</v>
      </c>
      <c r="B74" s="20" t="s">
        <v>17</v>
      </c>
      <c r="C74" s="10" t="s">
        <v>116</v>
      </c>
      <c r="D74" s="11" t="s">
        <v>202</v>
      </c>
      <c r="E74" s="12">
        <v>43287</v>
      </c>
      <c r="F74" s="15">
        <v>52052</v>
      </c>
      <c r="G74" s="39">
        <v>2602</v>
      </c>
      <c r="H74" s="16">
        <v>54654</v>
      </c>
      <c r="I74" s="19" t="s">
        <v>1908</v>
      </c>
      <c r="J74" s="39">
        <f t="shared" si="0"/>
        <v>54654</v>
      </c>
      <c r="K74" s="20" t="s">
        <v>61</v>
      </c>
    </row>
    <row r="75" spans="1:11" hidden="1" x14ac:dyDescent="0.25">
      <c r="A75" s="35">
        <v>50</v>
      </c>
      <c r="B75" s="20" t="s">
        <v>17</v>
      </c>
      <c r="C75" s="10" t="s">
        <v>116</v>
      </c>
      <c r="D75" s="11" t="s">
        <v>203</v>
      </c>
      <c r="E75" s="12">
        <v>43287</v>
      </c>
      <c r="F75" s="15">
        <v>51534</v>
      </c>
      <c r="G75" s="39">
        <v>2576</v>
      </c>
      <c r="H75" s="16">
        <v>54110</v>
      </c>
      <c r="I75" s="19" t="s">
        <v>1908</v>
      </c>
      <c r="J75" s="39">
        <f t="shared" si="0"/>
        <v>54110</v>
      </c>
      <c r="K75" s="20" t="s">
        <v>61</v>
      </c>
    </row>
    <row r="76" spans="1:11" hidden="1" x14ac:dyDescent="0.25">
      <c r="A76" s="35">
        <v>51</v>
      </c>
      <c r="B76" s="20" t="s">
        <v>17</v>
      </c>
      <c r="C76" s="10" t="s">
        <v>116</v>
      </c>
      <c r="D76" s="11" t="s">
        <v>204</v>
      </c>
      <c r="E76" s="12">
        <v>43287</v>
      </c>
      <c r="F76" s="15">
        <v>50988</v>
      </c>
      <c r="G76" s="39">
        <v>2548</v>
      </c>
      <c r="H76" s="16">
        <v>53536</v>
      </c>
      <c r="I76" s="19" t="s">
        <v>1908</v>
      </c>
      <c r="J76" s="39">
        <f t="shared" si="0"/>
        <v>53536</v>
      </c>
      <c r="K76" s="20" t="s">
        <v>61</v>
      </c>
    </row>
    <row r="77" spans="1:11" hidden="1" x14ac:dyDescent="0.25">
      <c r="A77" s="35">
        <v>52</v>
      </c>
      <c r="B77" s="20" t="s">
        <v>17</v>
      </c>
      <c r="C77" s="10" t="s">
        <v>116</v>
      </c>
      <c r="D77" s="11" t="s">
        <v>205</v>
      </c>
      <c r="E77" s="12">
        <v>43287</v>
      </c>
      <c r="F77" s="15">
        <v>86528</v>
      </c>
      <c r="G77" s="39">
        <v>4326</v>
      </c>
      <c r="H77" s="16">
        <v>90854</v>
      </c>
      <c r="I77" s="19" t="s">
        <v>1908</v>
      </c>
      <c r="J77" s="39">
        <f t="shared" si="0"/>
        <v>90854</v>
      </c>
      <c r="K77" s="20" t="s">
        <v>61</v>
      </c>
    </row>
    <row r="78" spans="1:11" hidden="1" x14ac:dyDescent="0.25">
      <c r="A78" s="35">
        <v>53</v>
      </c>
      <c r="B78" s="20" t="s">
        <v>17</v>
      </c>
      <c r="C78" s="10" t="s">
        <v>116</v>
      </c>
      <c r="D78" s="11" t="s">
        <v>206</v>
      </c>
      <c r="E78" s="12">
        <v>43287</v>
      </c>
      <c r="F78" s="15">
        <v>53768</v>
      </c>
      <c r="G78" s="39">
        <v>2688</v>
      </c>
      <c r="H78" s="16">
        <v>56456</v>
      </c>
      <c r="I78" s="19" t="s">
        <v>1908</v>
      </c>
      <c r="J78" s="39">
        <f t="shared" si="0"/>
        <v>56456</v>
      </c>
      <c r="K78" s="20" t="s">
        <v>61</v>
      </c>
    </row>
    <row r="79" spans="1:11" hidden="1" x14ac:dyDescent="0.25">
      <c r="A79" s="35">
        <v>54</v>
      </c>
      <c r="B79" s="20" t="s">
        <v>17</v>
      </c>
      <c r="C79" s="10" t="s">
        <v>117</v>
      </c>
      <c r="D79" s="11" t="s">
        <v>207</v>
      </c>
      <c r="E79" s="12">
        <v>43284</v>
      </c>
      <c r="F79" s="15">
        <v>1059058</v>
      </c>
      <c r="G79" s="39">
        <v>190630</v>
      </c>
      <c r="H79" s="16">
        <v>1249688</v>
      </c>
      <c r="I79" s="19" t="s">
        <v>1908</v>
      </c>
      <c r="J79" s="39">
        <f t="shared" si="0"/>
        <v>1249688</v>
      </c>
      <c r="K79" s="20" t="s">
        <v>61</v>
      </c>
    </row>
    <row r="80" spans="1:11" hidden="1" x14ac:dyDescent="0.25">
      <c r="A80" s="35">
        <v>55</v>
      </c>
      <c r="B80" s="20" t="s">
        <v>17</v>
      </c>
      <c r="C80" s="10" t="s">
        <v>66</v>
      </c>
      <c r="D80" s="11" t="s">
        <v>58</v>
      </c>
      <c r="E80" s="42"/>
      <c r="F80" s="15">
        <v>48000</v>
      </c>
      <c r="G80" s="39">
        <v>0</v>
      </c>
      <c r="H80" s="16">
        <v>48000</v>
      </c>
      <c r="I80" s="19" t="s">
        <v>1908</v>
      </c>
      <c r="J80" s="39">
        <f t="shared" si="0"/>
        <v>48000</v>
      </c>
      <c r="K80" s="20" t="s">
        <v>61</v>
      </c>
    </row>
    <row r="81" spans="1:11" hidden="1" x14ac:dyDescent="0.25">
      <c r="A81" s="35">
        <v>56</v>
      </c>
      <c r="B81" s="20" t="s">
        <v>17</v>
      </c>
      <c r="C81" s="10" t="s">
        <v>66</v>
      </c>
      <c r="D81" s="11" t="s">
        <v>58</v>
      </c>
      <c r="E81" s="42"/>
      <c r="F81" s="15">
        <v>36675</v>
      </c>
      <c r="G81" s="39">
        <v>0</v>
      </c>
      <c r="H81" s="16">
        <v>36675</v>
      </c>
      <c r="I81" s="19" t="s">
        <v>1908</v>
      </c>
      <c r="J81" s="39">
        <f t="shared" si="0"/>
        <v>36675</v>
      </c>
      <c r="K81" s="20" t="s">
        <v>61</v>
      </c>
    </row>
    <row r="82" spans="1:11" hidden="1" x14ac:dyDescent="0.25">
      <c r="A82" s="35">
        <v>57</v>
      </c>
      <c r="B82" s="20" t="s">
        <v>17</v>
      </c>
      <c r="C82" s="10" t="s">
        <v>66</v>
      </c>
      <c r="D82" s="11" t="s">
        <v>58</v>
      </c>
      <c r="E82" s="42"/>
      <c r="F82" s="15">
        <v>63090</v>
      </c>
      <c r="G82" s="39">
        <v>0</v>
      </c>
      <c r="H82" s="16">
        <v>63090</v>
      </c>
      <c r="I82" s="19" t="s">
        <v>1908</v>
      </c>
      <c r="J82" s="39">
        <f t="shared" si="0"/>
        <v>63090</v>
      </c>
      <c r="K82" s="20" t="s">
        <v>61</v>
      </c>
    </row>
    <row r="83" spans="1:11" hidden="1" x14ac:dyDescent="0.25">
      <c r="A83" s="35">
        <v>58</v>
      </c>
      <c r="B83" s="20" t="s">
        <v>17</v>
      </c>
      <c r="C83" s="10" t="s">
        <v>118</v>
      </c>
      <c r="D83" s="11" t="s">
        <v>208</v>
      </c>
      <c r="E83" s="12">
        <v>43291</v>
      </c>
      <c r="F83" s="15">
        <v>14162</v>
      </c>
      <c r="G83" s="39">
        <v>708</v>
      </c>
      <c r="H83" s="16">
        <v>14870</v>
      </c>
      <c r="I83" s="19" t="s">
        <v>1908</v>
      </c>
      <c r="J83" s="39">
        <f t="shared" si="0"/>
        <v>14870</v>
      </c>
      <c r="K83" s="20" t="s">
        <v>61</v>
      </c>
    </row>
    <row r="84" spans="1:11" hidden="1" x14ac:dyDescent="0.25">
      <c r="A84" s="35">
        <v>59</v>
      </c>
      <c r="B84" s="20" t="s">
        <v>17</v>
      </c>
      <c r="C84" s="10" t="s">
        <v>118</v>
      </c>
      <c r="D84" s="11" t="s">
        <v>165</v>
      </c>
      <c r="E84" s="12">
        <v>43291</v>
      </c>
      <c r="F84" s="15">
        <v>28751.4</v>
      </c>
      <c r="G84" s="39">
        <v>1437.6</v>
      </c>
      <c r="H84" s="16">
        <v>30189</v>
      </c>
      <c r="I84" s="19" t="s">
        <v>1908</v>
      </c>
      <c r="J84" s="39">
        <f t="shared" si="0"/>
        <v>30189</v>
      </c>
      <c r="K84" s="20" t="s">
        <v>61</v>
      </c>
    </row>
    <row r="85" spans="1:11" hidden="1" x14ac:dyDescent="0.25">
      <c r="A85" s="35">
        <v>60</v>
      </c>
      <c r="B85" s="20" t="s">
        <v>17</v>
      </c>
      <c r="C85" s="10" t="s">
        <v>104</v>
      </c>
      <c r="D85" s="11" t="s">
        <v>209</v>
      </c>
      <c r="E85" s="12">
        <v>43291</v>
      </c>
      <c r="F85" s="15">
        <v>131250</v>
      </c>
      <c r="G85" s="39">
        <v>36750</v>
      </c>
      <c r="H85" s="16">
        <v>168000</v>
      </c>
      <c r="I85" s="19" t="s">
        <v>1908</v>
      </c>
      <c r="J85" s="39">
        <f t="shared" si="0"/>
        <v>168000</v>
      </c>
      <c r="K85" s="20" t="s">
        <v>61</v>
      </c>
    </row>
    <row r="86" spans="1:11" hidden="1" x14ac:dyDescent="0.25">
      <c r="A86" s="35">
        <v>61</v>
      </c>
      <c r="B86" s="20" t="s">
        <v>17</v>
      </c>
      <c r="C86" s="10" t="s">
        <v>109</v>
      </c>
      <c r="D86" s="11" t="s">
        <v>210</v>
      </c>
      <c r="E86" s="12">
        <v>43291</v>
      </c>
      <c r="F86" s="15">
        <v>22483.200000000001</v>
      </c>
      <c r="G86" s="39">
        <v>4046.8</v>
      </c>
      <c r="H86" s="16">
        <v>26530.000000000004</v>
      </c>
      <c r="I86" s="19" t="s">
        <v>1908</v>
      </c>
      <c r="J86" s="39">
        <f t="shared" si="0"/>
        <v>26530</v>
      </c>
      <c r="K86" s="20" t="s">
        <v>61</v>
      </c>
    </row>
    <row r="87" spans="1:11" hidden="1" x14ac:dyDescent="0.25">
      <c r="A87" s="35">
        <v>62</v>
      </c>
      <c r="B87" s="20" t="s">
        <v>17</v>
      </c>
      <c r="C87" s="10" t="s">
        <v>109</v>
      </c>
      <c r="D87" s="11" t="s">
        <v>210</v>
      </c>
      <c r="E87" s="12">
        <v>43291</v>
      </c>
      <c r="F87" s="41">
        <v>-1000</v>
      </c>
      <c r="G87" s="39">
        <v>0</v>
      </c>
      <c r="H87" s="20">
        <v>-1000</v>
      </c>
      <c r="I87" s="19" t="s">
        <v>1908</v>
      </c>
      <c r="J87" s="39">
        <f t="shared" si="0"/>
        <v>-1000</v>
      </c>
      <c r="K87" s="20" t="s">
        <v>61</v>
      </c>
    </row>
    <row r="88" spans="1:11" hidden="1" x14ac:dyDescent="0.25">
      <c r="A88" s="35">
        <v>63</v>
      </c>
      <c r="B88" s="20" t="s">
        <v>17</v>
      </c>
      <c r="C88" s="10" t="s">
        <v>104</v>
      </c>
      <c r="D88" s="11" t="s">
        <v>211</v>
      </c>
      <c r="E88" s="12">
        <v>43292</v>
      </c>
      <c r="F88" s="15">
        <v>65625</v>
      </c>
      <c r="G88" s="39">
        <v>18375</v>
      </c>
      <c r="H88" s="16">
        <v>84000</v>
      </c>
      <c r="I88" s="19" t="s">
        <v>1908</v>
      </c>
      <c r="J88" s="39">
        <f t="shared" si="0"/>
        <v>84000</v>
      </c>
      <c r="K88" s="20" t="s">
        <v>61</v>
      </c>
    </row>
    <row r="89" spans="1:11" hidden="1" x14ac:dyDescent="0.25">
      <c r="A89" s="35">
        <v>64</v>
      </c>
      <c r="B89" s="20" t="s">
        <v>17</v>
      </c>
      <c r="C89" s="10" t="s">
        <v>116</v>
      </c>
      <c r="D89" s="11" t="s">
        <v>212</v>
      </c>
      <c r="E89" s="12">
        <v>43294</v>
      </c>
      <c r="F89" s="15">
        <v>51240</v>
      </c>
      <c r="G89" s="39">
        <v>2562</v>
      </c>
      <c r="H89" s="16">
        <v>53802</v>
      </c>
      <c r="I89" s="19" t="s">
        <v>1908</v>
      </c>
      <c r="J89" s="39">
        <f t="shared" si="0"/>
        <v>53802</v>
      </c>
      <c r="K89" s="20" t="s">
        <v>61</v>
      </c>
    </row>
    <row r="90" spans="1:11" hidden="1" x14ac:dyDescent="0.25">
      <c r="A90" s="35">
        <v>65</v>
      </c>
      <c r="B90" s="20" t="s">
        <v>17</v>
      </c>
      <c r="C90" s="10" t="s">
        <v>116</v>
      </c>
      <c r="D90" s="11" t="s">
        <v>185</v>
      </c>
      <c r="E90" s="12">
        <v>43294</v>
      </c>
      <c r="F90" s="15">
        <v>51660</v>
      </c>
      <c r="G90" s="39">
        <v>2582</v>
      </c>
      <c r="H90" s="16">
        <v>54242</v>
      </c>
      <c r="I90" s="19" t="s">
        <v>1908</v>
      </c>
      <c r="J90" s="39">
        <f t="shared" si="0"/>
        <v>54242</v>
      </c>
      <c r="K90" s="20" t="s">
        <v>61</v>
      </c>
    </row>
    <row r="91" spans="1:11" hidden="1" x14ac:dyDescent="0.25">
      <c r="A91" s="35">
        <v>66</v>
      </c>
      <c r="B91" s="20" t="s">
        <v>17</v>
      </c>
      <c r="C91" s="10" t="s">
        <v>116</v>
      </c>
      <c r="D91" s="11" t="s">
        <v>213</v>
      </c>
      <c r="E91" s="12">
        <v>43294</v>
      </c>
      <c r="F91" s="15">
        <v>61828</v>
      </c>
      <c r="G91" s="39">
        <v>3090</v>
      </c>
      <c r="H91" s="16">
        <v>64918</v>
      </c>
      <c r="I91" s="19" t="s">
        <v>1908</v>
      </c>
      <c r="J91" s="39">
        <f t="shared" ref="J91:J154" si="1">F91+G91</f>
        <v>64918</v>
      </c>
      <c r="K91" s="20" t="s">
        <v>61</v>
      </c>
    </row>
    <row r="92" spans="1:11" hidden="1" x14ac:dyDescent="0.25">
      <c r="A92" s="35">
        <v>67</v>
      </c>
      <c r="B92" s="20" t="s">
        <v>17</v>
      </c>
      <c r="C92" s="10" t="s">
        <v>104</v>
      </c>
      <c r="D92" s="11" t="s">
        <v>214</v>
      </c>
      <c r="E92" s="12">
        <v>43294</v>
      </c>
      <c r="F92" s="15">
        <v>65625</v>
      </c>
      <c r="G92" s="39">
        <v>18375</v>
      </c>
      <c r="H92" s="16">
        <v>84000</v>
      </c>
      <c r="I92" s="19" t="s">
        <v>1908</v>
      </c>
      <c r="J92" s="39">
        <f t="shared" si="1"/>
        <v>84000</v>
      </c>
      <c r="K92" s="20" t="s">
        <v>61</v>
      </c>
    </row>
    <row r="93" spans="1:11" hidden="1" x14ac:dyDescent="0.25">
      <c r="A93" s="35">
        <v>68</v>
      </c>
      <c r="B93" s="20" t="s">
        <v>17</v>
      </c>
      <c r="C93" s="10" t="s">
        <v>104</v>
      </c>
      <c r="D93" s="11" t="s">
        <v>215</v>
      </c>
      <c r="E93" s="12">
        <v>43295</v>
      </c>
      <c r="F93" s="15">
        <v>52500</v>
      </c>
      <c r="G93" s="39">
        <v>14700</v>
      </c>
      <c r="H93" s="16">
        <v>67200</v>
      </c>
      <c r="I93" s="19" t="s">
        <v>1908</v>
      </c>
      <c r="J93" s="39">
        <f t="shared" si="1"/>
        <v>67200</v>
      </c>
      <c r="K93" s="20" t="s">
        <v>61</v>
      </c>
    </row>
    <row r="94" spans="1:11" hidden="1" x14ac:dyDescent="0.25">
      <c r="A94" s="35">
        <v>69</v>
      </c>
      <c r="B94" s="20" t="s">
        <v>17</v>
      </c>
      <c r="C94" s="10" t="s">
        <v>104</v>
      </c>
      <c r="D94" s="11" t="s">
        <v>216</v>
      </c>
      <c r="E94" s="12">
        <v>43295</v>
      </c>
      <c r="F94" s="15">
        <v>95156.25</v>
      </c>
      <c r="G94" s="39">
        <v>26643.75</v>
      </c>
      <c r="H94" s="16">
        <v>121800</v>
      </c>
      <c r="I94" s="19" t="s">
        <v>1908</v>
      </c>
      <c r="J94" s="39">
        <f t="shared" si="1"/>
        <v>121800</v>
      </c>
      <c r="K94" s="20" t="s">
        <v>61</v>
      </c>
    </row>
    <row r="95" spans="1:11" hidden="1" x14ac:dyDescent="0.25">
      <c r="A95" s="35">
        <v>70</v>
      </c>
      <c r="B95" s="20" t="s">
        <v>17</v>
      </c>
      <c r="C95" s="10" t="s">
        <v>104</v>
      </c>
      <c r="D95" s="11" t="s">
        <v>217</v>
      </c>
      <c r="E95" s="12">
        <v>43295</v>
      </c>
      <c r="F95" s="15">
        <v>73828.12</v>
      </c>
      <c r="G95" s="39">
        <v>20671.88</v>
      </c>
      <c r="H95" s="16">
        <v>94500</v>
      </c>
      <c r="I95" s="19" t="s">
        <v>1908</v>
      </c>
      <c r="J95" s="39">
        <f t="shared" si="1"/>
        <v>94500</v>
      </c>
      <c r="K95" s="20" t="s">
        <v>61</v>
      </c>
    </row>
    <row r="96" spans="1:11" hidden="1" x14ac:dyDescent="0.25">
      <c r="A96" s="35">
        <v>71</v>
      </c>
      <c r="B96" s="20" t="s">
        <v>17</v>
      </c>
      <c r="C96" s="10" t="s">
        <v>116</v>
      </c>
      <c r="D96" s="11" t="s">
        <v>218</v>
      </c>
      <c r="E96" s="12">
        <v>43297</v>
      </c>
      <c r="F96" s="15">
        <v>59696</v>
      </c>
      <c r="G96" s="39">
        <v>2984</v>
      </c>
      <c r="H96" s="16">
        <v>62680</v>
      </c>
      <c r="I96" s="19" t="s">
        <v>1908</v>
      </c>
      <c r="J96" s="39">
        <f t="shared" si="1"/>
        <v>62680</v>
      </c>
      <c r="K96" s="20" t="s">
        <v>61</v>
      </c>
    </row>
    <row r="97" spans="1:11" hidden="1" x14ac:dyDescent="0.25">
      <c r="A97" s="35">
        <v>72</v>
      </c>
      <c r="B97" s="20" t="s">
        <v>17</v>
      </c>
      <c r="C97" s="10" t="s">
        <v>116</v>
      </c>
      <c r="D97" s="11" t="s">
        <v>219</v>
      </c>
      <c r="E97" s="12">
        <v>43297</v>
      </c>
      <c r="F97" s="15">
        <v>51660</v>
      </c>
      <c r="G97" s="39">
        <v>2582</v>
      </c>
      <c r="H97" s="16">
        <v>54242</v>
      </c>
      <c r="I97" s="19" t="s">
        <v>1908</v>
      </c>
      <c r="J97" s="39">
        <f t="shared" si="1"/>
        <v>54242</v>
      </c>
      <c r="K97" s="20" t="s">
        <v>61</v>
      </c>
    </row>
    <row r="98" spans="1:11" hidden="1" x14ac:dyDescent="0.25">
      <c r="A98" s="35">
        <v>73</v>
      </c>
      <c r="B98" s="20" t="s">
        <v>17</v>
      </c>
      <c r="C98" s="10" t="s">
        <v>104</v>
      </c>
      <c r="D98" s="11" t="s">
        <v>220</v>
      </c>
      <c r="E98" s="12">
        <v>43296</v>
      </c>
      <c r="F98" s="15">
        <v>98437.5</v>
      </c>
      <c r="G98" s="39">
        <v>27562.5</v>
      </c>
      <c r="H98" s="16">
        <v>126000</v>
      </c>
      <c r="I98" s="19" t="s">
        <v>1908</v>
      </c>
      <c r="J98" s="39">
        <f t="shared" si="1"/>
        <v>126000</v>
      </c>
      <c r="K98" s="20" t="s">
        <v>61</v>
      </c>
    </row>
    <row r="99" spans="1:11" hidden="1" x14ac:dyDescent="0.25">
      <c r="A99" s="35">
        <v>74</v>
      </c>
      <c r="B99" s="20" t="s">
        <v>17</v>
      </c>
      <c r="C99" s="10" t="s">
        <v>104</v>
      </c>
      <c r="D99" s="11" t="s">
        <v>221</v>
      </c>
      <c r="E99" s="12">
        <v>43296</v>
      </c>
      <c r="F99" s="15">
        <v>85312.5</v>
      </c>
      <c r="G99" s="39">
        <v>23887.5</v>
      </c>
      <c r="H99" s="16">
        <v>109200</v>
      </c>
      <c r="I99" s="19" t="s">
        <v>1908</v>
      </c>
      <c r="J99" s="39">
        <f t="shared" si="1"/>
        <v>109200</v>
      </c>
      <c r="K99" s="20" t="s">
        <v>61</v>
      </c>
    </row>
    <row r="100" spans="1:11" hidden="1" x14ac:dyDescent="0.25">
      <c r="A100" s="35">
        <v>75</v>
      </c>
      <c r="B100" s="20" t="s">
        <v>17</v>
      </c>
      <c r="C100" s="10" t="s">
        <v>105</v>
      </c>
      <c r="D100" s="11" t="s">
        <v>222</v>
      </c>
      <c r="E100" s="12">
        <v>43297</v>
      </c>
      <c r="F100" s="15">
        <v>1096089.8799999999</v>
      </c>
      <c r="G100" s="39">
        <v>197296.12</v>
      </c>
      <c r="H100" s="16">
        <v>1343386</v>
      </c>
      <c r="I100" s="19" t="s">
        <v>1908</v>
      </c>
      <c r="J100" s="39">
        <f t="shared" si="1"/>
        <v>1293386</v>
      </c>
      <c r="K100" s="20" t="s">
        <v>61</v>
      </c>
    </row>
    <row r="101" spans="1:11" hidden="1" x14ac:dyDescent="0.25">
      <c r="A101" s="35">
        <v>76</v>
      </c>
      <c r="B101" s="20" t="s">
        <v>17</v>
      </c>
      <c r="C101" s="10" t="s">
        <v>116</v>
      </c>
      <c r="D101" s="11" t="s">
        <v>223</v>
      </c>
      <c r="E101" s="12">
        <v>43298</v>
      </c>
      <c r="F101" s="15">
        <v>6900</v>
      </c>
      <c r="G101" s="39">
        <v>344</v>
      </c>
      <c r="H101" s="16">
        <v>7244</v>
      </c>
      <c r="I101" s="19" t="s">
        <v>1908</v>
      </c>
      <c r="J101" s="39">
        <f t="shared" si="1"/>
        <v>7244</v>
      </c>
      <c r="K101" s="20" t="s">
        <v>61</v>
      </c>
    </row>
    <row r="102" spans="1:11" hidden="1" x14ac:dyDescent="0.25">
      <c r="A102" s="35">
        <v>77</v>
      </c>
      <c r="B102" s="20" t="s">
        <v>17</v>
      </c>
      <c r="C102" s="10" t="s">
        <v>116</v>
      </c>
      <c r="D102" s="11" t="s">
        <v>224</v>
      </c>
      <c r="E102" s="12">
        <v>43298</v>
      </c>
      <c r="F102" s="15">
        <v>6900</v>
      </c>
      <c r="G102" s="39">
        <v>344</v>
      </c>
      <c r="H102" s="16">
        <v>7244</v>
      </c>
      <c r="I102" s="19" t="s">
        <v>1908</v>
      </c>
      <c r="J102" s="39">
        <f t="shared" si="1"/>
        <v>7244</v>
      </c>
      <c r="K102" s="20" t="s">
        <v>61</v>
      </c>
    </row>
    <row r="103" spans="1:11" hidden="1" x14ac:dyDescent="0.25">
      <c r="A103" s="35">
        <v>78</v>
      </c>
      <c r="B103" s="20" t="s">
        <v>17</v>
      </c>
      <c r="C103" s="10" t="s">
        <v>116</v>
      </c>
      <c r="D103" s="11" t="s">
        <v>225</v>
      </c>
      <c r="E103" s="12">
        <v>43298</v>
      </c>
      <c r="F103" s="15">
        <v>9200</v>
      </c>
      <c r="G103" s="39">
        <v>460</v>
      </c>
      <c r="H103" s="16">
        <v>9660</v>
      </c>
      <c r="I103" s="19" t="s">
        <v>1908</v>
      </c>
      <c r="J103" s="39">
        <f t="shared" si="1"/>
        <v>9660</v>
      </c>
      <c r="K103" s="20" t="s">
        <v>61</v>
      </c>
    </row>
    <row r="104" spans="1:11" hidden="1" x14ac:dyDescent="0.25">
      <c r="A104" s="35">
        <v>79</v>
      </c>
      <c r="B104" s="20" t="s">
        <v>17</v>
      </c>
      <c r="C104" s="10" t="s">
        <v>117</v>
      </c>
      <c r="D104" s="11" t="s">
        <v>226</v>
      </c>
      <c r="E104" s="12">
        <v>43299</v>
      </c>
      <c r="F104" s="15">
        <v>993106</v>
      </c>
      <c r="G104" s="39">
        <v>178759</v>
      </c>
      <c r="H104" s="16">
        <v>1171865</v>
      </c>
      <c r="I104" s="19" t="s">
        <v>1908</v>
      </c>
      <c r="J104" s="39">
        <f t="shared" si="1"/>
        <v>1171865</v>
      </c>
      <c r="K104" s="20" t="s">
        <v>61</v>
      </c>
    </row>
    <row r="105" spans="1:11" hidden="1" x14ac:dyDescent="0.25">
      <c r="A105" s="35">
        <v>80</v>
      </c>
      <c r="B105" s="20" t="s">
        <v>17</v>
      </c>
      <c r="C105" s="10" t="s">
        <v>116</v>
      </c>
      <c r="D105" s="11" t="s">
        <v>227</v>
      </c>
      <c r="E105" s="12">
        <v>43300</v>
      </c>
      <c r="F105" s="15">
        <v>44928</v>
      </c>
      <c r="G105" s="39">
        <v>2246</v>
      </c>
      <c r="H105" s="16">
        <v>47174</v>
      </c>
      <c r="I105" s="19" t="s">
        <v>1908</v>
      </c>
      <c r="J105" s="39">
        <f t="shared" si="1"/>
        <v>47174</v>
      </c>
      <c r="K105" s="20" t="s">
        <v>61</v>
      </c>
    </row>
    <row r="106" spans="1:11" hidden="1" x14ac:dyDescent="0.25">
      <c r="A106" s="35">
        <v>81</v>
      </c>
      <c r="B106" s="20" t="s">
        <v>17</v>
      </c>
      <c r="C106" s="10" t="s">
        <v>105</v>
      </c>
      <c r="D106" s="11" t="s">
        <v>223</v>
      </c>
      <c r="E106" s="12">
        <v>43298</v>
      </c>
      <c r="F106" s="15">
        <v>1162870.5</v>
      </c>
      <c r="G106" s="39">
        <v>209316.5</v>
      </c>
      <c r="H106" s="16">
        <v>1432187</v>
      </c>
      <c r="I106" s="19" t="s">
        <v>1908</v>
      </c>
      <c r="J106" s="39">
        <f t="shared" si="1"/>
        <v>1372187</v>
      </c>
      <c r="K106" s="20" t="s">
        <v>61</v>
      </c>
    </row>
    <row r="107" spans="1:11" hidden="1" x14ac:dyDescent="0.25">
      <c r="A107" s="35">
        <v>82</v>
      </c>
      <c r="B107" s="20" t="s">
        <v>17</v>
      </c>
      <c r="C107" s="10" t="s">
        <v>105</v>
      </c>
      <c r="D107" s="11" t="s">
        <v>218</v>
      </c>
      <c r="E107" s="12">
        <v>43296</v>
      </c>
      <c r="F107" s="15">
        <v>1072683</v>
      </c>
      <c r="G107" s="39">
        <v>193083</v>
      </c>
      <c r="H107" s="16">
        <v>1315766</v>
      </c>
      <c r="I107" s="19" t="s">
        <v>1908</v>
      </c>
      <c r="J107" s="39">
        <f t="shared" si="1"/>
        <v>1265766</v>
      </c>
      <c r="K107" s="20" t="s">
        <v>61</v>
      </c>
    </row>
    <row r="108" spans="1:11" hidden="1" x14ac:dyDescent="0.25">
      <c r="A108" s="35">
        <v>83</v>
      </c>
      <c r="B108" s="20" t="s">
        <v>17</v>
      </c>
      <c r="C108" s="10" t="s">
        <v>105</v>
      </c>
      <c r="D108" s="11" t="s">
        <v>219</v>
      </c>
      <c r="E108" s="12">
        <v>43296</v>
      </c>
      <c r="F108" s="15">
        <v>1114930</v>
      </c>
      <c r="G108" s="39">
        <v>200687</v>
      </c>
      <c r="H108" s="16">
        <v>1365617</v>
      </c>
      <c r="I108" s="19" t="s">
        <v>1908</v>
      </c>
      <c r="J108" s="39">
        <f t="shared" si="1"/>
        <v>1315617</v>
      </c>
      <c r="K108" s="20" t="s">
        <v>61</v>
      </c>
    </row>
    <row r="109" spans="1:11" hidden="1" x14ac:dyDescent="0.25">
      <c r="A109" s="35">
        <v>84</v>
      </c>
      <c r="B109" s="20" t="s">
        <v>17</v>
      </c>
      <c r="C109" s="10" t="s">
        <v>116</v>
      </c>
      <c r="D109" s="11" t="s">
        <v>228</v>
      </c>
      <c r="E109" s="12">
        <v>43292</v>
      </c>
      <c r="F109" s="15">
        <v>52962</v>
      </c>
      <c r="G109" s="39">
        <v>2648</v>
      </c>
      <c r="H109" s="16">
        <v>55610</v>
      </c>
      <c r="I109" s="19" t="s">
        <v>1908</v>
      </c>
      <c r="J109" s="39">
        <f t="shared" si="1"/>
        <v>55610</v>
      </c>
      <c r="K109" s="20" t="s">
        <v>61</v>
      </c>
    </row>
    <row r="110" spans="1:11" hidden="1" x14ac:dyDescent="0.25">
      <c r="A110" s="35">
        <v>85</v>
      </c>
      <c r="B110" s="20" t="s">
        <v>17</v>
      </c>
      <c r="C110" s="10" t="s">
        <v>116</v>
      </c>
      <c r="D110" s="11" t="s">
        <v>229</v>
      </c>
      <c r="E110" s="12">
        <v>43292</v>
      </c>
      <c r="F110" s="15">
        <v>60372</v>
      </c>
      <c r="G110" s="39">
        <v>3018</v>
      </c>
      <c r="H110" s="16">
        <v>63390</v>
      </c>
      <c r="I110" s="19" t="s">
        <v>1908</v>
      </c>
      <c r="J110" s="39">
        <f t="shared" si="1"/>
        <v>63390</v>
      </c>
      <c r="K110" s="20" t="s">
        <v>61</v>
      </c>
    </row>
    <row r="111" spans="1:11" hidden="1" x14ac:dyDescent="0.25">
      <c r="A111" s="35">
        <v>86</v>
      </c>
      <c r="B111" s="20" t="s">
        <v>17</v>
      </c>
      <c r="C111" s="10" t="s">
        <v>116</v>
      </c>
      <c r="D111" s="11" t="s">
        <v>230</v>
      </c>
      <c r="E111" s="12">
        <v>43302</v>
      </c>
      <c r="F111" s="15">
        <v>34944</v>
      </c>
      <c r="G111" s="39">
        <v>1746</v>
      </c>
      <c r="H111" s="16">
        <v>36690</v>
      </c>
      <c r="I111" s="19" t="s">
        <v>1908</v>
      </c>
      <c r="J111" s="39">
        <f t="shared" si="1"/>
        <v>36690</v>
      </c>
      <c r="K111" s="20" t="s">
        <v>61</v>
      </c>
    </row>
    <row r="112" spans="1:11" hidden="1" x14ac:dyDescent="0.25">
      <c r="A112" s="35">
        <v>87</v>
      </c>
      <c r="B112" s="20" t="s">
        <v>17</v>
      </c>
      <c r="C112" s="10" t="s">
        <v>119</v>
      </c>
      <c r="D112" s="11" t="s">
        <v>231</v>
      </c>
      <c r="E112" s="12">
        <v>43301</v>
      </c>
      <c r="F112" s="15">
        <v>2325884</v>
      </c>
      <c r="G112" s="39">
        <v>418659</v>
      </c>
      <c r="H112" s="16">
        <v>2744543</v>
      </c>
      <c r="I112" s="19" t="s">
        <v>1908</v>
      </c>
      <c r="J112" s="39">
        <f t="shared" si="1"/>
        <v>2744543</v>
      </c>
      <c r="K112" s="20" t="s">
        <v>61</v>
      </c>
    </row>
    <row r="113" spans="1:11" hidden="1" x14ac:dyDescent="0.25">
      <c r="A113" s="35">
        <v>88</v>
      </c>
      <c r="B113" s="20" t="s">
        <v>17</v>
      </c>
      <c r="C113" s="10" t="s">
        <v>119</v>
      </c>
      <c r="D113" s="11" t="s">
        <v>232</v>
      </c>
      <c r="E113" s="12">
        <v>43301</v>
      </c>
      <c r="F113" s="15">
        <v>2278658.5</v>
      </c>
      <c r="G113" s="39">
        <v>410158.5</v>
      </c>
      <c r="H113" s="16">
        <v>2688817</v>
      </c>
      <c r="I113" s="19" t="s">
        <v>1908</v>
      </c>
      <c r="J113" s="39">
        <f t="shared" si="1"/>
        <v>2688817</v>
      </c>
      <c r="K113" s="20" t="s">
        <v>61</v>
      </c>
    </row>
    <row r="114" spans="1:11" hidden="1" x14ac:dyDescent="0.25">
      <c r="A114" s="35">
        <v>89</v>
      </c>
      <c r="B114" s="20" t="s">
        <v>17</v>
      </c>
      <c r="C114" s="10" t="s">
        <v>116</v>
      </c>
      <c r="D114" s="11" t="s">
        <v>233</v>
      </c>
      <c r="E114" s="12">
        <v>43304</v>
      </c>
      <c r="F114" s="15">
        <v>13657</v>
      </c>
      <c r="G114" s="39">
        <v>682</v>
      </c>
      <c r="H114" s="16">
        <v>14339</v>
      </c>
      <c r="I114" s="19" t="s">
        <v>1908</v>
      </c>
      <c r="J114" s="39">
        <f t="shared" si="1"/>
        <v>14339</v>
      </c>
      <c r="K114" s="20" t="s">
        <v>61</v>
      </c>
    </row>
    <row r="115" spans="1:11" hidden="1" x14ac:dyDescent="0.25">
      <c r="A115" s="35">
        <v>90</v>
      </c>
      <c r="B115" s="20" t="s">
        <v>17</v>
      </c>
      <c r="C115" s="10" t="s">
        <v>106</v>
      </c>
      <c r="D115" s="11" t="s">
        <v>234</v>
      </c>
      <c r="E115" s="12">
        <v>43306</v>
      </c>
      <c r="F115" s="15">
        <v>435203</v>
      </c>
      <c r="G115" s="39">
        <v>78337</v>
      </c>
      <c r="H115" s="16">
        <v>513540</v>
      </c>
      <c r="I115" s="19" t="s">
        <v>1908</v>
      </c>
      <c r="J115" s="39">
        <f t="shared" si="1"/>
        <v>513540</v>
      </c>
      <c r="K115" s="20" t="s">
        <v>61</v>
      </c>
    </row>
    <row r="116" spans="1:11" hidden="1" x14ac:dyDescent="0.25">
      <c r="A116" s="35">
        <v>91</v>
      </c>
      <c r="B116" s="20" t="s">
        <v>17</v>
      </c>
      <c r="C116" s="10" t="s">
        <v>106</v>
      </c>
      <c r="D116" s="11" t="s">
        <v>235</v>
      </c>
      <c r="E116" s="12">
        <v>43309</v>
      </c>
      <c r="F116" s="15">
        <v>135280</v>
      </c>
      <c r="G116" s="39">
        <v>24241</v>
      </c>
      <c r="H116" s="16">
        <v>159521</v>
      </c>
      <c r="I116" s="19" t="s">
        <v>1908</v>
      </c>
      <c r="J116" s="39">
        <f t="shared" si="1"/>
        <v>159521</v>
      </c>
      <c r="K116" s="20" t="s">
        <v>61</v>
      </c>
    </row>
    <row r="117" spans="1:11" hidden="1" x14ac:dyDescent="0.25">
      <c r="A117" s="35">
        <v>92</v>
      </c>
      <c r="B117" s="20" t="s">
        <v>17</v>
      </c>
      <c r="C117" s="10" t="s">
        <v>116</v>
      </c>
      <c r="D117" s="11" t="s">
        <v>236</v>
      </c>
      <c r="E117" s="12">
        <v>43306</v>
      </c>
      <c r="F117" s="15">
        <v>13800</v>
      </c>
      <c r="G117" s="39">
        <v>690</v>
      </c>
      <c r="H117" s="16">
        <v>14490</v>
      </c>
      <c r="I117" s="19" t="s">
        <v>1908</v>
      </c>
      <c r="J117" s="39">
        <f t="shared" si="1"/>
        <v>14490</v>
      </c>
      <c r="K117" s="20" t="s">
        <v>61</v>
      </c>
    </row>
    <row r="118" spans="1:11" hidden="1" x14ac:dyDescent="0.25">
      <c r="A118" s="35">
        <v>93</v>
      </c>
      <c r="B118" s="20" t="s">
        <v>17</v>
      </c>
      <c r="C118" s="10" t="s">
        <v>116</v>
      </c>
      <c r="D118" s="11" t="s">
        <v>237</v>
      </c>
      <c r="E118" s="12">
        <v>43311</v>
      </c>
      <c r="F118" s="15">
        <v>13800</v>
      </c>
      <c r="G118" s="39">
        <v>690</v>
      </c>
      <c r="H118" s="16">
        <v>14490</v>
      </c>
      <c r="I118" s="19" t="s">
        <v>1908</v>
      </c>
      <c r="J118" s="39">
        <f t="shared" si="1"/>
        <v>14490</v>
      </c>
      <c r="K118" s="20" t="s">
        <v>61</v>
      </c>
    </row>
    <row r="119" spans="1:11" hidden="1" x14ac:dyDescent="0.25">
      <c r="A119" s="35">
        <v>94</v>
      </c>
      <c r="B119" s="20" t="s">
        <v>17</v>
      </c>
      <c r="C119" s="10" t="s">
        <v>116</v>
      </c>
      <c r="D119" s="11" t="s">
        <v>238</v>
      </c>
      <c r="E119" s="12">
        <v>43312</v>
      </c>
      <c r="F119" s="15">
        <v>46280</v>
      </c>
      <c r="G119" s="39">
        <v>2314</v>
      </c>
      <c r="H119" s="16">
        <v>48594</v>
      </c>
      <c r="I119" s="19" t="s">
        <v>1908</v>
      </c>
      <c r="J119" s="39">
        <f t="shared" si="1"/>
        <v>48594</v>
      </c>
      <c r="K119" s="20" t="s">
        <v>61</v>
      </c>
    </row>
    <row r="120" spans="1:11" hidden="1" x14ac:dyDescent="0.25">
      <c r="A120" s="35">
        <v>95</v>
      </c>
      <c r="B120" s="20" t="s">
        <v>17</v>
      </c>
      <c r="C120" s="10" t="s">
        <v>102</v>
      </c>
      <c r="D120" s="11" t="s">
        <v>239</v>
      </c>
      <c r="E120" s="12">
        <v>43312</v>
      </c>
      <c r="F120" s="15">
        <v>1956</v>
      </c>
      <c r="G120" s="39">
        <v>352</v>
      </c>
      <c r="H120" s="16">
        <v>2308</v>
      </c>
      <c r="I120" s="19" t="s">
        <v>1908</v>
      </c>
      <c r="J120" s="39">
        <f t="shared" si="1"/>
        <v>2308</v>
      </c>
      <c r="K120" s="20" t="s">
        <v>61</v>
      </c>
    </row>
    <row r="121" spans="1:11" hidden="1" x14ac:dyDescent="0.25">
      <c r="A121" s="35">
        <v>96</v>
      </c>
      <c r="B121" s="20" t="s">
        <v>17</v>
      </c>
      <c r="C121" s="10" t="s">
        <v>120</v>
      </c>
      <c r="D121" s="11" t="s">
        <v>240</v>
      </c>
      <c r="E121" s="12">
        <v>43312</v>
      </c>
      <c r="F121" s="15">
        <v>49790</v>
      </c>
      <c r="G121" s="39">
        <v>8962</v>
      </c>
      <c r="H121" s="16">
        <v>58752</v>
      </c>
      <c r="I121" s="19" t="s">
        <v>1908</v>
      </c>
      <c r="J121" s="39">
        <f t="shared" si="1"/>
        <v>58752</v>
      </c>
      <c r="K121" s="20" t="s">
        <v>61</v>
      </c>
    </row>
    <row r="122" spans="1:11" hidden="1" x14ac:dyDescent="0.25">
      <c r="A122" s="35">
        <v>97</v>
      </c>
      <c r="B122" s="20" t="s">
        <v>17</v>
      </c>
      <c r="C122" s="10" t="s">
        <v>111</v>
      </c>
      <c r="D122" s="11" t="s">
        <v>58</v>
      </c>
      <c r="E122" s="42"/>
      <c r="F122" s="15">
        <v>2085379.12</v>
      </c>
      <c r="G122" s="39">
        <v>-2085379.12</v>
      </c>
      <c r="H122" s="16">
        <v>0</v>
      </c>
      <c r="I122" s="19" t="s">
        <v>1908</v>
      </c>
      <c r="J122" s="39">
        <f t="shared" si="1"/>
        <v>0</v>
      </c>
      <c r="K122" s="20" t="s">
        <v>61</v>
      </c>
    </row>
    <row r="123" spans="1:11" hidden="1" x14ac:dyDescent="0.25">
      <c r="A123" s="35">
        <v>98</v>
      </c>
      <c r="B123" s="20" t="s">
        <v>17</v>
      </c>
      <c r="C123" s="10" t="s">
        <v>111</v>
      </c>
      <c r="D123" s="11" t="s">
        <v>58</v>
      </c>
      <c r="E123" s="42"/>
      <c r="F123" s="15">
        <v>333230.78000000003</v>
      </c>
      <c r="G123" s="39">
        <v>-333230.78000000003</v>
      </c>
      <c r="H123" s="16">
        <v>0</v>
      </c>
      <c r="I123" s="19" t="s">
        <v>1908</v>
      </c>
      <c r="J123" s="39">
        <f t="shared" si="1"/>
        <v>0</v>
      </c>
      <c r="K123" s="20" t="s">
        <v>61</v>
      </c>
    </row>
    <row r="124" spans="1:11" hidden="1" x14ac:dyDescent="0.25">
      <c r="A124" s="35">
        <v>99</v>
      </c>
      <c r="B124" s="20" t="s">
        <v>17</v>
      </c>
      <c r="C124" s="10" t="s">
        <v>113</v>
      </c>
      <c r="D124" s="11" t="s">
        <v>241</v>
      </c>
      <c r="E124" s="12">
        <v>43312</v>
      </c>
      <c r="F124" s="15">
        <v>110632</v>
      </c>
      <c r="G124" s="39">
        <v>19914</v>
      </c>
      <c r="H124" s="16">
        <v>130546</v>
      </c>
      <c r="I124" s="19" t="s">
        <v>1908</v>
      </c>
      <c r="J124" s="39">
        <f t="shared" si="1"/>
        <v>130546</v>
      </c>
      <c r="K124" s="20" t="s">
        <v>61</v>
      </c>
    </row>
    <row r="125" spans="1:11" hidden="1" x14ac:dyDescent="0.25">
      <c r="A125" s="35">
        <v>100</v>
      </c>
      <c r="B125" s="20" t="s">
        <v>17</v>
      </c>
      <c r="C125" s="10" t="s">
        <v>103</v>
      </c>
      <c r="D125" s="11" t="s">
        <v>242</v>
      </c>
      <c r="E125" s="12">
        <v>43291</v>
      </c>
      <c r="F125" s="15">
        <v>656410</v>
      </c>
      <c r="G125" s="39">
        <v>118154</v>
      </c>
      <c r="H125" s="16">
        <v>774564</v>
      </c>
      <c r="I125" s="19" t="s">
        <v>1908</v>
      </c>
      <c r="J125" s="39">
        <f t="shared" si="1"/>
        <v>774564</v>
      </c>
      <c r="K125" s="20" t="s">
        <v>61</v>
      </c>
    </row>
    <row r="126" spans="1:11" hidden="1" x14ac:dyDescent="0.25">
      <c r="A126" s="35">
        <v>101</v>
      </c>
      <c r="B126" s="20" t="s">
        <v>17</v>
      </c>
      <c r="C126" s="10" t="s">
        <v>116</v>
      </c>
      <c r="D126" s="11" t="s">
        <v>243</v>
      </c>
      <c r="E126" s="12">
        <v>43314</v>
      </c>
      <c r="F126" s="15">
        <v>13800</v>
      </c>
      <c r="G126" s="39">
        <v>690</v>
      </c>
      <c r="H126" s="16">
        <v>14490</v>
      </c>
      <c r="I126" s="19" t="s">
        <v>1908</v>
      </c>
      <c r="J126" s="39">
        <f t="shared" si="1"/>
        <v>14490</v>
      </c>
      <c r="K126" s="20" t="s">
        <v>61</v>
      </c>
    </row>
    <row r="127" spans="1:11" hidden="1" x14ac:dyDescent="0.25">
      <c r="A127" s="35">
        <v>102</v>
      </c>
      <c r="B127" s="20" t="s">
        <v>17</v>
      </c>
      <c r="C127" s="10" t="s">
        <v>116</v>
      </c>
      <c r="D127" s="11" t="s">
        <v>244</v>
      </c>
      <c r="E127" s="12">
        <v>43313</v>
      </c>
      <c r="F127" s="15">
        <v>18538</v>
      </c>
      <c r="G127" s="39">
        <v>926</v>
      </c>
      <c r="H127" s="16">
        <v>19464</v>
      </c>
      <c r="I127" s="19" t="s">
        <v>1908</v>
      </c>
      <c r="J127" s="39">
        <f t="shared" si="1"/>
        <v>19464</v>
      </c>
      <c r="K127" s="20" t="s">
        <v>61</v>
      </c>
    </row>
    <row r="128" spans="1:11" hidden="1" x14ac:dyDescent="0.25">
      <c r="A128" s="35">
        <v>103</v>
      </c>
      <c r="B128" s="20" t="s">
        <v>17</v>
      </c>
      <c r="C128" s="10" t="s">
        <v>104</v>
      </c>
      <c r="D128" s="11" t="s">
        <v>245</v>
      </c>
      <c r="E128" s="12">
        <v>43316</v>
      </c>
      <c r="F128" s="15">
        <v>82031.25</v>
      </c>
      <c r="G128" s="39">
        <v>22968.75</v>
      </c>
      <c r="H128" s="16">
        <v>105000</v>
      </c>
      <c r="I128" s="19" t="s">
        <v>1908</v>
      </c>
      <c r="J128" s="39">
        <f t="shared" si="1"/>
        <v>105000</v>
      </c>
      <c r="K128" s="20" t="s">
        <v>61</v>
      </c>
    </row>
    <row r="129" spans="1:11" hidden="1" x14ac:dyDescent="0.25">
      <c r="A129" s="35">
        <v>104</v>
      </c>
      <c r="B129" s="20" t="s">
        <v>17</v>
      </c>
      <c r="C129" s="10" t="s">
        <v>104</v>
      </c>
      <c r="D129" s="11" t="s">
        <v>246</v>
      </c>
      <c r="E129" s="12">
        <v>43316</v>
      </c>
      <c r="F129" s="15">
        <v>86953.13</v>
      </c>
      <c r="G129" s="39">
        <v>24346.880000000001</v>
      </c>
      <c r="H129" s="16">
        <v>111300.01000000001</v>
      </c>
      <c r="I129" s="19" t="s">
        <v>1908</v>
      </c>
      <c r="J129" s="39">
        <f t="shared" si="1"/>
        <v>111300.01000000001</v>
      </c>
      <c r="K129" s="20" t="s">
        <v>61</v>
      </c>
    </row>
    <row r="130" spans="1:11" hidden="1" x14ac:dyDescent="0.25">
      <c r="A130" s="35">
        <v>105</v>
      </c>
      <c r="B130" s="20" t="s">
        <v>17</v>
      </c>
      <c r="C130" s="10" t="s">
        <v>121</v>
      </c>
      <c r="D130" s="11" t="s">
        <v>247</v>
      </c>
      <c r="E130" s="12">
        <v>43316</v>
      </c>
      <c r="F130" s="15">
        <v>2730</v>
      </c>
      <c r="G130" s="39">
        <v>492</v>
      </c>
      <c r="H130" s="16">
        <v>3222</v>
      </c>
      <c r="I130" s="19" t="s">
        <v>1908</v>
      </c>
      <c r="J130" s="39">
        <f t="shared" si="1"/>
        <v>3222</v>
      </c>
      <c r="K130" s="20" t="s">
        <v>61</v>
      </c>
    </row>
    <row r="131" spans="1:11" hidden="1" x14ac:dyDescent="0.25">
      <c r="A131" s="35">
        <v>106</v>
      </c>
      <c r="B131" s="20" t="s">
        <v>17</v>
      </c>
      <c r="C131" s="10" t="s">
        <v>116</v>
      </c>
      <c r="D131" s="11" t="s">
        <v>248</v>
      </c>
      <c r="E131" s="12">
        <v>43316</v>
      </c>
      <c r="F131" s="15">
        <v>51183</v>
      </c>
      <c r="G131" s="39">
        <v>2558</v>
      </c>
      <c r="H131" s="16">
        <v>53741</v>
      </c>
      <c r="I131" s="19" t="s">
        <v>1908</v>
      </c>
      <c r="J131" s="39">
        <f t="shared" si="1"/>
        <v>53741</v>
      </c>
      <c r="K131" s="20" t="s">
        <v>61</v>
      </c>
    </row>
    <row r="132" spans="1:11" hidden="1" x14ac:dyDescent="0.25">
      <c r="A132" s="35">
        <v>107</v>
      </c>
      <c r="B132" s="20" t="s">
        <v>17</v>
      </c>
      <c r="C132" s="10" t="s">
        <v>116</v>
      </c>
      <c r="D132" s="11" t="s">
        <v>249</v>
      </c>
      <c r="E132" s="12">
        <v>43317</v>
      </c>
      <c r="F132" s="15">
        <v>6900</v>
      </c>
      <c r="G132" s="39">
        <v>344</v>
      </c>
      <c r="H132" s="16">
        <v>7244</v>
      </c>
      <c r="I132" s="19" t="s">
        <v>1908</v>
      </c>
      <c r="J132" s="39">
        <f t="shared" si="1"/>
        <v>7244</v>
      </c>
      <c r="K132" s="20" t="s">
        <v>61</v>
      </c>
    </row>
    <row r="133" spans="1:11" hidden="1" x14ac:dyDescent="0.25">
      <c r="A133" s="35">
        <v>108</v>
      </c>
      <c r="B133" s="20" t="s">
        <v>17</v>
      </c>
      <c r="C133" s="10" t="s">
        <v>116</v>
      </c>
      <c r="D133" s="11" t="s">
        <v>250</v>
      </c>
      <c r="E133" s="12">
        <v>43318</v>
      </c>
      <c r="F133" s="15">
        <v>9200</v>
      </c>
      <c r="G133" s="39">
        <v>460</v>
      </c>
      <c r="H133" s="16">
        <v>9660</v>
      </c>
      <c r="I133" s="19" t="s">
        <v>1908</v>
      </c>
      <c r="J133" s="39">
        <f t="shared" si="1"/>
        <v>9660</v>
      </c>
      <c r="K133" s="20" t="s">
        <v>61</v>
      </c>
    </row>
    <row r="134" spans="1:11" hidden="1" x14ac:dyDescent="0.25">
      <c r="A134" s="35">
        <v>109</v>
      </c>
      <c r="B134" s="20" t="s">
        <v>17</v>
      </c>
      <c r="C134" s="10" t="s">
        <v>66</v>
      </c>
      <c r="D134" s="11" t="s">
        <v>58</v>
      </c>
      <c r="E134" s="42"/>
      <c r="F134" s="15">
        <v>120945</v>
      </c>
      <c r="G134" s="39">
        <v>0</v>
      </c>
      <c r="H134" s="16">
        <v>120945</v>
      </c>
      <c r="I134" s="19" t="s">
        <v>1908</v>
      </c>
      <c r="J134" s="39">
        <f t="shared" si="1"/>
        <v>120945</v>
      </c>
      <c r="K134" s="20" t="s">
        <v>61</v>
      </c>
    </row>
    <row r="135" spans="1:11" hidden="1" x14ac:dyDescent="0.25">
      <c r="A135" s="35">
        <v>110</v>
      </c>
      <c r="B135" s="20" t="s">
        <v>17</v>
      </c>
      <c r="C135" s="10" t="s">
        <v>66</v>
      </c>
      <c r="D135" s="11" t="s">
        <v>58</v>
      </c>
      <c r="E135" s="42"/>
      <c r="F135" s="15">
        <v>90114</v>
      </c>
      <c r="G135" s="39">
        <v>0</v>
      </c>
      <c r="H135" s="16">
        <v>90114</v>
      </c>
      <c r="I135" s="19" t="s">
        <v>1908</v>
      </c>
      <c r="J135" s="39">
        <f t="shared" si="1"/>
        <v>90114</v>
      </c>
      <c r="K135" s="20" t="s">
        <v>61</v>
      </c>
    </row>
    <row r="136" spans="1:11" hidden="1" x14ac:dyDescent="0.25">
      <c r="A136" s="35">
        <v>111</v>
      </c>
      <c r="B136" s="20" t="s">
        <v>17</v>
      </c>
      <c r="C136" s="10" t="s">
        <v>66</v>
      </c>
      <c r="D136" s="11" t="s">
        <v>58</v>
      </c>
      <c r="E136" s="42"/>
      <c r="F136" s="15">
        <v>62727</v>
      </c>
      <c r="G136" s="39">
        <v>0</v>
      </c>
      <c r="H136" s="16">
        <v>62727</v>
      </c>
      <c r="I136" s="19" t="s">
        <v>1908</v>
      </c>
      <c r="J136" s="39">
        <f t="shared" si="1"/>
        <v>62727</v>
      </c>
      <c r="K136" s="20" t="s">
        <v>61</v>
      </c>
    </row>
    <row r="137" spans="1:11" hidden="1" x14ac:dyDescent="0.25">
      <c r="A137" s="35">
        <v>112</v>
      </c>
      <c r="B137" s="20" t="s">
        <v>17</v>
      </c>
      <c r="C137" s="10" t="s">
        <v>116</v>
      </c>
      <c r="D137" s="11" t="s">
        <v>251</v>
      </c>
      <c r="E137" s="12">
        <v>43320</v>
      </c>
      <c r="F137" s="15">
        <v>13800</v>
      </c>
      <c r="G137" s="39">
        <v>690</v>
      </c>
      <c r="H137" s="16">
        <v>14490</v>
      </c>
      <c r="I137" s="19" t="s">
        <v>1908</v>
      </c>
      <c r="J137" s="39">
        <f t="shared" si="1"/>
        <v>14490</v>
      </c>
      <c r="K137" s="20" t="s">
        <v>61</v>
      </c>
    </row>
    <row r="138" spans="1:11" hidden="1" x14ac:dyDescent="0.25">
      <c r="A138" s="35">
        <v>113</v>
      </c>
      <c r="B138" s="20" t="s">
        <v>17</v>
      </c>
      <c r="C138" s="10" t="s">
        <v>116</v>
      </c>
      <c r="D138" s="11" t="s">
        <v>252</v>
      </c>
      <c r="E138" s="12">
        <v>43320</v>
      </c>
      <c r="F138" s="15">
        <v>13800</v>
      </c>
      <c r="G138" s="39">
        <v>690</v>
      </c>
      <c r="H138" s="16">
        <v>14490</v>
      </c>
      <c r="I138" s="19" t="s">
        <v>1908</v>
      </c>
      <c r="J138" s="39">
        <f t="shared" si="1"/>
        <v>14490</v>
      </c>
      <c r="K138" s="20" t="s">
        <v>61</v>
      </c>
    </row>
    <row r="139" spans="1:11" hidden="1" x14ac:dyDescent="0.25">
      <c r="A139" s="35">
        <v>114</v>
      </c>
      <c r="B139" s="20" t="s">
        <v>17</v>
      </c>
      <c r="C139" s="10" t="s">
        <v>110</v>
      </c>
      <c r="D139" s="11" t="s">
        <v>98</v>
      </c>
      <c r="E139" s="12">
        <v>43320</v>
      </c>
      <c r="F139" s="15">
        <v>39960</v>
      </c>
      <c r="G139" s="39">
        <v>7193</v>
      </c>
      <c r="H139" s="16">
        <v>47153</v>
      </c>
      <c r="I139" s="19" t="s">
        <v>1908</v>
      </c>
      <c r="J139" s="39">
        <f t="shared" si="1"/>
        <v>47153</v>
      </c>
      <c r="K139" s="20" t="s">
        <v>61</v>
      </c>
    </row>
    <row r="140" spans="1:11" hidden="1" x14ac:dyDescent="0.25">
      <c r="A140" s="35">
        <v>115</v>
      </c>
      <c r="B140" s="20" t="s">
        <v>17</v>
      </c>
      <c r="C140" s="10" t="s">
        <v>116</v>
      </c>
      <c r="D140" s="11" t="s">
        <v>253</v>
      </c>
      <c r="E140" s="12">
        <v>43321</v>
      </c>
      <c r="F140" s="15">
        <v>63294</v>
      </c>
      <c r="G140" s="39">
        <v>3164</v>
      </c>
      <c r="H140" s="16">
        <v>66458</v>
      </c>
      <c r="I140" s="19" t="s">
        <v>1908</v>
      </c>
      <c r="J140" s="39">
        <f t="shared" si="1"/>
        <v>66458</v>
      </c>
      <c r="K140" s="20" t="s">
        <v>61</v>
      </c>
    </row>
    <row r="141" spans="1:11" hidden="1" x14ac:dyDescent="0.25">
      <c r="A141" s="35">
        <v>116</v>
      </c>
      <c r="B141" s="20" t="s">
        <v>17</v>
      </c>
      <c r="C141" s="10" t="s">
        <v>122</v>
      </c>
      <c r="D141" s="11" t="s">
        <v>254</v>
      </c>
      <c r="E141" s="12">
        <v>43321</v>
      </c>
      <c r="F141" s="15">
        <v>35550</v>
      </c>
      <c r="G141" s="39">
        <v>6399</v>
      </c>
      <c r="H141" s="16">
        <v>41949</v>
      </c>
      <c r="I141" s="19" t="s">
        <v>1908</v>
      </c>
      <c r="J141" s="39">
        <f t="shared" si="1"/>
        <v>41949</v>
      </c>
      <c r="K141" s="20" t="s">
        <v>61</v>
      </c>
    </row>
    <row r="142" spans="1:11" hidden="1" x14ac:dyDescent="0.25">
      <c r="A142" s="35">
        <v>117</v>
      </c>
      <c r="B142" s="20" t="s">
        <v>17</v>
      </c>
      <c r="C142" s="10" t="s">
        <v>103</v>
      </c>
      <c r="D142" s="11" t="s">
        <v>255</v>
      </c>
      <c r="E142" s="12">
        <v>43321</v>
      </c>
      <c r="F142" s="15">
        <v>915474</v>
      </c>
      <c r="G142" s="39">
        <v>164785</v>
      </c>
      <c r="H142" s="16">
        <v>1080259</v>
      </c>
      <c r="I142" s="19" t="s">
        <v>1908</v>
      </c>
      <c r="J142" s="39">
        <f t="shared" si="1"/>
        <v>1080259</v>
      </c>
      <c r="K142" s="20" t="s">
        <v>61</v>
      </c>
    </row>
    <row r="143" spans="1:11" hidden="1" x14ac:dyDescent="0.25">
      <c r="A143" s="35">
        <v>118</v>
      </c>
      <c r="B143" s="20" t="s">
        <v>17</v>
      </c>
      <c r="C143" s="10" t="s">
        <v>105</v>
      </c>
      <c r="D143" s="11" t="s">
        <v>256</v>
      </c>
      <c r="E143" s="12">
        <v>43318</v>
      </c>
      <c r="F143" s="15">
        <v>1092448.25</v>
      </c>
      <c r="G143" s="39">
        <v>196640.75</v>
      </c>
      <c r="H143" s="16">
        <v>1349089</v>
      </c>
      <c r="I143" s="19" t="s">
        <v>1908</v>
      </c>
      <c r="J143" s="39">
        <f t="shared" si="1"/>
        <v>1289089</v>
      </c>
      <c r="K143" s="20" t="s">
        <v>61</v>
      </c>
    </row>
    <row r="144" spans="1:11" hidden="1" x14ac:dyDescent="0.25">
      <c r="A144" s="35">
        <v>119</v>
      </c>
      <c r="B144" s="20" t="s">
        <v>17</v>
      </c>
      <c r="C144" s="10" t="s">
        <v>105</v>
      </c>
      <c r="D144" s="11" t="s">
        <v>257</v>
      </c>
      <c r="E144" s="12">
        <v>43317</v>
      </c>
      <c r="F144" s="15">
        <v>1205678</v>
      </c>
      <c r="G144" s="39">
        <v>217022</v>
      </c>
      <c r="H144" s="16">
        <v>1488700</v>
      </c>
      <c r="I144" s="19" t="s">
        <v>1908</v>
      </c>
      <c r="J144" s="39">
        <f t="shared" si="1"/>
        <v>1422700</v>
      </c>
      <c r="K144" s="20" t="s">
        <v>61</v>
      </c>
    </row>
    <row r="145" spans="1:11" hidden="1" x14ac:dyDescent="0.25">
      <c r="A145" s="35">
        <v>120</v>
      </c>
      <c r="B145" s="20" t="s">
        <v>17</v>
      </c>
      <c r="C145" s="10" t="s">
        <v>105</v>
      </c>
      <c r="D145" s="11" t="s">
        <v>258</v>
      </c>
      <c r="E145" s="12">
        <v>43317</v>
      </c>
      <c r="F145" s="15">
        <v>1134243</v>
      </c>
      <c r="G145" s="39">
        <v>204164</v>
      </c>
      <c r="H145" s="16">
        <v>1404407</v>
      </c>
      <c r="I145" s="19" t="s">
        <v>1908</v>
      </c>
      <c r="J145" s="39">
        <f t="shared" si="1"/>
        <v>1338407</v>
      </c>
      <c r="K145" s="20" t="s">
        <v>61</v>
      </c>
    </row>
    <row r="146" spans="1:11" hidden="1" x14ac:dyDescent="0.25">
      <c r="A146" s="35">
        <v>121</v>
      </c>
      <c r="B146" s="20" t="s">
        <v>17</v>
      </c>
      <c r="C146" s="10" t="s">
        <v>105</v>
      </c>
      <c r="D146" s="11" t="s">
        <v>259</v>
      </c>
      <c r="E146" s="12">
        <v>43318</v>
      </c>
      <c r="F146" s="15">
        <v>1191248</v>
      </c>
      <c r="G146" s="39">
        <v>214425</v>
      </c>
      <c r="H146" s="16">
        <v>1465673</v>
      </c>
      <c r="I146" s="19" t="s">
        <v>1908</v>
      </c>
      <c r="J146" s="39">
        <f t="shared" si="1"/>
        <v>1405673</v>
      </c>
      <c r="K146" s="20" t="s">
        <v>61</v>
      </c>
    </row>
    <row r="147" spans="1:11" hidden="1" x14ac:dyDescent="0.25">
      <c r="A147" s="35">
        <v>122</v>
      </c>
      <c r="B147" s="20" t="s">
        <v>17</v>
      </c>
      <c r="C147" s="10" t="s">
        <v>105</v>
      </c>
      <c r="D147" s="11" t="s">
        <v>260</v>
      </c>
      <c r="E147" s="12">
        <v>43319</v>
      </c>
      <c r="F147" s="15">
        <v>1115716.07</v>
      </c>
      <c r="G147" s="39">
        <v>200828.93</v>
      </c>
      <c r="H147" s="16">
        <v>1376545</v>
      </c>
      <c r="I147" s="19" t="s">
        <v>1908</v>
      </c>
      <c r="J147" s="39">
        <f t="shared" si="1"/>
        <v>1316545</v>
      </c>
      <c r="K147" s="20" t="s">
        <v>61</v>
      </c>
    </row>
    <row r="148" spans="1:11" hidden="1" x14ac:dyDescent="0.25">
      <c r="A148" s="35">
        <v>123</v>
      </c>
      <c r="B148" s="20" t="s">
        <v>17</v>
      </c>
      <c r="C148" s="10" t="s">
        <v>105</v>
      </c>
      <c r="D148" s="11" t="s">
        <v>261</v>
      </c>
      <c r="E148" s="12">
        <v>43319</v>
      </c>
      <c r="F148" s="15">
        <v>1113756.78</v>
      </c>
      <c r="G148" s="39">
        <v>200476.22</v>
      </c>
      <c r="H148" s="16">
        <v>1374233</v>
      </c>
      <c r="I148" s="19" t="s">
        <v>1908</v>
      </c>
      <c r="J148" s="39">
        <f t="shared" si="1"/>
        <v>1314233</v>
      </c>
      <c r="K148" s="20" t="s">
        <v>61</v>
      </c>
    </row>
    <row r="149" spans="1:11" hidden="1" x14ac:dyDescent="0.25">
      <c r="A149" s="35">
        <v>124</v>
      </c>
      <c r="B149" s="20" t="s">
        <v>17</v>
      </c>
      <c r="C149" s="10" t="s">
        <v>103</v>
      </c>
      <c r="D149" s="11" t="s">
        <v>262</v>
      </c>
      <c r="E149" s="12">
        <v>43323</v>
      </c>
      <c r="F149" s="41">
        <v>-17786</v>
      </c>
      <c r="G149" s="39">
        <v>-3201</v>
      </c>
      <c r="H149" s="20">
        <v>-20987</v>
      </c>
      <c r="I149" s="19" t="s">
        <v>1908</v>
      </c>
      <c r="J149" s="39">
        <f t="shared" si="1"/>
        <v>-20987</v>
      </c>
      <c r="K149" s="20" t="s">
        <v>61</v>
      </c>
    </row>
    <row r="150" spans="1:11" hidden="1" x14ac:dyDescent="0.25">
      <c r="A150" s="35">
        <v>125</v>
      </c>
      <c r="B150" s="20" t="s">
        <v>17</v>
      </c>
      <c r="C150" s="10" t="s">
        <v>116</v>
      </c>
      <c r="D150" s="11" t="s">
        <v>263</v>
      </c>
      <c r="E150" s="12">
        <v>43324</v>
      </c>
      <c r="F150" s="15">
        <v>26416</v>
      </c>
      <c r="G150" s="39">
        <v>1320</v>
      </c>
      <c r="H150" s="16">
        <v>27736</v>
      </c>
      <c r="I150" s="19" t="s">
        <v>1908</v>
      </c>
      <c r="J150" s="39">
        <f t="shared" si="1"/>
        <v>27736</v>
      </c>
      <c r="K150" s="20" t="s">
        <v>61</v>
      </c>
    </row>
    <row r="151" spans="1:11" hidden="1" x14ac:dyDescent="0.25">
      <c r="A151" s="35">
        <v>126</v>
      </c>
      <c r="B151" s="20" t="s">
        <v>17</v>
      </c>
      <c r="C151" s="10" t="s">
        <v>105</v>
      </c>
      <c r="D151" s="11" t="s">
        <v>264</v>
      </c>
      <c r="E151" s="12">
        <v>43320</v>
      </c>
      <c r="F151" s="15">
        <v>1106530.55</v>
      </c>
      <c r="G151" s="39">
        <v>199175.45</v>
      </c>
      <c r="H151" s="16">
        <v>1365706</v>
      </c>
      <c r="I151" s="19" t="s">
        <v>1908</v>
      </c>
      <c r="J151" s="39">
        <f t="shared" si="1"/>
        <v>1305706</v>
      </c>
      <c r="K151" s="20" t="s">
        <v>61</v>
      </c>
    </row>
    <row r="152" spans="1:11" hidden="1" x14ac:dyDescent="0.25">
      <c r="A152" s="35">
        <v>127</v>
      </c>
      <c r="B152" s="20" t="s">
        <v>17</v>
      </c>
      <c r="C152" s="10" t="s">
        <v>123</v>
      </c>
      <c r="D152" s="11" t="s">
        <v>265</v>
      </c>
      <c r="E152" s="12">
        <v>43320</v>
      </c>
      <c r="F152" s="15">
        <v>261893</v>
      </c>
      <c r="G152" s="39">
        <v>47141</v>
      </c>
      <c r="H152" s="16">
        <v>309034</v>
      </c>
      <c r="I152" s="19" t="s">
        <v>1908</v>
      </c>
      <c r="J152" s="39">
        <f t="shared" si="1"/>
        <v>309034</v>
      </c>
      <c r="K152" s="20" t="s">
        <v>61</v>
      </c>
    </row>
    <row r="153" spans="1:11" hidden="1" x14ac:dyDescent="0.25">
      <c r="A153" s="35">
        <v>128</v>
      </c>
      <c r="B153" s="20" t="s">
        <v>17</v>
      </c>
      <c r="C153" s="10" t="s">
        <v>124</v>
      </c>
      <c r="D153" s="11" t="s">
        <v>266</v>
      </c>
      <c r="E153" s="12">
        <v>43320</v>
      </c>
      <c r="F153" s="15">
        <v>722544</v>
      </c>
      <c r="G153" s="39">
        <v>130058</v>
      </c>
      <c r="H153" s="16">
        <v>861128</v>
      </c>
      <c r="I153" s="19" t="s">
        <v>1908</v>
      </c>
      <c r="J153" s="39">
        <f t="shared" si="1"/>
        <v>852602</v>
      </c>
      <c r="K153" s="20" t="s">
        <v>61</v>
      </c>
    </row>
    <row r="154" spans="1:11" hidden="1" x14ac:dyDescent="0.25">
      <c r="A154" s="35">
        <v>129</v>
      </c>
      <c r="B154" s="20" t="s">
        <v>17</v>
      </c>
      <c r="C154" s="10" t="s">
        <v>116</v>
      </c>
      <c r="D154" s="11" t="s">
        <v>267</v>
      </c>
      <c r="E154" s="12">
        <v>43325</v>
      </c>
      <c r="F154" s="15">
        <v>4600</v>
      </c>
      <c r="G154" s="39">
        <v>230</v>
      </c>
      <c r="H154" s="16">
        <v>4830</v>
      </c>
      <c r="I154" s="19" t="s">
        <v>1908</v>
      </c>
      <c r="J154" s="39">
        <f t="shared" si="1"/>
        <v>4830</v>
      </c>
      <c r="K154" s="20" t="s">
        <v>61</v>
      </c>
    </row>
    <row r="155" spans="1:11" hidden="1" x14ac:dyDescent="0.25">
      <c r="A155" s="35">
        <v>130</v>
      </c>
      <c r="B155" s="20" t="s">
        <v>17</v>
      </c>
      <c r="C155" s="10" t="s">
        <v>116</v>
      </c>
      <c r="D155" s="11" t="s">
        <v>268</v>
      </c>
      <c r="E155" s="12">
        <v>43325</v>
      </c>
      <c r="F155" s="15">
        <v>36140</v>
      </c>
      <c r="G155" s="39">
        <v>1806</v>
      </c>
      <c r="H155" s="16">
        <v>37946</v>
      </c>
      <c r="I155" s="19" t="s">
        <v>1908</v>
      </c>
      <c r="J155" s="39">
        <f t="shared" ref="J155:J218" si="2">F155+G155</f>
        <v>37946</v>
      </c>
      <c r="K155" s="20" t="s">
        <v>61</v>
      </c>
    </row>
    <row r="156" spans="1:11" hidden="1" x14ac:dyDescent="0.25">
      <c r="A156" s="35">
        <v>131</v>
      </c>
      <c r="B156" s="20" t="s">
        <v>17</v>
      </c>
      <c r="C156" s="10" t="s">
        <v>125</v>
      </c>
      <c r="D156" s="11" t="s">
        <v>269</v>
      </c>
      <c r="E156" s="12">
        <v>43323</v>
      </c>
      <c r="F156" s="15">
        <v>26231</v>
      </c>
      <c r="G156" s="39">
        <v>4722</v>
      </c>
      <c r="H156" s="16">
        <v>30953</v>
      </c>
      <c r="I156" s="19" t="s">
        <v>1908</v>
      </c>
      <c r="J156" s="39">
        <f t="shared" si="2"/>
        <v>30953</v>
      </c>
      <c r="K156" s="20" t="s">
        <v>61</v>
      </c>
    </row>
    <row r="157" spans="1:11" hidden="1" x14ac:dyDescent="0.25">
      <c r="A157" s="35">
        <v>132</v>
      </c>
      <c r="B157" s="20" t="s">
        <v>17</v>
      </c>
      <c r="C157" s="10" t="s">
        <v>125</v>
      </c>
      <c r="D157" s="11" t="s">
        <v>270</v>
      </c>
      <c r="E157" s="12">
        <v>43323</v>
      </c>
      <c r="F157" s="15">
        <v>11200</v>
      </c>
      <c r="G157" s="39">
        <v>1344</v>
      </c>
      <c r="H157" s="16">
        <v>12544</v>
      </c>
      <c r="I157" s="19" t="s">
        <v>1908</v>
      </c>
      <c r="J157" s="39">
        <f t="shared" si="2"/>
        <v>12544</v>
      </c>
      <c r="K157" s="20" t="s">
        <v>61</v>
      </c>
    </row>
    <row r="158" spans="1:11" hidden="1" x14ac:dyDescent="0.25">
      <c r="A158" s="35">
        <v>133</v>
      </c>
      <c r="B158" s="20" t="s">
        <v>17</v>
      </c>
      <c r="C158" s="10" t="s">
        <v>109</v>
      </c>
      <c r="D158" s="11" t="s">
        <v>271</v>
      </c>
      <c r="E158" s="12">
        <v>43326</v>
      </c>
      <c r="F158" s="15">
        <v>23212</v>
      </c>
      <c r="G158" s="39">
        <v>4178</v>
      </c>
      <c r="H158" s="16">
        <v>27390</v>
      </c>
      <c r="I158" s="19" t="s">
        <v>1908</v>
      </c>
      <c r="J158" s="39">
        <f t="shared" si="2"/>
        <v>27390</v>
      </c>
      <c r="K158" s="20" t="s">
        <v>61</v>
      </c>
    </row>
    <row r="159" spans="1:11" hidden="1" x14ac:dyDescent="0.25">
      <c r="A159" s="35">
        <v>134</v>
      </c>
      <c r="B159" s="20" t="s">
        <v>17</v>
      </c>
      <c r="C159" s="10" t="s">
        <v>109</v>
      </c>
      <c r="D159" s="11" t="s">
        <v>210</v>
      </c>
      <c r="E159" s="12">
        <v>43291</v>
      </c>
      <c r="F159" s="41">
        <v>-1000</v>
      </c>
      <c r="G159" s="39">
        <v>0</v>
      </c>
      <c r="H159" s="20">
        <v>-1000</v>
      </c>
      <c r="I159" s="19" t="s">
        <v>1908</v>
      </c>
      <c r="J159" s="39">
        <f t="shared" si="2"/>
        <v>-1000</v>
      </c>
      <c r="K159" s="20" t="s">
        <v>61</v>
      </c>
    </row>
    <row r="160" spans="1:11" hidden="1" x14ac:dyDescent="0.25">
      <c r="A160" s="35">
        <v>135</v>
      </c>
      <c r="B160" s="20" t="s">
        <v>17</v>
      </c>
      <c r="C160" s="10" t="s">
        <v>116</v>
      </c>
      <c r="D160" s="11" t="s">
        <v>272</v>
      </c>
      <c r="E160" s="12">
        <v>43326</v>
      </c>
      <c r="F160" s="15">
        <v>13800</v>
      </c>
      <c r="G160" s="39">
        <v>690</v>
      </c>
      <c r="H160" s="16">
        <v>14490</v>
      </c>
      <c r="I160" s="19" t="s">
        <v>1908</v>
      </c>
      <c r="J160" s="39">
        <f t="shared" si="2"/>
        <v>14490</v>
      </c>
      <c r="K160" s="20" t="s">
        <v>61</v>
      </c>
    </row>
    <row r="161" spans="1:11" hidden="1" x14ac:dyDescent="0.25">
      <c r="A161" s="35">
        <v>136</v>
      </c>
      <c r="B161" s="20" t="s">
        <v>17</v>
      </c>
      <c r="C161" s="10" t="s">
        <v>116</v>
      </c>
      <c r="D161" s="11" t="s">
        <v>273</v>
      </c>
      <c r="E161" s="12">
        <v>43326</v>
      </c>
      <c r="F161" s="15">
        <v>19604</v>
      </c>
      <c r="G161" s="39">
        <v>980</v>
      </c>
      <c r="H161" s="16">
        <v>20584</v>
      </c>
      <c r="I161" s="19" t="s">
        <v>1908</v>
      </c>
      <c r="J161" s="39">
        <f t="shared" si="2"/>
        <v>20584</v>
      </c>
      <c r="K161" s="20" t="s">
        <v>61</v>
      </c>
    </row>
    <row r="162" spans="1:11" hidden="1" x14ac:dyDescent="0.25">
      <c r="A162" s="35">
        <v>137</v>
      </c>
      <c r="B162" s="20" t="s">
        <v>17</v>
      </c>
      <c r="C162" s="10" t="s">
        <v>116</v>
      </c>
      <c r="D162" s="11" t="s">
        <v>274</v>
      </c>
      <c r="E162" s="12">
        <v>43326</v>
      </c>
      <c r="F162" s="15">
        <v>47964</v>
      </c>
      <c r="G162" s="39">
        <v>2398</v>
      </c>
      <c r="H162" s="16">
        <v>50362</v>
      </c>
      <c r="I162" s="19" t="s">
        <v>1908</v>
      </c>
      <c r="J162" s="39">
        <f t="shared" si="2"/>
        <v>50362</v>
      </c>
      <c r="K162" s="20" t="s">
        <v>61</v>
      </c>
    </row>
    <row r="163" spans="1:11" hidden="1" x14ac:dyDescent="0.25">
      <c r="A163" s="35">
        <v>138</v>
      </c>
      <c r="B163" s="20" t="s">
        <v>17</v>
      </c>
      <c r="C163" s="10" t="s">
        <v>116</v>
      </c>
      <c r="D163" s="11" t="s">
        <v>275</v>
      </c>
      <c r="E163" s="12">
        <v>43326</v>
      </c>
      <c r="F163" s="15">
        <v>38168</v>
      </c>
      <c r="G163" s="39">
        <v>1908</v>
      </c>
      <c r="H163" s="16">
        <v>40076</v>
      </c>
      <c r="I163" s="19" t="s">
        <v>1908</v>
      </c>
      <c r="J163" s="39">
        <f t="shared" si="2"/>
        <v>40076</v>
      </c>
      <c r="K163" s="20" t="s">
        <v>61</v>
      </c>
    </row>
    <row r="164" spans="1:11" hidden="1" x14ac:dyDescent="0.25">
      <c r="A164" s="35">
        <v>139</v>
      </c>
      <c r="B164" s="20" t="s">
        <v>17</v>
      </c>
      <c r="C164" s="10" t="s">
        <v>106</v>
      </c>
      <c r="D164" s="11" t="s">
        <v>276</v>
      </c>
      <c r="E164" s="12">
        <v>43323</v>
      </c>
      <c r="F164" s="15">
        <v>32701.73</v>
      </c>
      <c r="G164" s="39">
        <v>5886.27</v>
      </c>
      <c r="H164" s="16">
        <v>38588</v>
      </c>
      <c r="I164" s="19" t="s">
        <v>1908</v>
      </c>
      <c r="J164" s="39">
        <f t="shared" si="2"/>
        <v>38588</v>
      </c>
      <c r="K164" s="20" t="s">
        <v>61</v>
      </c>
    </row>
    <row r="165" spans="1:11" hidden="1" x14ac:dyDescent="0.25">
      <c r="A165" s="35">
        <v>140</v>
      </c>
      <c r="B165" s="20" t="s">
        <v>17</v>
      </c>
      <c r="C165" s="10" t="s">
        <v>105</v>
      </c>
      <c r="D165" s="11" t="s">
        <v>277</v>
      </c>
      <c r="E165" s="12">
        <v>43323</v>
      </c>
      <c r="F165" s="15">
        <v>1131409</v>
      </c>
      <c r="G165" s="39">
        <v>203654</v>
      </c>
      <c r="H165" s="16">
        <v>1395063</v>
      </c>
      <c r="I165" s="19" t="s">
        <v>1908</v>
      </c>
      <c r="J165" s="39">
        <f t="shared" si="2"/>
        <v>1335063</v>
      </c>
      <c r="K165" s="20" t="s">
        <v>61</v>
      </c>
    </row>
    <row r="166" spans="1:11" hidden="1" x14ac:dyDescent="0.25">
      <c r="A166" s="35">
        <v>141</v>
      </c>
      <c r="B166" s="20" t="s">
        <v>17</v>
      </c>
      <c r="C166" s="10" t="s">
        <v>105</v>
      </c>
      <c r="D166" s="11" t="s">
        <v>278</v>
      </c>
      <c r="E166" s="12">
        <v>43322</v>
      </c>
      <c r="F166" s="15">
        <v>1350724.54</v>
      </c>
      <c r="G166" s="39">
        <v>243130.46</v>
      </c>
      <c r="H166" s="16">
        <v>1663855</v>
      </c>
      <c r="I166" s="19" t="s">
        <v>1908</v>
      </c>
      <c r="J166" s="39">
        <f t="shared" si="2"/>
        <v>1593855</v>
      </c>
      <c r="K166" s="20" t="s">
        <v>61</v>
      </c>
    </row>
    <row r="167" spans="1:11" hidden="1" x14ac:dyDescent="0.25">
      <c r="A167" s="35">
        <v>142</v>
      </c>
      <c r="B167" s="20" t="s">
        <v>17</v>
      </c>
      <c r="C167" s="10" t="s">
        <v>116</v>
      </c>
      <c r="D167" s="11" t="s">
        <v>279</v>
      </c>
      <c r="E167" s="12">
        <v>43328</v>
      </c>
      <c r="F167" s="15">
        <v>4600</v>
      </c>
      <c r="G167" s="39">
        <v>230</v>
      </c>
      <c r="H167" s="16">
        <v>4830</v>
      </c>
      <c r="I167" s="19" t="s">
        <v>1908</v>
      </c>
      <c r="J167" s="39">
        <f t="shared" si="2"/>
        <v>4830</v>
      </c>
      <c r="K167" s="20" t="s">
        <v>61</v>
      </c>
    </row>
    <row r="168" spans="1:11" hidden="1" x14ac:dyDescent="0.25">
      <c r="A168" s="35">
        <v>143</v>
      </c>
      <c r="B168" s="20" t="s">
        <v>17</v>
      </c>
      <c r="C168" s="10" t="s">
        <v>116</v>
      </c>
      <c r="D168" s="11" t="s">
        <v>280</v>
      </c>
      <c r="E168" s="12">
        <v>43328</v>
      </c>
      <c r="F168" s="15">
        <v>51700</v>
      </c>
      <c r="G168" s="39">
        <v>2584</v>
      </c>
      <c r="H168" s="16">
        <v>54284</v>
      </c>
      <c r="I168" s="19" t="s">
        <v>1908</v>
      </c>
      <c r="J168" s="39">
        <f t="shared" si="2"/>
        <v>54284</v>
      </c>
      <c r="K168" s="20" t="s">
        <v>61</v>
      </c>
    </row>
    <row r="169" spans="1:11" hidden="1" x14ac:dyDescent="0.25">
      <c r="A169" s="35">
        <v>144</v>
      </c>
      <c r="B169" s="20" t="s">
        <v>17</v>
      </c>
      <c r="C169" s="10" t="s">
        <v>116</v>
      </c>
      <c r="D169" s="11" t="s">
        <v>281</v>
      </c>
      <c r="E169" s="12">
        <v>43328</v>
      </c>
      <c r="F169" s="15">
        <v>26572</v>
      </c>
      <c r="G169" s="39">
        <v>1328</v>
      </c>
      <c r="H169" s="16">
        <v>27900</v>
      </c>
      <c r="I169" s="19" t="s">
        <v>1908</v>
      </c>
      <c r="J169" s="39">
        <f t="shared" si="2"/>
        <v>27900</v>
      </c>
      <c r="K169" s="20" t="s">
        <v>61</v>
      </c>
    </row>
    <row r="170" spans="1:11" hidden="1" x14ac:dyDescent="0.25">
      <c r="A170" s="35">
        <v>145</v>
      </c>
      <c r="B170" s="20" t="s">
        <v>17</v>
      </c>
      <c r="C170" s="10" t="s">
        <v>116</v>
      </c>
      <c r="D170" s="11" t="s">
        <v>282</v>
      </c>
      <c r="E170" s="12">
        <v>43328</v>
      </c>
      <c r="F170" s="15">
        <v>13800</v>
      </c>
      <c r="G170" s="39">
        <v>690</v>
      </c>
      <c r="H170" s="16">
        <v>14490</v>
      </c>
      <c r="I170" s="19" t="s">
        <v>1908</v>
      </c>
      <c r="J170" s="39">
        <f t="shared" si="2"/>
        <v>14490</v>
      </c>
      <c r="K170" s="20" t="s">
        <v>61</v>
      </c>
    </row>
    <row r="171" spans="1:11" hidden="1" x14ac:dyDescent="0.25">
      <c r="A171" s="35">
        <v>146</v>
      </c>
      <c r="B171" s="20" t="s">
        <v>17</v>
      </c>
      <c r="C171" s="10" t="s">
        <v>110</v>
      </c>
      <c r="D171" s="11" t="s">
        <v>283</v>
      </c>
      <c r="E171" s="12">
        <v>43325</v>
      </c>
      <c r="F171" s="15">
        <v>44300</v>
      </c>
      <c r="G171" s="39">
        <v>7974</v>
      </c>
      <c r="H171" s="16">
        <v>52274</v>
      </c>
      <c r="I171" s="19" t="s">
        <v>1908</v>
      </c>
      <c r="J171" s="39">
        <f t="shared" si="2"/>
        <v>52274</v>
      </c>
      <c r="K171" s="20" t="s">
        <v>61</v>
      </c>
    </row>
    <row r="172" spans="1:11" hidden="1" x14ac:dyDescent="0.25">
      <c r="A172" s="35">
        <v>147</v>
      </c>
      <c r="B172" s="20" t="s">
        <v>17</v>
      </c>
      <c r="C172" s="10" t="s">
        <v>105</v>
      </c>
      <c r="D172" s="11" t="s">
        <v>284</v>
      </c>
      <c r="E172" s="12">
        <v>43325</v>
      </c>
      <c r="F172" s="15">
        <v>1130261</v>
      </c>
      <c r="G172" s="39">
        <v>203447</v>
      </c>
      <c r="H172" s="16">
        <v>1393708</v>
      </c>
      <c r="I172" s="19" t="s">
        <v>1908</v>
      </c>
      <c r="J172" s="39">
        <f t="shared" si="2"/>
        <v>1333708</v>
      </c>
      <c r="K172" s="20" t="s">
        <v>61</v>
      </c>
    </row>
    <row r="173" spans="1:11" hidden="1" x14ac:dyDescent="0.25">
      <c r="A173" s="35">
        <v>148</v>
      </c>
      <c r="B173" s="20" t="s">
        <v>17</v>
      </c>
      <c r="C173" s="10" t="s">
        <v>105</v>
      </c>
      <c r="D173" s="11" t="s">
        <v>285</v>
      </c>
      <c r="E173" s="12">
        <v>43324</v>
      </c>
      <c r="F173" s="15">
        <v>1012705.96</v>
      </c>
      <c r="G173" s="39">
        <v>182287.04</v>
      </c>
      <c r="H173" s="16">
        <v>1254993</v>
      </c>
      <c r="I173" s="19" t="s">
        <v>1908</v>
      </c>
      <c r="J173" s="39">
        <f t="shared" si="2"/>
        <v>1194993</v>
      </c>
      <c r="K173" s="20" t="s">
        <v>61</v>
      </c>
    </row>
    <row r="174" spans="1:11" hidden="1" x14ac:dyDescent="0.25">
      <c r="A174" s="35">
        <v>149</v>
      </c>
      <c r="B174" s="20" t="s">
        <v>17</v>
      </c>
      <c r="C174" s="10" t="s">
        <v>105</v>
      </c>
      <c r="D174" s="11" t="s">
        <v>286</v>
      </c>
      <c r="E174" s="12">
        <v>43324</v>
      </c>
      <c r="F174" s="15">
        <v>997705.96</v>
      </c>
      <c r="G174" s="39">
        <v>179587.04</v>
      </c>
      <c r="H174" s="16">
        <v>1237293</v>
      </c>
      <c r="I174" s="19" t="s">
        <v>1908</v>
      </c>
      <c r="J174" s="39">
        <f t="shared" si="2"/>
        <v>1177293</v>
      </c>
      <c r="K174" s="20" t="s">
        <v>61</v>
      </c>
    </row>
    <row r="175" spans="1:11" hidden="1" x14ac:dyDescent="0.25">
      <c r="A175" s="35">
        <v>150</v>
      </c>
      <c r="B175" s="20" t="s">
        <v>17</v>
      </c>
      <c r="C175" s="10" t="s">
        <v>105</v>
      </c>
      <c r="D175" s="11" t="s">
        <v>49</v>
      </c>
      <c r="E175" s="12">
        <v>43324</v>
      </c>
      <c r="F175" s="15">
        <v>1003957.65</v>
      </c>
      <c r="G175" s="39">
        <v>180712.35</v>
      </c>
      <c r="H175" s="16">
        <v>1244670</v>
      </c>
      <c r="I175" s="19" t="s">
        <v>1908</v>
      </c>
      <c r="J175" s="39">
        <f t="shared" si="2"/>
        <v>1184670</v>
      </c>
      <c r="K175" s="20" t="s">
        <v>61</v>
      </c>
    </row>
    <row r="176" spans="1:11" hidden="1" x14ac:dyDescent="0.25">
      <c r="A176" s="35">
        <v>151</v>
      </c>
      <c r="B176" s="20" t="s">
        <v>17</v>
      </c>
      <c r="C176" s="10" t="s">
        <v>104</v>
      </c>
      <c r="D176" s="11" t="s">
        <v>287</v>
      </c>
      <c r="E176" s="12">
        <v>43330</v>
      </c>
      <c r="F176" s="15">
        <v>88593.75</v>
      </c>
      <c r="G176" s="39">
        <v>24806.26</v>
      </c>
      <c r="H176" s="16">
        <v>113400.01000000001</v>
      </c>
      <c r="I176" s="19" t="s">
        <v>1908</v>
      </c>
      <c r="J176" s="39">
        <f t="shared" si="2"/>
        <v>113400.01</v>
      </c>
      <c r="K176" s="20" t="s">
        <v>61</v>
      </c>
    </row>
    <row r="177" spans="1:11" hidden="1" x14ac:dyDescent="0.25">
      <c r="A177" s="35">
        <v>152</v>
      </c>
      <c r="B177" s="20" t="s">
        <v>17</v>
      </c>
      <c r="C177" s="10" t="s">
        <v>104</v>
      </c>
      <c r="D177" s="11" t="s">
        <v>288</v>
      </c>
      <c r="E177" s="12">
        <v>43330</v>
      </c>
      <c r="F177" s="15">
        <v>52500</v>
      </c>
      <c r="G177" s="39">
        <v>14700</v>
      </c>
      <c r="H177" s="16">
        <v>67200</v>
      </c>
      <c r="I177" s="19" t="s">
        <v>1908</v>
      </c>
      <c r="J177" s="39">
        <f t="shared" si="2"/>
        <v>67200</v>
      </c>
      <c r="K177" s="20" t="s">
        <v>61</v>
      </c>
    </row>
    <row r="178" spans="1:11" hidden="1" x14ac:dyDescent="0.25">
      <c r="A178" s="35">
        <v>153</v>
      </c>
      <c r="B178" s="20" t="s">
        <v>17</v>
      </c>
      <c r="C178" s="10" t="s">
        <v>126</v>
      </c>
      <c r="D178" s="11" t="s">
        <v>233</v>
      </c>
      <c r="E178" s="12">
        <v>43330</v>
      </c>
      <c r="F178" s="15">
        <v>6600</v>
      </c>
      <c r="G178" s="39">
        <v>1188</v>
      </c>
      <c r="H178" s="16">
        <v>7788</v>
      </c>
      <c r="I178" s="19" t="s">
        <v>1908</v>
      </c>
      <c r="J178" s="39">
        <f t="shared" si="2"/>
        <v>7788</v>
      </c>
      <c r="K178" s="20" t="s">
        <v>61</v>
      </c>
    </row>
    <row r="179" spans="1:11" hidden="1" x14ac:dyDescent="0.25">
      <c r="A179" s="35">
        <v>154</v>
      </c>
      <c r="B179" s="20" t="s">
        <v>17</v>
      </c>
      <c r="C179" s="10" t="s">
        <v>106</v>
      </c>
      <c r="D179" s="11" t="s">
        <v>289</v>
      </c>
      <c r="E179" s="12">
        <v>43330</v>
      </c>
      <c r="F179" s="15">
        <v>20838.78</v>
      </c>
      <c r="G179" s="39">
        <v>3704.22</v>
      </c>
      <c r="H179" s="16">
        <v>24543</v>
      </c>
      <c r="I179" s="19" t="s">
        <v>1908</v>
      </c>
      <c r="J179" s="39">
        <f t="shared" si="2"/>
        <v>24543</v>
      </c>
      <c r="K179" s="20" t="s">
        <v>61</v>
      </c>
    </row>
    <row r="180" spans="1:11" hidden="1" x14ac:dyDescent="0.25">
      <c r="A180" s="35">
        <v>155</v>
      </c>
      <c r="B180" s="20" t="s">
        <v>17</v>
      </c>
      <c r="C180" s="10" t="s">
        <v>105</v>
      </c>
      <c r="D180" s="11" t="s">
        <v>290</v>
      </c>
      <c r="E180" s="12">
        <v>43329</v>
      </c>
      <c r="F180" s="15">
        <v>1104233.92</v>
      </c>
      <c r="G180" s="39">
        <v>198762.08</v>
      </c>
      <c r="H180" s="16">
        <v>1362996</v>
      </c>
      <c r="I180" s="19" t="s">
        <v>1908</v>
      </c>
      <c r="J180" s="39">
        <f t="shared" si="2"/>
        <v>1302996</v>
      </c>
      <c r="K180" s="20" t="s">
        <v>61</v>
      </c>
    </row>
    <row r="181" spans="1:11" hidden="1" x14ac:dyDescent="0.25">
      <c r="A181" s="35">
        <v>156</v>
      </c>
      <c r="B181" s="20" t="s">
        <v>17</v>
      </c>
      <c r="C181" s="10" t="s">
        <v>105</v>
      </c>
      <c r="D181" s="11" t="s">
        <v>291</v>
      </c>
      <c r="E181" s="12">
        <v>43326</v>
      </c>
      <c r="F181" s="15">
        <v>1062896.58</v>
      </c>
      <c r="G181" s="39">
        <v>191321.42</v>
      </c>
      <c r="H181" s="16">
        <v>1309218</v>
      </c>
      <c r="I181" s="19" t="s">
        <v>1908</v>
      </c>
      <c r="J181" s="39">
        <f t="shared" si="2"/>
        <v>1254218</v>
      </c>
      <c r="K181" s="20" t="s">
        <v>61</v>
      </c>
    </row>
    <row r="182" spans="1:11" hidden="1" x14ac:dyDescent="0.25">
      <c r="A182" s="35">
        <v>157</v>
      </c>
      <c r="B182" s="20" t="s">
        <v>17</v>
      </c>
      <c r="C182" s="10" t="s">
        <v>105</v>
      </c>
      <c r="D182" s="11" t="s">
        <v>292</v>
      </c>
      <c r="E182" s="12">
        <v>43328</v>
      </c>
      <c r="F182" s="15">
        <v>1031749.16</v>
      </c>
      <c r="G182" s="39">
        <v>185714.84</v>
      </c>
      <c r="H182" s="16">
        <v>1277464</v>
      </c>
      <c r="I182" s="19" t="s">
        <v>1908</v>
      </c>
      <c r="J182" s="39">
        <f t="shared" si="2"/>
        <v>1217464</v>
      </c>
      <c r="K182" s="20" t="s">
        <v>61</v>
      </c>
    </row>
    <row r="183" spans="1:11" hidden="1" x14ac:dyDescent="0.25">
      <c r="A183" s="35">
        <v>158</v>
      </c>
      <c r="B183" s="20" t="s">
        <v>17</v>
      </c>
      <c r="C183" s="10" t="s">
        <v>119</v>
      </c>
      <c r="D183" s="11" t="s">
        <v>293</v>
      </c>
      <c r="E183" s="12">
        <v>43328</v>
      </c>
      <c r="F183" s="15">
        <v>2600781.42</v>
      </c>
      <c r="G183" s="39">
        <v>468140.58</v>
      </c>
      <c r="H183" s="16">
        <v>3068922</v>
      </c>
      <c r="I183" s="19" t="s">
        <v>1908</v>
      </c>
      <c r="J183" s="39">
        <f t="shared" si="2"/>
        <v>3068922</v>
      </c>
      <c r="K183" s="20" t="s">
        <v>61</v>
      </c>
    </row>
    <row r="184" spans="1:11" hidden="1" x14ac:dyDescent="0.25">
      <c r="A184" s="35">
        <v>159</v>
      </c>
      <c r="B184" s="20" t="s">
        <v>17</v>
      </c>
      <c r="C184" s="10" t="s">
        <v>116</v>
      </c>
      <c r="D184" s="11" t="s">
        <v>294</v>
      </c>
      <c r="E184" s="12">
        <v>43334</v>
      </c>
      <c r="F184" s="15">
        <v>30168</v>
      </c>
      <c r="G184" s="39">
        <v>1504</v>
      </c>
      <c r="H184" s="16">
        <v>31672</v>
      </c>
      <c r="I184" s="19" t="s">
        <v>1908</v>
      </c>
      <c r="J184" s="39">
        <f t="shared" si="2"/>
        <v>31672</v>
      </c>
      <c r="K184" s="20" t="s">
        <v>61</v>
      </c>
    </row>
    <row r="185" spans="1:11" hidden="1" x14ac:dyDescent="0.25">
      <c r="A185" s="35">
        <v>160</v>
      </c>
      <c r="B185" s="20" t="s">
        <v>17</v>
      </c>
      <c r="C185" s="10" t="s">
        <v>116</v>
      </c>
      <c r="D185" s="11" t="s">
        <v>295</v>
      </c>
      <c r="E185" s="12">
        <v>43334</v>
      </c>
      <c r="F185" s="15">
        <v>32552</v>
      </c>
      <c r="G185" s="39">
        <v>1626</v>
      </c>
      <c r="H185" s="16">
        <v>34178</v>
      </c>
      <c r="I185" s="19" t="s">
        <v>1908</v>
      </c>
      <c r="J185" s="39">
        <f t="shared" si="2"/>
        <v>34178</v>
      </c>
      <c r="K185" s="20" t="s">
        <v>61</v>
      </c>
    </row>
    <row r="186" spans="1:11" hidden="1" x14ac:dyDescent="0.25">
      <c r="A186" s="35">
        <v>161</v>
      </c>
      <c r="B186" s="20" t="s">
        <v>17</v>
      </c>
      <c r="C186" s="10" t="s">
        <v>116</v>
      </c>
      <c r="D186" s="11" t="s">
        <v>296</v>
      </c>
      <c r="E186" s="12">
        <v>43333</v>
      </c>
      <c r="F186" s="15">
        <v>50736</v>
      </c>
      <c r="G186" s="39">
        <v>2536</v>
      </c>
      <c r="H186" s="16">
        <v>53272</v>
      </c>
      <c r="I186" s="19" t="s">
        <v>1908</v>
      </c>
      <c r="J186" s="39">
        <f t="shared" si="2"/>
        <v>53272</v>
      </c>
      <c r="K186" s="20" t="s">
        <v>61</v>
      </c>
    </row>
    <row r="187" spans="1:11" hidden="1" x14ac:dyDescent="0.25">
      <c r="A187" s="35">
        <v>162</v>
      </c>
      <c r="B187" s="20" t="s">
        <v>17</v>
      </c>
      <c r="C187" s="10" t="s">
        <v>116</v>
      </c>
      <c r="D187" s="11" t="s">
        <v>297</v>
      </c>
      <c r="E187" s="12">
        <v>43332</v>
      </c>
      <c r="F187" s="15">
        <v>27716</v>
      </c>
      <c r="G187" s="39">
        <v>1384</v>
      </c>
      <c r="H187" s="16">
        <v>29100</v>
      </c>
      <c r="I187" s="19" t="s">
        <v>1908</v>
      </c>
      <c r="J187" s="39">
        <f t="shared" si="2"/>
        <v>29100</v>
      </c>
      <c r="K187" s="20" t="s">
        <v>61</v>
      </c>
    </row>
    <row r="188" spans="1:11" hidden="1" x14ac:dyDescent="0.25">
      <c r="A188" s="35">
        <v>163</v>
      </c>
      <c r="B188" s="20" t="s">
        <v>17</v>
      </c>
      <c r="C188" s="10" t="s">
        <v>121</v>
      </c>
      <c r="D188" s="11" t="s">
        <v>298</v>
      </c>
      <c r="E188" s="12">
        <v>43334</v>
      </c>
      <c r="F188" s="15">
        <v>1650</v>
      </c>
      <c r="G188" s="39">
        <v>0</v>
      </c>
      <c r="H188" s="16">
        <v>1650</v>
      </c>
      <c r="I188" s="19" t="s">
        <v>1908</v>
      </c>
      <c r="J188" s="39">
        <f t="shared" si="2"/>
        <v>1650</v>
      </c>
      <c r="K188" s="20" t="s">
        <v>61</v>
      </c>
    </row>
    <row r="189" spans="1:11" hidden="1" x14ac:dyDescent="0.25">
      <c r="A189" s="35">
        <v>164</v>
      </c>
      <c r="B189" s="20" t="s">
        <v>17</v>
      </c>
      <c r="C189" s="10" t="s">
        <v>116</v>
      </c>
      <c r="D189" s="11" t="s">
        <v>299</v>
      </c>
      <c r="E189" s="12">
        <v>43331</v>
      </c>
      <c r="F189" s="15">
        <v>3850</v>
      </c>
      <c r="G189" s="39">
        <v>192</v>
      </c>
      <c r="H189" s="16">
        <v>4042</v>
      </c>
      <c r="I189" s="19" t="s">
        <v>1908</v>
      </c>
      <c r="J189" s="39">
        <f t="shared" si="2"/>
        <v>4042</v>
      </c>
      <c r="K189" s="20" t="s">
        <v>61</v>
      </c>
    </row>
    <row r="190" spans="1:11" hidden="1" x14ac:dyDescent="0.25">
      <c r="A190" s="35">
        <v>165</v>
      </c>
      <c r="B190" s="20" t="s">
        <v>17</v>
      </c>
      <c r="C190" s="10" t="s">
        <v>116</v>
      </c>
      <c r="D190" s="11" t="s">
        <v>300</v>
      </c>
      <c r="E190" s="12">
        <v>43329</v>
      </c>
      <c r="F190" s="15">
        <v>27716</v>
      </c>
      <c r="G190" s="39">
        <v>1384</v>
      </c>
      <c r="H190" s="16">
        <v>29100</v>
      </c>
      <c r="I190" s="19" t="s">
        <v>1908</v>
      </c>
      <c r="J190" s="39">
        <f t="shared" si="2"/>
        <v>29100</v>
      </c>
      <c r="K190" s="20" t="s">
        <v>61</v>
      </c>
    </row>
    <row r="191" spans="1:11" hidden="1" x14ac:dyDescent="0.25">
      <c r="A191" s="35">
        <v>166</v>
      </c>
      <c r="B191" s="20" t="s">
        <v>17</v>
      </c>
      <c r="C191" s="10" t="s">
        <v>127</v>
      </c>
      <c r="D191" s="11" t="s">
        <v>301</v>
      </c>
      <c r="E191" s="12">
        <v>43334</v>
      </c>
      <c r="F191" s="15">
        <v>23400</v>
      </c>
      <c r="G191" s="39">
        <v>4212</v>
      </c>
      <c r="H191" s="16">
        <v>27612</v>
      </c>
      <c r="I191" s="19" t="s">
        <v>1908</v>
      </c>
      <c r="J191" s="39">
        <f t="shared" si="2"/>
        <v>27612</v>
      </c>
      <c r="K191" s="20" t="s">
        <v>61</v>
      </c>
    </row>
    <row r="192" spans="1:11" hidden="1" x14ac:dyDescent="0.25">
      <c r="A192" s="35">
        <v>167</v>
      </c>
      <c r="B192" s="20" t="s">
        <v>17</v>
      </c>
      <c r="C192" s="10" t="s">
        <v>105</v>
      </c>
      <c r="D192" s="11" t="s">
        <v>55</v>
      </c>
      <c r="E192" s="12">
        <v>43330</v>
      </c>
      <c r="F192" s="15">
        <v>1108444.07</v>
      </c>
      <c r="G192" s="39">
        <v>199519.93</v>
      </c>
      <c r="H192" s="16">
        <v>1367964</v>
      </c>
      <c r="I192" s="19" t="s">
        <v>1908</v>
      </c>
      <c r="J192" s="39">
        <f t="shared" si="2"/>
        <v>1307964</v>
      </c>
      <c r="K192" s="20" t="s">
        <v>61</v>
      </c>
    </row>
    <row r="193" spans="1:11" hidden="1" x14ac:dyDescent="0.25">
      <c r="A193" s="35">
        <v>168</v>
      </c>
      <c r="B193" s="20" t="s">
        <v>17</v>
      </c>
      <c r="C193" s="10" t="s">
        <v>119</v>
      </c>
      <c r="D193" s="11" t="s">
        <v>302</v>
      </c>
      <c r="E193" s="12">
        <v>43315</v>
      </c>
      <c r="F193" s="15">
        <v>11568</v>
      </c>
      <c r="G193" s="39">
        <v>2082</v>
      </c>
      <c r="H193" s="16">
        <v>13650</v>
      </c>
      <c r="I193" s="19" t="s">
        <v>1908</v>
      </c>
      <c r="J193" s="39">
        <f t="shared" si="2"/>
        <v>13650</v>
      </c>
      <c r="K193" s="20" t="s">
        <v>61</v>
      </c>
    </row>
    <row r="194" spans="1:11" hidden="1" x14ac:dyDescent="0.25">
      <c r="A194" s="35">
        <v>169</v>
      </c>
      <c r="B194" s="20" t="s">
        <v>17</v>
      </c>
      <c r="C194" s="10" t="s">
        <v>128</v>
      </c>
      <c r="D194" s="11" t="s">
        <v>303</v>
      </c>
      <c r="E194" s="12">
        <v>43334</v>
      </c>
      <c r="F194" s="15">
        <v>37725</v>
      </c>
      <c r="G194" s="39">
        <v>6790</v>
      </c>
      <c r="H194" s="16">
        <v>44515</v>
      </c>
      <c r="I194" s="19" t="s">
        <v>1908</v>
      </c>
      <c r="J194" s="39">
        <f t="shared" si="2"/>
        <v>44515</v>
      </c>
      <c r="K194" s="20" t="s">
        <v>61</v>
      </c>
    </row>
    <row r="195" spans="1:11" hidden="1" x14ac:dyDescent="0.25">
      <c r="A195" s="35">
        <v>170</v>
      </c>
      <c r="B195" s="20" t="s">
        <v>17</v>
      </c>
      <c r="C195" s="10" t="s">
        <v>116</v>
      </c>
      <c r="D195" s="11" t="s">
        <v>304</v>
      </c>
      <c r="E195" s="12">
        <v>43335</v>
      </c>
      <c r="F195" s="15">
        <v>40768</v>
      </c>
      <c r="G195" s="39">
        <v>2038</v>
      </c>
      <c r="H195" s="16">
        <v>42806</v>
      </c>
      <c r="I195" s="19" t="s">
        <v>1908</v>
      </c>
      <c r="J195" s="39">
        <f t="shared" si="2"/>
        <v>42806</v>
      </c>
      <c r="K195" s="20" t="s">
        <v>61</v>
      </c>
    </row>
    <row r="196" spans="1:11" hidden="1" x14ac:dyDescent="0.25">
      <c r="A196" s="35">
        <v>171</v>
      </c>
      <c r="B196" s="20" t="s">
        <v>17</v>
      </c>
      <c r="C196" s="10" t="s">
        <v>119</v>
      </c>
      <c r="D196" s="11" t="s">
        <v>305</v>
      </c>
      <c r="E196" s="12">
        <v>43334</v>
      </c>
      <c r="F196" s="15">
        <v>2367999.09</v>
      </c>
      <c r="G196" s="39">
        <v>426239.91</v>
      </c>
      <c r="H196" s="16">
        <v>2794239</v>
      </c>
      <c r="I196" s="19" t="s">
        <v>1908</v>
      </c>
      <c r="J196" s="39">
        <f t="shared" si="2"/>
        <v>2794239</v>
      </c>
      <c r="K196" s="20" t="s">
        <v>61</v>
      </c>
    </row>
    <row r="197" spans="1:11" hidden="1" x14ac:dyDescent="0.25">
      <c r="A197" s="35">
        <v>172</v>
      </c>
      <c r="B197" s="20" t="s">
        <v>17</v>
      </c>
      <c r="C197" s="10" t="s">
        <v>128</v>
      </c>
      <c r="D197" s="11" t="s">
        <v>306</v>
      </c>
      <c r="E197" s="12">
        <v>43334</v>
      </c>
      <c r="F197" s="15">
        <v>38079</v>
      </c>
      <c r="G197" s="39">
        <v>6854</v>
      </c>
      <c r="H197" s="16">
        <v>44933</v>
      </c>
      <c r="I197" s="19" t="s">
        <v>1908</v>
      </c>
      <c r="J197" s="39">
        <f t="shared" si="2"/>
        <v>44933</v>
      </c>
      <c r="K197" s="20" t="s">
        <v>61</v>
      </c>
    </row>
    <row r="198" spans="1:11" hidden="1" x14ac:dyDescent="0.25">
      <c r="A198" s="35">
        <v>173</v>
      </c>
      <c r="B198" s="20" t="s">
        <v>17</v>
      </c>
      <c r="C198" s="10" t="s">
        <v>116</v>
      </c>
      <c r="D198" s="11" t="s">
        <v>307</v>
      </c>
      <c r="E198" s="12">
        <v>43339</v>
      </c>
      <c r="F198" s="15">
        <v>52290</v>
      </c>
      <c r="G198" s="39">
        <v>2614</v>
      </c>
      <c r="H198" s="16">
        <v>54904</v>
      </c>
      <c r="I198" s="19" t="s">
        <v>1908</v>
      </c>
      <c r="J198" s="39">
        <f t="shared" si="2"/>
        <v>54904</v>
      </c>
      <c r="K198" s="20" t="s">
        <v>61</v>
      </c>
    </row>
    <row r="199" spans="1:11" hidden="1" x14ac:dyDescent="0.25">
      <c r="A199" s="35">
        <v>174</v>
      </c>
      <c r="B199" s="20" t="s">
        <v>17</v>
      </c>
      <c r="C199" s="10" t="s">
        <v>116</v>
      </c>
      <c r="D199" s="11" t="s">
        <v>308</v>
      </c>
      <c r="E199" s="12">
        <v>43337</v>
      </c>
      <c r="F199" s="15">
        <v>29328</v>
      </c>
      <c r="G199" s="39">
        <v>1466</v>
      </c>
      <c r="H199" s="16">
        <v>30794</v>
      </c>
      <c r="I199" s="19" t="s">
        <v>1908</v>
      </c>
      <c r="J199" s="39">
        <f t="shared" si="2"/>
        <v>30794</v>
      </c>
      <c r="K199" s="20" t="s">
        <v>61</v>
      </c>
    </row>
    <row r="200" spans="1:11" hidden="1" x14ac:dyDescent="0.25">
      <c r="A200" s="35">
        <v>175</v>
      </c>
      <c r="B200" s="20" t="s">
        <v>17</v>
      </c>
      <c r="C200" s="10" t="s">
        <v>116</v>
      </c>
      <c r="D200" s="11" t="s">
        <v>309</v>
      </c>
      <c r="E200" s="12">
        <v>43333</v>
      </c>
      <c r="F200" s="15">
        <v>29848</v>
      </c>
      <c r="G200" s="39">
        <v>1492</v>
      </c>
      <c r="H200" s="16">
        <v>31340</v>
      </c>
      <c r="I200" s="19" t="s">
        <v>1908</v>
      </c>
      <c r="J200" s="39">
        <f t="shared" si="2"/>
        <v>31340</v>
      </c>
      <c r="K200" s="20" t="s">
        <v>61</v>
      </c>
    </row>
    <row r="201" spans="1:11" hidden="1" x14ac:dyDescent="0.25">
      <c r="A201" s="35">
        <v>176</v>
      </c>
      <c r="B201" s="20" t="s">
        <v>17</v>
      </c>
      <c r="C201" s="10" t="s">
        <v>102</v>
      </c>
      <c r="D201" s="11" t="s">
        <v>310</v>
      </c>
      <c r="E201" s="12">
        <v>43340</v>
      </c>
      <c r="F201" s="15">
        <v>12000</v>
      </c>
      <c r="G201" s="39">
        <v>2160</v>
      </c>
      <c r="H201" s="16">
        <v>14160</v>
      </c>
      <c r="I201" s="19" t="s">
        <v>1908</v>
      </c>
      <c r="J201" s="39">
        <f t="shared" si="2"/>
        <v>14160</v>
      </c>
      <c r="K201" s="20" t="s">
        <v>61</v>
      </c>
    </row>
    <row r="202" spans="1:11" hidden="1" x14ac:dyDescent="0.25">
      <c r="A202" s="35">
        <v>177</v>
      </c>
      <c r="B202" s="20" t="s">
        <v>17</v>
      </c>
      <c r="C202" s="10" t="s">
        <v>116</v>
      </c>
      <c r="D202" s="11" t="s">
        <v>311</v>
      </c>
      <c r="E202" s="12">
        <v>43340</v>
      </c>
      <c r="F202" s="15">
        <v>13800</v>
      </c>
      <c r="G202" s="39">
        <v>690</v>
      </c>
      <c r="H202" s="16">
        <v>14490</v>
      </c>
      <c r="I202" s="19" t="s">
        <v>1908</v>
      </c>
      <c r="J202" s="39">
        <f t="shared" si="2"/>
        <v>14490</v>
      </c>
      <c r="K202" s="20" t="s">
        <v>61</v>
      </c>
    </row>
    <row r="203" spans="1:11" hidden="1" x14ac:dyDescent="0.25">
      <c r="A203" s="35">
        <v>178</v>
      </c>
      <c r="B203" s="20" t="s">
        <v>17</v>
      </c>
      <c r="C203" s="10" t="s">
        <v>106</v>
      </c>
      <c r="D203" s="11" t="s">
        <v>312</v>
      </c>
      <c r="E203" s="12">
        <v>43333</v>
      </c>
      <c r="F203" s="15">
        <v>6880</v>
      </c>
      <c r="G203" s="39">
        <v>1238</v>
      </c>
      <c r="H203" s="16">
        <v>8118</v>
      </c>
      <c r="I203" s="19" t="s">
        <v>1908</v>
      </c>
      <c r="J203" s="39">
        <f t="shared" si="2"/>
        <v>8118</v>
      </c>
      <c r="K203" s="20" t="s">
        <v>61</v>
      </c>
    </row>
    <row r="204" spans="1:11" hidden="1" x14ac:dyDescent="0.25">
      <c r="A204" s="35">
        <v>179</v>
      </c>
      <c r="B204" s="20" t="s">
        <v>17</v>
      </c>
      <c r="C204" s="10" t="s">
        <v>120</v>
      </c>
      <c r="D204" s="11" t="s">
        <v>313</v>
      </c>
      <c r="E204" s="12">
        <v>43343</v>
      </c>
      <c r="F204" s="15">
        <v>46330</v>
      </c>
      <c r="G204" s="39">
        <v>8339</v>
      </c>
      <c r="H204" s="16">
        <v>54669</v>
      </c>
      <c r="I204" s="19" t="s">
        <v>1908</v>
      </c>
      <c r="J204" s="39">
        <f t="shared" si="2"/>
        <v>54669</v>
      </c>
      <c r="K204" s="20" t="s">
        <v>61</v>
      </c>
    </row>
    <row r="205" spans="1:11" hidden="1" x14ac:dyDescent="0.25">
      <c r="A205" s="35">
        <v>180</v>
      </c>
      <c r="B205" s="20" t="s">
        <v>17</v>
      </c>
      <c r="C205" s="10" t="s">
        <v>111</v>
      </c>
      <c r="D205" s="11" t="s">
        <v>58</v>
      </c>
      <c r="E205" s="42"/>
      <c r="F205" s="15">
        <v>177348.88</v>
      </c>
      <c r="G205" s="39">
        <v>-177348.88</v>
      </c>
      <c r="H205" s="16">
        <v>0</v>
      </c>
      <c r="I205" s="19" t="s">
        <v>1908</v>
      </c>
      <c r="J205" s="39">
        <f t="shared" si="2"/>
        <v>0</v>
      </c>
      <c r="K205" s="20" t="s">
        <v>61</v>
      </c>
    </row>
    <row r="206" spans="1:11" hidden="1" x14ac:dyDescent="0.25">
      <c r="A206" s="35">
        <v>181</v>
      </c>
      <c r="B206" s="20" t="s">
        <v>17</v>
      </c>
      <c r="C206" s="10" t="s">
        <v>111</v>
      </c>
      <c r="D206" s="11" t="s">
        <v>58</v>
      </c>
      <c r="E206" s="42"/>
      <c r="F206" s="15">
        <v>4873852.49</v>
      </c>
      <c r="G206" s="39">
        <v>-4873852.49</v>
      </c>
      <c r="H206" s="16">
        <v>0</v>
      </c>
      <c r="I206" s="19" t="s">
        <v>1908</v>
      </c>
      <c r="J206" s="39">
        <f t="shared" si="2"/>
        <v>0</v>
      </c>
      <c r="K206" s="20" t="s">
        <v>61</v>
      </c>
    </row>
    <row r="207" spans="1:11" hidden="1" x14ac:dyDescent="0.25">
      <c r="A207" s="35">
        <v>182</v>
      </c>
      <c r="B207" s="20" t="s">
        <v>17</v>
      </c>
      <c r="C207" s="10" t="s">
        <v>121</v>
      </c>
      <c r="D207" s="11" t="s">
        <v>310</v>
      </c>
      <c r="E207" s="12">
        <v>43343</v>
      </c>
      <c r="F207" s="15">
        <v>2300</v>
      </c>
      <c r="G207" s="39">
        <v>414</v>
      </c>
      <c r="H207" s="16">
        <v>2714</v>
      </c>
      <c r="I207" s="19" t="s">
        <v>1908</v>
      </c>
      <c r="J207" s="39">
        <f t="shared" si="2"/>
        <v>2714</v>
      </c>
      <c r="K207" s="20" t="s">
        <v>61</v>
      </c>
    </row>
    <row r="208" spans="1:11" hidden="1" x14ac:dyDescent="0.25">
      <c r="A208" s="35">
        <v>183</v>
      </c>
      <c r="B208" s="20" t="s">
        <v>17</v>
      </c>
      <c r="C208" s="10" t="s">
        <v>129</v>
      </c>
      <c r="D208" s="11" t="s">
        <v>314</v>
      </c>
      <c r="E208" s="12">
        <v>43341</v>
      </c>
      <c r="F208" s="15">
        <v>618486.46</v>
      </c>
      <c r="G208" s="39">
        <v>111327.54</v>
      </c>
      <c r="H208" s="16">
        <v>729814</v>
      </c>
      <c r="I208" s="19" t="s">
        <v>1908</v>
      </c>
      <c r="J208" s="39">
        <f t="shared" si="2"/>
        <v>729814</v>
      </c>
      <c r="K208" s="20" t="s">
        <v>61</v>
      </c>
    </row>
    <row r="209" spans="1:11" hidden="1" x14ac:dyDescent="0.25">
      <c r="A209" s="35">
        <v>184</v>
      </c>
      <c r="B209" s="20" t="s">
        <v>17</v>
      </c>
      <c r="C209" s="10" t="s">
        <v>127</v>
      </c>
      <c r="D209" s="11" t="s">
        <v>315</v>
      </c>
      <c r="E209" s="12">
        <v>43344</v>
      </c>
      <c r="F209" s="15">
        <v>22800</v>
      </c>
      <c r="G209" s="39">
        <v>4104</v>
      </c>
      <c r="H209" s="16">
        <v>26904</v>
      </c>
      <c r="I209" s="19" t="s">
        <v>1908</v>
      </c>
      <c r="J209" s="39">
        <f t="shared" si="2"/>
        <v>26904</v>
      </c>
      <c r="K209" s="20" t="s">
        <v>61</v>
      </c>
    </row>
    <row r="210" spans="1:11" hidden="1" x14ac:dyDescent="0.25">
      <c r="A210" s="35">
        <v>185</v>
      </c>
      <c r="B210" s="20" t="s">
        <v>17</v>
      </c>
      <c r="C210" s="10" t="s">
        <v>119</v>
      </c>
      <c r="D210" s="11" t="s">
        <v>316</v>
      </c>
      <c r="E210" s="12">
        <v>43344</v>
      </c>
      <c r="F210" s="15">
        <v>2887193</v>
      </c>
      <c r="G210" s="39">
        <v>519695</v>
      </c>
      <c r="H210" s="16">
        <v>3406888</v>
      </c>
      <c r="I210" s="19" t="s">
        <v>1908</v>
      </c>
      <c r="J210" s="39">
        <f t="shared" si="2"/>
        <v>3406888</v>
      </c>
      <c r="K210" s="20" t="s">
        <v>61</v>
      </c>
    </row>
    <row r="211" spans="1:11" hidden="1" x14ac:dyDescent="0.25">
      <c r="A211" s="35">
        <v>186</v>
      </c>
      <c r="B211" s="20" t="s">
        <v>17</v>
      </c>
      <c r="C211" s="10" t="s">
        <v>129</v>
      </c>
      <c r="D211" s="11" t="s">
        <v>317</v>
      </c>
      <c r="E211" s="12">
        <v>43344</v>
      </c>
      <c r="F211" s="15">
        <v>653575.5</v>
      </c>
      <c r="G211" s="39">
        <v>117643.5</v>
      </c>
      <c r="H211" s="16">
        <v>771219</v>
      </c>
      <c r="I211" s="19" t="s">
        <v>1908</v>
      </c>
      <c r="J211" s="39">
        <f t="shared" si="2"/>
        <v>771219</v>
      </c>
      <c r="K211" s="20" t="s">
        <v>61</v>
      </c>
    </row>
    <row r="212" spans="1:11" hidden="1" x14ac:dyDescent="0.25">
      <c r="A212" s="35">
        <v>187</v>
      </c>
      <c r="B212" s="20" t="s">
        <v>17</v>
      </c>
      <c r="C212" s="10" t="s">
        <v>112</v>
      </c>
      <c r="D212" s="11" t="s">
        <v>195</v>
      </c>
      <c r="E212" s="12">
        <v>43345</v>
      </c>
      <c r="F212" s="15">
        <v>64762</v>
      </c>
      <c r="G212" s="39">
        <v>3238</v>
      </c>
      <c r="H212" s="16">
        <v>68000</v>
      </c>
      <c r="I212" s="19" t="s">
        <v>1908</v>
      </c>
      <c r="J212" s="39">
        <f t="shared" si="2"/>
        <v>68000</v>
      </c>
      <c r="K212" s="20" t="s">
        <v>61</v>
      </c>
    </row>
    <row r="213" spans="1:11" hidden="1" x14ac:dyDescent="0.25">
      <c r="A213" s="35">
        <v>188</v>
      </c>
      <c r="B213" s="20" t="s">
        <v>17</v>
      </c>
      <c r="C213" s="10" t="s">
        <v>116</v>
      </c>
      <c r="D213" s="11" t="s">
        <v>318</v>
      </c>
      <c r="E213" s="12">
        <v>43347</v>
      </c>
      <c r="F213" s="15">
        <v>59682</v>
      </c>
      <c r="G213" s="39">
        <v>2984</v>
      </c>
      <c r="H213" s="16">
        <v>62666</v>
      </c>
      <c r="I213" s="19" t="s">
        <v>1908</v>
      </c>
      <c r="J213" s="39">
        <f t="shared" si="2"/>
        <v>62666</v>
      </c>
      <c r="K213" s="20" t="s">
        <v>61</v>
      </c>
    </row>
    <row r="214" spans="1:11" hidden="1" x14ac:dyDescent="0.25">
      <c r="A214" s="35">
        <v>189</v>
      </c>
      <c r="B214" s="20" t="s">
        <v>17</v>
      </c>
      <c r="C214" s="10" t="s">
        <v>109</v>
      </c>
      <c r="D214" s="11" t="s">
        <v>319</v>
      </c>
      <c r="E214" s="12">
        <v>43348</v>
      </c>
      <c r="F214" s="15">
        <v>30010.5</v>
      </c>
      <c r="G214" s="39">
        <v>5402</v>
      </c>
      <c r="H214" s="16">
        <v>35412.5</v>
      </c>
      <c r="I214" s="19" t="s">
        <v>1908</v>
      </c>
      <c r="J214" s="39">
        <f t="shared" si="2"/>
        <v>35412.5</v>
      </c>
      <c r="K214" s="20" t="s">
        <v>61</v>
      </c>
    </row>
    <row r="215" spans="1:11" hidden="1" x14ac:dyDescent="0.25">
      <c r="A215" s="35">
        <v>190</v>
      </c>
      <c r="B215" s="20" t="s">
        <v>17</v>
      </c>
      <c r="C215" s="10" t="s">
        <v>109</v>
      </c>
      <c r="D215" s="11" t="s">
        <v>319</v>
      </c>
      <c r="E215" s="12">
        <v>43348</v>
      </c>
      <c r="F215" s="41">
        <v>-1250</v>
      </c>
      <c r="G215" s="39">
        <v>0</v>
      </c>
      <c r="H215" s="20">
        <v>-1250</v>
      </c>
      <c r="I215" s="19" t="s">
        <v>1908</v>
      </c>
      <c r="J215" s="39">
        <f t="shared" si="2"/>
        <v>-1250</v>
      </c>
      <c r="K215" s="20" t="s">
        <v>61</v>
      </c>
    </row>
    <row r="216" spans="1:11" hidden="1" x14ac:dyDescent="0.25">
      <c r="A216" s="35">
        <v>191</v>
      </c>
      <c r="B216" s="20" t="s">
        <v>17</v>
      </c>
      <c r="C216" s="10" t="s">
        <v>129</v>
      </c>
      <c r="D216" s="11" t="s">
        <v>320</v>
      </c>
      <c r="E216" s="12">
        <v>43346</v>
      </c>
      <c r="F216" s="15">
        <v>964746.68</v>
      </c>
      <c r="G216" s="39">
        <v>173654.32</v>
      </c>
      <c r="H216" s="16">
        <v>1138401</v>
      </c>
      <c r="I216" s="19" t="s">
        <v>1908</v>
      </c>
      <c r="J216" s="39">
        <f t="shared" si="2"/>
        <v>1138401</v>
      </c>
      <c r="K216" s="20" t="s">
        <v>61</v>
      </c>
    </row>
    <row r="217" spans="1:11" hidden="1" x14ac:dyDescent="0.25">
      <c r="A217" s="35">
        <v>192</v>
      </c>
      <c r="B217" s="20" t="s">
        <v>17</v>
      </c>
      <c r="C217" s="10" t="s">
        <v>129</v>
      </c>
      <c r="D217" s="11" t="s">
        <v>321</v>
      </c>
      <c r="E217" s="12">
        <v>43344</v>
      </c>
      <c r="F217" s="15">
        <v>1392750.8</v>
      </c>
      <c r="G217" s="39">
        <v>250695.2</v>
      </c>
      <c r="H217" s="16">
        <v>1643446.0000000002</v>
      </c>
      <c r="I217" s="19" t="s">
        <v>1908</v>
      </c>
      <c r="J217" s="39">
        <f t="shared" si="2"/>
        <v>1643446</v>
      </c>
      <c r="K217" s="20" t="s">
        <v>61</v>
      </c>
    </row>
    <row r="218" spans="1:11" hidden="1" x14ac:dyDescent="0.25">
      <c r="A218" s="35">
        <v>193</v>
      </c>
      <c r="B218" s="20" t="s">
        <v>17</v>
      </c>
      <c r="C218" s="10" t="s">
        <v>104</v>
      </c>
      <c r="D218" s="11" t="s">
        <v>322</v>
      </c>
      <c r="E218" s="12">
        <v>43348</v>
      </c>
      <c r="F218" s="41">
        <v>-656.25</v>
      </c>
      <c r="G218" s="39">
        <v>-183.75</v>
      </c>
      <c r="H218" s="20">
        <v>-840</v>
      </c>
      <c r="I218" s="19" t="s">
        <v>1908</v>
      </c>
      <c r="J218" s="39">
        <f t="shared" si="2"/>
        <v>-840</v>
      </c>
      <c r="K218" s="20" t="s">
        <v>61</v>
      </c>
    </row>
    <row r="219" spans="1:11" hidden="1" x14ac:dyDescent="0.25">
      <c r="A219" s="35">
        <v>194</v>
      </c>
      <c r="B219" s="20" t="s">
        <v>17</v>
      </c>
      <c r="C219" s="10" t="s">
        <v>113</v>
      </c>
      <c r="D219" s="11" t="s">
        <v>323</v>
      </c>
      <c r="E219" s="12">
        <v>43348</v>
      </c>
      <c r="F219" s="15">
        <v>110000</v>
      </c>
      <c r="G219" s="39">
        <v>19800</v>
      </c>
      <c r="H219" s="16">
        <v>129800</v>
      </c>
      <c r="I219" s="19" t="s">
        <v>1908</v>
      </c>
      <c r="J219" s="39">
        <f t="shared" ref="J219:J282" si="3">F219+G219</f>
        <v>129800</v>
      </c>
      <c r="K219" s="20" t="s">
        <v>61</v>
      </c>
    </row>
    <row r="220" spans="1:11" hidden="1" x14ac:dyDescent="0.25">
      <c r="A220" s="35">
        <v>195</v>
      </c>
      <c r="B220" s="20" t="s">
        <v>17</v>
      </c>
      <c r="C220" s="10" t="s">
        <v>104</v>
      </c>
      <c r="D220" s="11" t="s">
        <v>324</v>
      </c>
      <c r="E220" s="12">
        <v>43348</v>
      </c>
      <c r="F220" s="15">
        <v>147656.25</v>
      </c>
      <c r="G220" s="39">
        <v>41343.78</v>
      </c>
      <c r="H220" s="16">
        <v>189000.03000000003</v>
      </c>
      <c r="I220" s="19" t="s">
        <v>1908</v>
      </c>
      <c r="J220" s="39">
        <f t="shared" si="3"/>
        <v>189000.03</v>
      </c>
      <c r="K220" s="20" t="s">
        <v>61</v>
      </c>
    </row>
    <row r="221" spans="1:11" hidden="1" x14ac:dyDescent="0.25">
      <c r="A221" s="35">
        <v>196</v>
      </c>
      <c r="B221" s="20" t="s">
        <v>17</v>
      </c>
      <c r="C221" s="10" t="s">
        <v>130</v>
      </c>
      <c r="D221" s="11" t="s">
        <v>325</v>
      </c>
      <c r="E221" s="12">
        <v>43316</v>
      </c>
      <c r="F221" s="15">
        <v>205646</v>
      </c>
      <c r="G221" s="39">
        <v>37016</v>
      </c>
      <c r="H221" s="16">
        <v>242662</v>
      </c>
      <c r="I221" s="19" t="s">
        <v>1908</v>
      </c>
      <c r="J221" s="39">
        <f t="shared" si="3"/>
        <v>242662</v>
      </c>
      <c r="K221" s="20" t="s">
        <v>61</v>
      </c>
    </row>
    <row r="222" spans="1:11" hidden="1" x14ac:dyDescent="0.25">
      <c r="A222" s="35">
        <v>197</v>
      </c>
      <c r="B222" s="20" t="s">
        <v>17</v>
      </c>
      <c r="C222" s="10" t="s">
        <v>116</v>
      </c>
      <c r="D222" s="11" t="s">
        <v>326</v>
      </c>
      <c r="E222" s="12">
        <v>43349</v>
      </c>
      <c r="F222" s="15">
        <v>4600</v>
      </c>
      <c r="G222" s="39">
        <v>230</v>
      </c>
      <c r="H222" s="16">
        <v>4830</v>
      </c>
      <c r="I222" s="19" t="s">
        <v>1908</v>
      </c>
      <c r="J222" s="39">
        <f t="shared" si="3"/>
        <v>4830</v>
      </c>
      <c r="K222" s="20" t="s">
        <v>61</v>
      </c>
    </row>
    <row r="223" spans="1:11" hidden="1" x14ac:dyDescent="0.25">
      <c r="A223" s="35">
        <v>198</v>
      </c>
      <c r="B223" s="20" t="s">
        <v>17</v>
      </c>
      <c r="C223" s="10" t="s">
        <v>116</v>
      </c>
      <c r="D223" s="11" t="s">
        <v>327</v>
      </c>
      <c r="E223" s="12">
        <v>43350</v>
      </c>
      <c r="F223" s="15">
        <v>4600</v>
      </c>
      <c r="G223" s="39">
        <v>230</v>
      </c>
      <c r="H223" s="16">
        <v>4830</v>
      </c>
      <c r="I223" s="19" t="s">
        <v>1908</v>
      </c>
      <c r="J223" s="39">
        <f t="shared" si="3"/>
        <v>4830</v>
      </c>
      <c r="K223" s="20" t="s">
        <v>61</v>
      </c>
    </row>
    <row r="224" spans="1:11" hidden="1" x14ac:dyDescent="0.25">
      <c r="A224" s="35">
        <v>199</v>
      </c>
      <c r="B224" s="20" t="s">
        <v>17</v>
      </c>
      <c r="C224" s="10" t="s">
        <v>66</v>
      </c>
      <c r="D224" s="11" t="s">
        <v>58</v>
      </c>
      <c r="E224" s="42"/>
      <c r="F224" s="15">
        <v>70746</v>
      </c>
      <c r="G224" s="39">
        <v>0</v>
      </c>
      <c r="H224" s="16">
        <v>70746</v>
      </c>
      <c r="I224" s="19" t="s">
        <v>1908</v>
      </c>
      <c r="J224" s="39">
        <f t="shared" si="3"/>
        <v>70746</v>
      </c>
      <c r="K224" s="20" t="s">
        <v>61</v>
      </c>
    </row>
    <row r="225" spans="1:11" hidden="1" x14ac:dyDescent="0.25">
      <c r="A225" s="35">
        <v>200</v>
      </c>
      <c r="B225" s="20" t="s">
        <v>17</v>
      </c>
      <c r="C225" s="10" t="s">
        <v>66</v>
      </c>
      <c r="D225" s="11" t="s">
        <v>58</v>
      </c>
      <c r="E225" s="42"/>
      <c r="F225" s="15">
        <v>91064</v>
      </c>
      <c r="G225" s="39">
        <v>0</v>
      </c>
      <c r="H225" s="16">
        <v>91064</v>
      </c>
      <c r="I225" s="19" t="s">
        <v>1908</v>
      </c>
      <c r="J225" s="39">
        <f t="shared" si="3"/>
        <v>91064</v>
      </c>
      <c r="K225" s="20" t="s">
        <v>61</v>
      </c>
    </row>
    <row r="226" spans="1:11" hidden="1" x14ac:dyDescent="0.25">
      <c r="A226" s="35">
        <v>201</v>
      </c>
      <c r="B226" s="20" t="s">
        <v>17</v>
      </c>
      <c r="C226" s="10" t="s">
        <v>66</v>
      </c>
      <c r="D226" s="11" t="s">
        <v>58</v>
      </c>
      <c r="E226" s="42"/>
      <c r="F226" s="15">
        <v>122934</v>
      </c>
      <c r="G226" s="39">
        <v>0</v>
      </c>
      <c r="H226" s="16">
        <v>122934</v>
      </c>
      <c r="I226" s="19" t="s">
        <v>1908</v>
      </c>
      <c r="J226" s="39">
        <f t="shared" si="3"/>
        <v>122934</v>
      </c>
      <c r="K226" s="20" t="s">
        <v>61</v>
      </c>
    </row>
    <row r="227" spans="1:11" hidden="1" x14ac:dyDescent="0.25">
      <c r="A227" s="35">
        <v>202</v>
      </c>
      <c r="B227" s="20" t="s">
        <v>17</v>
      </c>
      <c r="C227" s="10" t="s">
        <v>116</v>
      </c>
      <c r="D227" s="11" t="s">
        <v>328</v>
      </c>
      <c r="E227" s="12">
        <v>43352</v>
      </c>
      <c r="F227" s="15">
        <v>13800</v>
      </c>
      <c r="G227" s="39">
        <v>690</v>
      </c>
      <c r="H227" s="16">
        <v>14490</v>
      </c>
      <c r="I227" s="19" t="s">
        <v>1908</v>
      </c>
      <c r="J227" s="39">
        <f t="shared" si="3"/>
        <v>14490</v>
      </c>
      <c r="K227" s="20" t="s">
        <v>61</v>
      </c>
    </row>
    <row r="228" spans="1:11" hidden="1" x14ac:dyDescent="0.25">
      <c r="A228" s="35">
        <v>203</v>
      </c>
      <c r="B228" s="20" t="s">
        <v>17</v>
      </c>
      <c r="C228" s="10" t="s">
        <v>110</v>
      </c>
      <c r="D228" s="11" t="s">
        <v>329</v>
      </c>
      <c r="E228" s="12">
        <v>43353</v>
      </c>
      <c r="F228" s="15">
        <v>182910.2</v>
      </c>
      <c r="G228" s="39">
        <v>32923.800000000003</v>
      </c>
      <c r="H228" s="16">
        <v>215834</v>
      </c>
      <c r="I228" s="19" t="s">
        <v>1908</v>
      </c>
      <c r="J228" s="39">
        <f t="shared" si="3"/>
        <v>215834</v>
      </c>
      <c r="K228" s="20" t="s">
        <v>61</v>
      </c>
    </row>
    <row r="229" spans="1:11" hidden="1" x14ac:dyDescent="0.25">
      <c r="A229" s="35">
        <v>204</v>
      </c>
      <c r="B229" s="20" t="s">
        <v>17</v>
      </c>
      <c r="C229" s="10" t="s">
        <v>131</v>
      </c>
      <c r="D229" s="11" t="s">
        <v>330</v>
      </c>
      <c r="E229" s="12">
        <v>43353</v>
      </c>
      <c r="F229" s="15">
        <v>609727</v>
      </c>
      <c r="G229" s="39">
        <v>109750</v>
      </c>
      <c r="H229" s="16">
        <v>719477</v>
      </c>
      <c r="I229" s="19" t="s">
        <v>1908</v>
      </c>
      <c r="J229" s="39">
        <f t="shared" si="3"/>
        <v>719477</v>
      </c>
      <c r="K229" s="20" t="s">
        <v>61</v>
      </c>
    </row>
    <row r="230" spans="1:11" hidden="1" x14ac:dyDescent="0.25">
      <c r="A230" s="35">
        <v>205</v>
      </c>
      <c r="B230" s="20" t="s">
        <v>17</v>
      </c>
      <c r="C230" s="10" t="s">
        <v>132</v>
      </c>
      <c r="D230" s="11" t="s">
        <v>327</v>
      </c>
      <c r="E230" s="12">
        <v>43355</v>
      </c>
      <c r="F230" s="15">
        <v>700</v>
      </c>
      <c r="G230" s="39">
        <v>126</v>
      </c>
      <c r="H230" s="16">
        <v>826</v>
      </c>
      <c r="I230" s="19" t="s">
        <v>1908</v>
      </c>
      <c r="J230" s="39">
        <f t="shared" si="3"/>
        <v>826</v>
      </c>
      <c r="K230" s="20" t="s">
        <v>61</v>
      </c>
    </row>
    <row r="231" spans="1:11" hidden="1" x14ac:dyDescent="0.25">
      <c r="A231" s="35">
        <v>206</v>
      </c>
      <c r="B231" s="20" t="s">
        <v>17</v>
      </c>
      <c r="C231" s="10" t="s">
        <v>133</v>
      </c>
      <c r="D231" s="11" t="s">
        <v>331</v>
      </c>
      <c r="E231" s="12">
        <v>43355</v>
      </c>
      <c r="F231" s="15">
        <v>5711.86</v>
      </c>
      <c r="G231" s="39">
        <v>1028.1400000000001</v>
      </c>
      <c r="H231" s="16">
        <v>6739.9999999999991</v>
      </c>
      <c r="I231" s="19" t="s">
        <v>1908</v>
      </c>
      <c r="J231" s="39">
        <f t="shared" si="3"/>
        <v>6740</v>
      </c>
      <c r="K231" s="20" t="s">
        <v>61</v>
      </c>
    </row>
    <row r="232" spans="1:11" hidden="1" x14ac:dyDescent="0.25">
      <c r="A232" s="35">
        <v>207</v>
      </c>
      <c r="B232" s="20" t="s">
        <v>17</v>
      </c>
      <c r="C232" s="10" t="s">
        <v>116</v>
      </c>
      <c r="D232" s="11" t="s">
        <v>332</v>
      </c>
      <c r="E232" s="12">
        <v>43356</v>
      </c>
      <c r="F232" s="15">
        <v>13731</v>
      </c>
      <c r="G232" s="39">
        <v>686</v>
      </c>
      <c r="H232" s="16">
        <v>14417</v>
      </c>
      <c r="I232" s="19" t="s">
        <v>1908</v>
      </c>
      <c r="J232" s="39">
        <f t="shared" si="3"/>
        <v>14417</v>
      </c>
      <c r="K232" s="20" t="s">
        <v>61</v>
      </c>
    </row>
    <row r="233" spans="1:11" hidden="1" x14ac:dyDescent="0.25">
      <c r="A233" s="35">
        <v>208</v>
      </c>
      <c r="B233" s="20" t="s">
        <v>17</v>
      </c>
      <c r="C233" s="10" t="s">
        <v>116</v>
      </c>
      <c r="D233" s="11" t="s">
        <v>257</v>
      </c>
      <c r="E233" s="12">
        <v>43357</v>
      </c>
      <c r="F233" s="15">
        <v>18331</v>
      </c>
      <c r="G233" s="39">
        <v>916</v>
      </c>
      <c r="H233" s="16">
        <v>19247</v>
      </c>
      <c r="I233" s="19" t="s">
        <v>1908</v>
      </c>
      <c r="J233" s="39">
        <f t="shared" si="3"/>
        <v>19247</v>
      </c>
      <c r="K233" s="20" t="s">
        <v>61</v>
      </c>
    </row>
    <row r="234" spans="1:11" hidden="1" x14ac:dyDescent="0.25">
      <c r="A234" s="35">
        <v>209</v>
      </c>
      <c r="B234" s="20" t="s">
        <v>17</v>
      </c>
      <c r="C234" s="10" t="s">
        <v>133</v>
      </c>
      <c r="D234" s="11" t="s">
        <v>314</v>
      </c>
      <c r="E234" s="12">
        <v>43357</v>
      </c>
      <c r="F234" s="15">
        <v>4322.04</v>
      </c>
      <c r="G234" s="39">
        <v>777.96</v>
      </c>
      <c r="H234" s="16">
        <v>5100</v>
      </c>
      <c r="I234" s="19" t="s">
        <v>1908</v>
      </c>
      <c r="J234" s="39">
        <f t="shared" si="3"/>
        <v>5100</v>
      </c>
      <c r="K234" s="20" t="s">
        <v>61</v>
      </c>
    </row>
    <row r="235" spans="1:11" hidden="1" x14ac:dyDescent="0.25">
      <c r="A235" s="35">
        <v>210</v>
      </c>
      <c r="B235" s="20" t="s">
        <v>17</v>
      </c>
      <c r="C235" s="10" t="s">
        <v>116</v>
      </c>
      <c r="D235" s="11" t="s">
        <v>333</v>
      </c>
      <c r="E235" s="12">
        <v>43357</v>
      </c>
      <c r="F235" s="15">
        <v>60066</v>
      </c>
      <c r="G235" s="39">
        <v>3002</v>
      </c>
      <c r="H235" s="16">
        <v>63068</v>
      </c>
      <c r="I235" s="19" t="s">
        <v>1908</v>
      </c>
      <c r="J235" s="39">
        <f t="shared" si="3"/>
        <v>63068</v>
      </c>
      <c r="K235" s="20" t="s">
        <v>61</v>
      </c>
    </row>
    <row r="236" spans="1:11" hidden="1" x14ac:dyDescent="0.25">
      <c r="A236" s="35">
        <v>211</v>
      </c>
      <c r="B236" s="20" t="s">
        <v>17</v>
      </c>
      <c r="C236" s="10" t="s">
        <v>106</v>
      </c>
      <c r="D236" s="11" t="s">
        <v>334</v>
      </c>
      <c r="E236" s="12">
        <v>43358</v>
      </c>
      <c r="F236" s="15">
        <v>104679</v>
      </c>
      <c r="G236" s="39">
        <v>18842</v>
      </c>
      <c r="H236" s="16">
        <v>123521</v>
      </c>
      <c r="I236" s="19" t="s">
        <v>1908</v>
      </c>
      <c r="J236" s="39">
        <f t="shared" si="3"/>
        <v>123521</v>
      </c>
      <c r="K236" s="20" t="s">
        <v>61</v>
      </c>
    </row>
    <row r="237" spans="1:11" hidden="1" x14ac:dyDescent="0.25">
      <c r="A237" s="35">
        <v>212</v>
      </c>
      <c r="B237" s="20" t="s">
        <v>17</v>
      </c>
      <c r="C237" s="10" t="s">
        <v>110</v>
      </c>
      <c r="D237" s="11" t="s">
        <v>335</v>
      </c>
      <c r="E237" s="12">
        <v>43357</v>
      </c>
      <c r="F237" s="15">
        <v>21600</v>
      </c>
      <c r="G237" s="39">
        <v>3888</v>
      </c>
      <c r="H237" s="16">
        <v>25488</v>
      </c>
      <c r="I237" s="19" t="s">
        <v>1908</v>
      </c>
      <c r="J237" s="39">
        <f t="shared" si="3"/>
        <v>25488</v>
      </c>
      <c r="K237" s="20" t="s">
        <v>61</v>
      </c>
    </row>
    <row r="238" spans="1:11" hidden="1" x14ac:dyDescent="0.25">
      <c r="A238" s="35">
        <v>213</v>
      </c>
      <c r="B238" s="20" t="s">
        <v>17</v>
      </c>
      <c r="C238" s="10" t="s">
        <v>104</v>
      </c>
      <c r="D238" s="11" t="s">
        <v>336</v>
      </c>
      <c r="E238" s="12">
        <v>43359</v>
      </c>
      <c r="F238" s="15">
        <v>52500</v>
      </c>
      <c r="G238" s="39">
        <v>14700</v>
      </c>
      <c r="H238" s="16">
        <v>67200</v>
      </c>
      <c r="I238" s="19" t="s">
        <v>1908</v>
      </c>
      <c r="J238" s="39">
        <f t="shared" si="3"/>
        <v>67200</v>
      </c>
      <c r="K238" s="20" t="s">
        <v>61</v>
      </c>
    </row>
    <row r="239" spans="1:11" hidden="1" x14ac:dyDescent="0.25">
      <c r="A239" s="35">
        <v>214</v>
      </c>
      <c r="B239" s="20" t="s">
        <v>17</v>
      </c>
      <c r="C239" s="10" t="s">
        <v>104</v>
      </c>
      <c r="D239" s="11" t="s">
        <v>337</v>
      </c>
      <c r="E239" s="12">
        <v>43359</v>
      </c>
      <c r="F239" s="15">
        <v>78750</v>
      </c>
      <c r="G239" s="39">
        <v>22050</v>
      </c>
      <c r="H239" s="16">
        <v>100800</v>
      </c>
      <c r="I239" s="19" t="s">
        <v>1908</v>
      </c>
      <c r="J239" s="39">
        <f t="shared" si="3"/>
        <v>100800</v>
      </c>
      <c r="K239" s="20" t="s">
        <v>61</v>
      </c>
    </row>
    <row r="240" spans="1:11" hidden="1" x14ac:dyDescent="0.25">
      <c r="A240" s="35">
        <v>215</v>
      </c>
      <c r="B240" s="20" t="s">
        <v>17</v>
      </c>
      <c r="C240" s="10" t="s">
        <v>131</v>
      </c>
      <c r="D240" s="11" t="s">
        <v>338</v>
      </c>
      <c r="E240" s="12">
        <v>43358</v>
      </c>
      <c r="F240" s="15">
        <v>598176</v>
      </c>
      <c r="G240" s="39">
        <v>107672</v>
      </c>
      <c r="H240" s="16">
        <v>705848</v>
      </c>
      <c r="I240" s="19" t="s">
        <v>1908</v>
      </c>
      <c r="J240" s="39">
        <f t="shared" si="3"/>
        <v>705848</v>
      </c>
      <c r="K240" s="20" t="s">
        <v>61</v>
      </c>
    </row>
    <row r="241" spans="1:11" hidden="1" x14ac:dyDescent="0.25">
      <c r="A241" s="35">
        <v>216</v>
      </c>
      <c r="B241" s="20" t="s">
        <v>17</v>
      </c>
      <c r="C241" s="10" t="s">
        <v>134</v>
      </c>
      <c r="D241" s="11" t="s">
        <v>290</v>
      </c>
      <c r="E241" s="12">
        <v>43357</v>
      </c>
      <c r="F241" s="15">
        <v>7500</v>
      </c>
      <c r="G241" s="39">
        <v>1350</v>
      </c>
      <c r="H241" s="16">
        <v>8850</v>
      </c>
      <c r="I241" s="19" t="s">
        <v>1908</v>
      </c>
      <c r="J241" s="39">
        <f t="shared" si="3"/>
        <v>8850</v>
      </c>
      <c r="K241" s="20" t="s">
        <v>61</v>
      </c>
    </row>
    <row r="242" spans="1:11" hidden="1" x14ac:dyDescent="0.25">
      <c r="A242" s="35">
        <v>217</v>
      </c>
      <c r="B242" s="20" t="s">
        <v>17</v>
      </c>
      <c r="C242" s="10" t="s">
        <v>110</v>
      </c>
      <c r="D242" s="11" t="s">
        <v>339</v>
      </c>
      <c r="E242" s="12">
        <v>43361</v>
      </c>
      <c r="F242" s="15">
        <v>32400</v>
      </c>
      <c r="G242" s="39">
        <v>5832</v>
      </c>
      <c r="H242" s="16">
        <v>38232</v>
      </c>
      <c r="I242" s="19" t="s">
        <v>1908</v>
      </c>
      <c r="J242" s="39">
        <f t="shared" si="3"/>
        <v>38232</v>
      </c>
      <c r="K242" s="20" t="s">
        <v>61</v>
      </c>
    </row>
    <row r="243" spans="1:11" hidden="1" x14ac:dyDescent="0.25">
      <c r="A243" s="35">
        <v>218</v>
      </c>
      <c r="B243" s="20" t="s">
        <v>17</v>
      </c>
      <c r="C243" s="10" t="s">
        <v>116</v>
      </c>
      <c r="D243" s="11" t="s">
        <v>261</v>
      </c>
      <c r="E243" s="12">
        <v>43362</v>
      </c>
      <c r="F243" s="15">
        <v>18400</v>
      </c>
      <c r="G243" s="39">
        <v>920</v>
      </c>
      <c r="H243" s="16">
        <v>19320</v>
      </c>
      <c r="I243" s="19" t="s">
        <v>1908</v>
      </c>
      <c r="J243" s="39">
        <f t="shared" si="3"/>
        <v>19320</v>
      </c>
      <c r="K243" s="20" t="s">
        <v>61</v>
      </c>
    </row>
    <row r="244" spans="1:11" hidden="1" x14ac:dyDescent="0.25">
      <c r="A244" s="35">
        <v>219</v>
      </c>
      <c r="B244" s="20" t="s">
        <v>17</v>
      </c>
      <c r="C244" s="10" t="s">
        <v>116</v>
      </c>
      <c r="D244" s="11" t="s">
        <v>259</v>
      </c>
      <c r="E244" s="12">
        <v>43362</v>
      </c>
      <c r="F244" s="15">
        <v>18271</v>
      </c>
      <c r="G244" s="39">
        <v>912</v>
      </c>
      <c r="H244" s="16">
        <v>19183</v>
      </c>
      <c r="I244" s="19" t="s">
        <v>1908</v>
      </c>
      <c r="J244" s="39">
        <f t="shared" si="3"/>
        <v>19183</v>
      </c>
      <c r="K244" s="20" t="s">
        <v>61</v>
      </c>
    </row>
    <row r="245" spans="1:11" hidden="1" x14ac:dyDescent="0.25">
      <c r="A245" s="35">
        <v>220</v>
      </c>
      <c r="B245" s="20" t="s">
        <v>17</v>
      </c>
      <c r="C245" s="10" t="s">
        <v>116</v>
      </c>
      <c r="D245" s="11" t="s">
        <v>256</v>
      </c>
      <c r="E245" s="12">
        <v>43362</v>
      </c>
      <c r="F245" s="15">
        <v>65562</v>
      </c>
      <c r="G245" s="39">
        <v>3278</v>
      </c>
      <c r="H245" s="16">
        <v>68840</v>
      </c>
      <c r="I245" s="19" t="s">
        <v>1908</v>
      </c>
      <c r="J245" s="39">
        <f t="shared" si="3"/>
        <v>68840</v>
      </c>
      <c r="K245" s="20" t="s">
        <v>61</v>
      </c>
    </row>
    <row r="246" spans="1:11" hidden="1" x14ac:dyDescent="0.25">
      <c r="A246" s="35">
        <v>221</v>
      </c>
      <c r="B246" s="20" t="s">
        <v>17</v>
      </c>
      <c r="C246" s="10" t="s">
        <v>116</v>
      </c>
      <c r="D246" s="11" t="s">
        <v>258</v>
      </c>
      <c r="E246" s="12">
        <v>43359</v>
      </c>
      <c r="F246" s="15">
        <v>47582</v>
      </c>
      <c r="G246" s="39">
        <v>2378</v>
      </c>
      <c r="H246" s="16">
        <v>49960</v>
      </c>
      <c r="I246" s="19" t="s">
        <v>1908</v>
      </c>
      <c r="J246" s="39">
        <f t="shared" si="3"/>
        <v>49960</v>
      </c>
      <c r="K246" s="20" t="s">
        <v>61</v>
      </c>
    </row>
    <row r="247" spans="1:11" hidden="1" x14ac:dyDescent="0.25">
      <c r="A247" s="35">
        <v>222</v>
      </c>
      <c r="B247" s="20" t="s">
        <v>17</v>
      </c>
      <c r="C247" s="10" t="s">
        <v>103</v>
      </c>
      <c r="D247" s="11" t="s">
        <v>340</v>
      </c>
      <c r="E247" s="12">
        <v>43331</v>
      </c>
      <c r="F247" s="15">
        <v>1258256</v>
      </c>
      <c r="G247" s="39">
        <v>226486</v>
      </c>
      <c r="H247" s="16">
        <v>1484742</v>
      </c>
      <c r="I247" s="19" t="s">
        <v>1908</v>
      </c>
      <c r="J247" s="39">
        <f t="shared" si="3"/>
        <v>1484742</v>
      </c>
      <c r="K247" s="20" t="s">
        <v>61</v>
      </c>
    </row>
    <row r="248" spans="1:11" hidden="1" x14ac:dyDescent="0.25">
      <c r="A248" s="35">
        <v>223</v>
      </c>
      <c r="B248" s="20" t="s">
        <v>17</v>
      </c>
      <c r="C248" s="10" t="s">
        <v>116</v>
      </c>
      <c r="D248" s="11" t="s">
        <v>260</v>
      </c>
      <c r="E248" s="12">
        <v>43363</v>
      </c>
      <c r="F248" s="15">
        <v>13800</v>
      </c>
      <c r="G248" s="39">
        <v>690</v>
      </c>
      <c r="H248" s="16">
        <v>14490</v>
      </c>
      <c r="I248" s="19" t="s">
        <v>1908</v>
      </c>
      <c r="J248" s="39">
        <f t="shared" si="3"/>
        <v>14490</v>
      </c>
      <c r="K248" s="20" t="s">
        <v>61</v>
      </c>
    </row>
    <row r="249" spans="1:11" hidden="1" x14ac:dyDescent="0.25">
      <c r="A249" s="35">
        <v>224</v>
      </c>
      <c r="B249" s="20" t="s">
        <v>17</v>
      </c>
      <c r="C249" s="10" t="s">
        <v>102</v>
      </c>
      <c r="D249" s="11" t="s">
        <v>341</v>
      </c>
      <c r="E249" s="12">
        <v>43363</v>
      </c>
      <c r="F249" s="15">
        <v>980</v>
      </c>
      <c r="G249" s="39">
        <v>176</v>
      </c>
      <c r="H249" s="16">
        <v>1156</v>
      </c>
      <c r="I249" s="19" t="s">
        <v>1908</v>
      </c>
      <c r="J249" s="39">
        <f t="shared" si="3"/>
        <v>1156</v>
      </c>
      <c r="K249" s="20" t="s">
        <v>61</v>
      </c>
    </row>
    <row r="250" spans="1:11" hidden="1" x14ac:dyDescent="0.25">
      <c r="A250" s="35">
        <v>225</v>
      </c>
      <c r="B250" s="20" t="s">
        <v>17</v>
      </c>
      <c r="C250" s="10" t="s">
        <v>104</v>
      </c>
      <c r="D250" s="11" t="s">
        <v>282</v>
      </c>
      <c r="E250" s="12">
        <v>43363</v>
      </c>
      <c r="F250" s="15">
        <v>65625</v>
      </c>
      <c r="G250" s="39">
        <v>18375</v>
      </c>
      <c r="H250" s="16">
        <v>84000</v>
      </c>
      <c r="I250" s="19" t="s">
        <v>1908</v>
      </c>
      <c r="J250" s="39">
        <f t="shared" si="3"/>
        <v>84000</v>
      </c>
      <c r="K250" s="20" t="s">
        <v>61</v>
      </c>
    </row>
    <row r="251" spans="1:11" hidden="1" x14ac:dyDescent="0.25">
      <c r="A251" s="35">
        <v>226</v>
      </c>
      <c r="B251" s="20" t="s">
        <v>17</v>
      </c>
      <c r="C251" s="10" t="s">
        <v>104</v>
      </c>
      <c r="D251" s="11" t="s">
        <v>272</v>
      </c>
      <c r="E251" s="12">
        <v>43363</v>
      </c>
      <c r="F251" s="15">
        <v>82031.25</v>
      </c>
      <c r="G251" s="39">
        <v>22968.76</v>
      </c>
      <c r="H251" s="16">
        <v>105000.01000000001</v>
      </c>
      <c r="I251" s="19" t="s">
        <v>1908</v>
      </c>
      <c r="J251" s="39">
        <f t="shared" si="3"/>
        <v>105000.01</v>
      </c>
      <c r="K251" s="20" t="s">
        <v>61</v>
      </c>
    </row>
    <row r="252" spans="1:11" hidden="1" x14ac:dyDescent="0.25">
      <c r="A252" s="35">
        <v>227</v>
      </c>
      <c r="B252" s="20" t="s">
        <v>17</v>
      </c>
      <c r="C252" s="10" t="s">
        <v>109</v>
      </c>
      <c r="D252" s="11" t="s">
        <v>54</v>
      </c>
      <c r="E252" s="12">
        <v>43364</v>
      </c>
      <c r="F252" s="15">
        <v>30010.5</v>
      </c>
      <c r="G252" s="39">
        <v>5402</v>
      </c>
      <c r="H252" s="16">
        <v>35412.5</v>
      </c>
      <c r="I252" s="19" t="s">
        <v>1908</v>
      </c>
      <c r="J252" s="39">
        <f t="shared" si="3"/>
        <v>35412.5</v>
      </c>
      <c r="K252" s="20" t="s">
        <v>61</v>
      </c>
    </row>
    <row r="253" spans="1:11" hidden="1" x14ac:dyDescent="0.25">
      <c r="A253" s="35">
        <v>228</v>
      </c>
      <c r="B253" s="20" t="s">
        <v>17</v>
      </c>
      <c r="C253" s="10" t="s">
        <v>109</v>
      </c>
      <c r="D253" s="11" t="s">
        <v>54</v>
      </c>
      <c r="E253" s="12">
        <v>43348</v>
      </c>
      <c r="F253" s="41">
        <v>-1250</v>
      </c>
      <c r="G253" s="39">
        <v>0</v>
      </c>
      <c r="H253" s="20">
        <v>-1250</v>
      </c>
      <c r="I253" s="19" t="s">
        <v>1908</v>
      </c>
      <c r="J253" s="39">
        <f t="shared" si="3"/>
        <v>-1250</v>
      </c>
      <c r="K253" s="20" t="s">
        <v>61</v>
      </c>
    </row>
    <row r="254" spans="1:11" hidden="1" x14ac:dyDescent="0.25">
      <c r="A254" s="35">
        <v>229</v>
      </c>
      <c r="B254" s="20" t="s">
        <v>17</v>
      </c>
      <c r="C254" s="10" t="s">
        <v>110</v>
      </c>
      <c r="D254" s="11" t="s">
        <v>342</v>
      </c>
      <c r="E254" s="12">
        <v>43363</v>
      </c>
      <c r="F254" s="15">
        <v>34200</v>
      </c>
      <c r="G254" s="39">
        <v>6156</v>
      </c>
      <c r="H254" s="16">
        <v>40356</v>
      </c>
      <c r="I254" s="19" t="s">
        <v>1908</v>
      </c>
      <c r="J254" s="39">
        <f t="shared" si="3"/>
        <v>40356</v>
      </c>
      <c r="K254" s="20" t="s">
        <v>61</v>
      </c>
    </row>
    <row r="255" spans="1:11" hidden="1" x14ac:dyDescent="0.25">
      <c r="A255" s="35">
        <v>230</v>
      </c>
      <c r="B255" s="20" t="s">
        <v>17</v>
      </c>
      <c r="C255" s="10" t="s">
        <v>135</v>
      </c>
      <c r="D255" s="11" t="s">
        <v>343</v>
      </c>
      <c r="E255" s="12">
        <v>43364</v>
      </c>
      <c r="F255" s="15">
        <v>21100</v>
      </c>
      <c r="G255" s="39">
        <v>3798</v>
      </c>
      <c r="H255" s="16">
        <v>24898</v>
      </c>
      <c r="I255" s="19" t="s">
        <v>1908</v>
      </c>
      <c r="J255" s="39">
        <f t="shared" si="3"/>
        <v>24898</v>
      </c>
      <c r="K255" s="20" t="s">
        <v>61</v>
      </c>
    </row>
    <row r="256" spans="1:11" hidden="1" x14ac:dyDescent="0.25">
      <c r="A256" s="35">
        <v>231</v>
      </c>
      <c r="B256" s="20" t="s">
        <v>17</v>
      </c>
      <c r="C256" s="10" t="s">
        <v>116</v>
      </c>
      <c r="D256" s="11" t="s">
        <v>97</v>
      </c>
      <c r="E256" s="12">
        <v>43365</v>
      </c>
      <c r="F256" s="15">
        <v>52248</v>
      </c>
      <c r="G256" s="39">
        <v>2612</v>
      </c>
      <c r="H256" s="16">
        <v>54860</v>
      </c>
      <c r="I256" s="19" t="s">
        <v>1908</v>
      </c>
      <c r="J256" s="39">
        <f t="shared" si="3"/>
        <v>54860</v>
      </c>
      <c r="K256" s="20" t="s">
        <v>61</v>
      </c>
    </row>
    <row r="257" spans="1:11" hidden="1" x14ac:dyDescent="0.25">
      <c r="A257" s="35">
        <v>232</v>
      </c>
      <c r="B257" s="20" t="s">
        <v>17</v>
      </c>
      <c r="C257" s="10" t="s">
        <v>116</v>
      </c>
      <c r="D257" s="11" t="s">
        <v>264</v>
      </c>
      <c r="E257" s="12">
        <v>43364</v>
      </c>
      <c r="F257" s="15">
        <v>43663</v>
      </c>
      <c r="G257" s="39">
        <v>2182</v>
      </c>
      <c r="H257" s="16">
        <v>45845</v>
      </c>
      <c r="I257" s="19" t="s">
        <v>1908</v>
      </c>
      <c r="J257" s="39">
        <f t="shared" si="3"/>
        <v>45845</v>
      </c>
      <c r="K257" s="20" t="s">
        <v>61</v>
      </c>
    </row>
    <row r="258" spans="1:11" hidden="1" x14ac:dyDescent="0.25">
      <c r="A258" s="35">
        <v>233</v>
      </c>
      <c r="B258" s="20" t="s">
        <v>17</v>
      </c>
      <c r="C258" s="10" t="s">
        <v>106</v>
      </c>
      <c r="D258" s="11" t="s">
        <v>344</v>
      </c>
      <c r="E258" s="12">
        <v>43366</v>
      </c>
      <c r="F258" s="15">
        <v>229272</v>
      </c>
      <c r="G258" s="39">
        <v>41269</v>
      </c>
      <c r="H258" s="16">
        <v>270541</v>
      </c>
      <c r="I258" s="19" t="s">
        <v>1908</v>
      </c>
      <c r="J258" s="39">
        <f t="shared" si="3"/>
        <v>270541</v>
      </c>
      <c r="K258" s="20" t="s">
        <v>61</v>
      </c>
    </row>
    <row r="259" spans="1:11" hidden="1" x14ac:dyDescent="0.25">
      <c r="A259" s="35">
        <v>234</v>
      </c>
      <c r="B259" s="20" t="s">
        <v>17</v>
      </c>
      <c r="C259" s="10" t="s">
        <v>116</v>
      </c>
      <c r="D259" s="11" t="s">
        <v>345</v>
      </c>
      <c r="E259" s="12">
        <v>43366</v>
      </c>
      <c r="F259" s="15">
        <v>54080</v>
      </c>
      <c r="G259" s="39">
        <v>2704</v>
      </c>
      <c r="H259" s="16">
        <v>56784</v>
      </c>
      <c r="I259" s="19" t="s">
        <v>1908</v>
      </c>
      <c r="J259" s="39">
        <f t="shared" si="3"/>
        <v>56784</v>
      </c>
      <c r="K259" s="20" t="s">
        <v>61</v>
      </c>
    </row>
    <row r="260" spans="1:11" hidden="1" x14ac:dyDescent="0.25">
      <c r="A260" s="35">
        <v>235</v>
      </c>
      <c r="B260" s="20" t="s">
        <v>17</v>
      </c>
      <c r="C260" s="10" t="s">
        <v>134</v>
      </c>
      <c r="D260" s="11" t="s">
        <v>346</v>
      </c>
      <c r="E260" s="12">
        <v>43368</v>
      </c>
      <c r="F260" s="15">
        <v>16000</v>
      </c>
      <c r="G260" s="39">
        <v>2880</v>
      </c>
      <c r="H260" s="16">
        <v>18880</v>
      </c>
      <c r="I260" s="19" t="s">
        <v>1908</v>
      </c>
      <c r="J260" s="39">
        <f t="shared" si="3"/>
        <v>18880</v>
      </c>
      <c r="K260" s="20" t="s">
        <v>61</v>
      </c>
    </row>
    <row r="261" spans="1:11" hidden="1" x14ac:dyDescent="0.25">
      <c r="A261" s="35">
        <v>236</v>
      </c>
      <c r="B261" s="20" t="s">
        <v>17</v>
      </c>
      <c r="C261" s="10" t="s">
        <v>134</v>
      </c>
      <c r="D261" s="11" t="s">
        <v>347</v>
      </c>
      <c r="E261" s="12">
        <v>43367</v>
      </c>
      <c r="F261" s="15">
        <v>250400</v>
      </c>
      <c r="G261" s="39">
        <v>45072</v>
      </c>
      <c r="H261" s="16">
        <v>295472</v>
      </c>
      <c r="I261" s="19" t="s">
        <v>1908</v>
      </c>
      <c r="J261" s="39">
        <f t="shared" si="3"/>
        <v>295472</v>
      </c>
      <c r="K261" s="20" t="s">
        <v>61</v>
      </c>
    </row>
    <row r="262" spans="1:11" hidden="1" x14ac:dyDescent="0.25">
      <c r="A262" s="35">
        <v>237</v>
      </c>
      <c r="B262" s="20" t="s">
        <v>17</v>
      </c>
      <c r="C262" s="10" t="s">
        <v>116</v>
      </c>
      <c r="D262" s="11" t="s">
        <v>348</v>
      </c>
      <c r="E262" s="12">
        <v>43370</v>
      </c>
      <c r="F262" s="15">
        <v>13606</v>
      </c>
      <c r="G262" s="39">
        <v>680</v>
      </c>
      <c r="H262" s="16">
        <v>14286</v>
      </c>
      <c r="I262" s="19" t="s">
        <v>1908</v>
      </c>
      <c r="J262" s="39">
        <f t="shared" si="3"/>
        <v>14286</v>
      </c>
      <c r="K262" s="20" t="s">
        <v>61</v>
      </c>
    </row>
    <row r="263" spans="1:11" hidden="1" x14ac:dyDescent="0.25">
      <c r="A263" s="35">
        <v>238</v>
      </c>
      <c r="B263" s="20" t="s">
        <v>17</v>
      </c>
      <c r="C263" s="10" t="s">
        <v>116</v>
      </c>
      <c r="D263" s="11" t="s">
        <v>240</v>
      </c>
      <c r="E263" s="12">
        <v>43370</v>
      </c>
      <c r="F263" s="15">
        <v>13800</v>
      </c>
      <c r="G263" s="39">
        <v>690</v>
      </c>
      <c r="H263" s="16">
        <v>14490</v>
      </c>
      <c r="I263" s="19" t="s">
        <v>1908</v>
      </c>
      <c r="J263" s="39">
        <f t="shared" si="3"/>
        <v>14490</v>
      </c>
      <c r="K263" s="20" t="s">
        <v>61</v>
      </c>
    </row>
    <row r="264" spans="1:11" hidden="1" x14ac:dyDescent="0.25">
      <c r="A264" s="35">
        <v>239</v>
      </c>
      <c r="B264" s="20" t="s">
        <v>17</v>
      </c>
      <c r="C264" s="10" t="s">
        <v>116</v>
      </c>
      <c r="D264" s="11" t="s">
        <v>349</v>
      </c>
      <c r="E264" s="12">
        <v>43370</v>
      </c>
      <c r="F264" s="15">
        <v>13800</v>
      </c>
      <c r="G264" s="39">
        <v>690</v>
      </c>
      <c r="H264" s="16">
        <v>14490</v>
      </c>
      <c r="I264" s="19" t="s">
        <v>1908</v>
      </c>
      <c r="J264" s="39">
        <f t="shared" si="3"/>
        <v>14490</v>
      </c>
      <c r="K264" s="20" t="s">
        <v>61</v>
      </c>
    </row>
    <row r="265" spans="1:11" hidden="1" x14ac:dyDescent="0.25">
      <c r="A265" s="35">
        <v>240</v>
      </c>
      <c r="B265" s="20" t="s">
        <v>17</v>
      </c>
      <c r="C265" s="10" t="s">
        <v>136</v>
      </c>
      <c r="D265" s="11" t="s">
        <v>350</v>
      </c>
      <c r="E265" s="12">
        <v>43370</v>
      </c>
      <c r="F265" s="15">
        <v>800</v>
      </c>
      <c r="G265" s="39">
        <v>144</v>
      </c>
      <c r="H265" s="16">
        <v>944</v>
      </c>
      <c r="I265" s="19" t="s">
        <v>1908</v>
      </c>
      <c r="J265" s="39">
        <f t="shared" si="3"/>
        <v>944</v>
      </c>
      <c r="K265" s="20" t="s">
        <v>61</v>
      </c>
    </row>
    <row r="266" spans="1:11" hidden="1" x14ac:dyDescent="0.25">
      <c r="A266" s="35">
        <v>241</v>
      </c>
      <c r="B266" s="20" t="s">
        <v>17</v>
      </c>
      <c r="C266" s="10" t="s">
        <v>136</v>
      </c>
      <c r="D266" s="11" t="s">
        <v>351</v>
      </c>
      <c r="E266" s="12">
        <v>43371</v>
      </c>
      <c r="F266" s="15">
        <v>800</v>
      </c>
      <c r="G266" s="39">
        <v>144</v>
      </c>
      <c r="H266" s="16">
        <v>944</v>
      </c>
      <c r="I266" s="19" t="s">
        <v>1908</v>
      </c>
      <c r="J266" s="39">
        <f t="shared" si="3"/>
        <v>944</v>
      </c>
      <c r="K266" s="20" t="s">
        <v>61</v>
      </c>
    </row>
    <row r="267" spans="1:11" hidden="1" x14ac:dyDescent="0.25">
      <c r="A267" s="35">
        <v>242</v>
      </c>
      <c r="B267" s="20" t="s">
        <v>17</v>
      </c>
      <c r="C267" s="10" t="s">
        <v>111</v>
      </c>
      <c r="D267" s="11" t="s">
        <v>58</v>
      </c>
      <c r="E267" s="42"/>
      <c r="F267" s="15">
        <v>1140230.46</v>
      </c>
      <c r="G267" s="39">
        <v>-1140230.46</v>
      </c>
      <c r="H267" s="16">
        <v>0</v>
      </c>
      <c r="I267" s="19" t="s">
        <v>1908</v>
      </c>
      <c r="J267" s="39">
        <f t="shared" si="3"/>
        <v>0</v>
      </c>
      <c r="K267" s="20" t="s">
        <v>61</v>
      </c>
    </row>
    <row r="268" spans="1:11" hidden="1" x14ac:dyDescent="0.25">
      <c r="A268" s="35">
        <v>243</v>
      </c>
      <c r="B268" s="20" t="s">
        <v>17</v>
      </c>
      <c r="C268" s="10" t="s">
        <v>111</v>
      </c>
      <c r="D268" s="11" t="s">
        <v>58</v>
      </c>
      <c r="E268" s="42"/>
      <c r="F268" s="15">
        <v>877583.8</v>
      </c>
      <c r="G268" s="39">
        <v>-877583.8</v>
      </c>
      <c r="H268" s="16">
        <v>0</v>
      </c>
      <c r="I268" s="19" t="s">
        <v>1908</v>
      </c>
      <c r="J268" s="39">
        <f t="shared" si="3"/>
        <v>0</v>
      </c>
      <c r="K268" s="20" t="s">
        <v>61</v>
      </c>
    </row>
    <row r="269" spans="1:11" hidden="1" x14ac:dyDescent="0.25">
      <c r="A269" s="35">
        <v>244</v>
      </c>
      <c r="B269" s="20" t="s">
        <v>17</v>
      </c>
      <c r="C269" s="10" t="s">
        <v>116</v>
      </c>
      <c r="D269" s="11" t="s">
        <v>352</v>
      </c>
      <c r="E269" s="12">
        <v>43374</v>
      </c>
      <c r="F269" s="15">
        <v>58292</v>
      </c>
      <c r="G269" s="39">
        <v>2914</v>
      </c>
      <c r="H269" s="16">
        <v>61206</v>
      </c>
      <c r="I269" s="19" t="s">
        <v>1908</v>
      </c>
      <c r="J269" s="39">
        <f t="shared" si="3"/>
        <v>61206</v>
      </c>
      <c r="K269" s="20" t="s">
        <v>61</v>
      </c>
    </row>
    <row r="270" spans="1:11" hidden="1" x14ac:dyDescent="0.25">
      <c r="A270" s="35">
        <v>245</v>
      </c>
      <c r="B270" s="20" t="s">
        <v>17</v>
      </c>
      <c r="C270" s="10" t="s">
        <v>137</v>
      </c>
      <c r="D270" s="11" t="s">
        <v>353</v>
      </c>
      <c r="E270" s="12">
        <v>43373</v>
      </c>
      <c r="F270" s="15">
        <v>30600</v>
      </c>
      <c r="G270" s="39">
        <v>5508</v>
      </c>
      <c r="H270" s="16">
        <v>36108</v>
      </c>
      <c r="I270" s="19" t="s">
        <v>1908</v>
      </c>
      <c r="J270" s="39">
        <f t="shared" si="3"/>
        <v>36108</v>
      </c>
      <c r="K270" s="20" t="s">
        <v>61</v>
      </c>
    </row>
    <row r="271" spans="1:11" hidden="1" x14ac:dyDescent="0.25">
      <c r="A271" s="35">
        <v>246</v>
      </c>
      <c r="B271" s="20" t="s">
        <v>17</v>
      </c>
      <c r="C271" s="10" t="s">
        <v>116</v>
      </c>
      <c r="D271" s="11" t="s">
        <v>354</v>
      </c>
      <c r="E271" s="12">
        <v>43375</v>
      </c>
      <c r="F271" s="15">
        <v>51240</v>
      </c>
      <c r="G271" s="39">
        <v>2562</v>
      </c>
      <c r="H271" s="16">
        <v>53802</v>
      </c>
      <c r="I271" s="19" t="s">
        <v>1908</v>
      </c>
      <c r="J271" s="39">
        <f t="shared" si="3"/>
        <v>53802</v>
      </c>
      <c r="K271" s="20" t="s">
        <v>61</v>
      </c>
    </row>
    <row r="272" spans="1:11" hidden="1" x14ac:dyDescent="0.25">
      <c r="A272" s="35">
        <v>247</v>
      </c>
      <c r="B272" s="20" t="s">
        <v>17</v>
      </c>
      <c r="C272" s="10" t="s">
        <v>116</v>
      </c>
      <c r="D272" s="11" t="s">
        <v>355</v>
      </c>
      <c r="E272" s="12">
        <v>43375</v>
      </c>
      <c r="F272" s="15">
        <v>52201</v>
      </c>
      <c r="G272" s="39">
        <v>2610</v>
      </c>
      <c r="H272" s="16">
        <v>54811</v>
      </c>
      <c r="I272" s="19" t="s">
        <v>1908</v>
      </c>
      <c r="J272" s="39">
        <f t="shared" si="3"/>
        <v>54811</v>
      </c>
      <c r="K272" s="20" t="s">
        <v>61</v>
      </c>
    </row>
    <row r="273" spans="1:11" hidden="1" x14ac:dyDescent="0.25">
      <c r="A273" s="35">
        <v>248</v>
      </c>
      <c r="B273" s="20" t="s">
        <v>17</v>
      </c>
      <c r="C273" s="10" t="s">
        <v>116</v>
      </c>
      <c r="D273" s="11" t="s">
        <v>356</v>
      </c>
      <c r="E273" s="12">
        <v>43375</v>
      </c>
      <c r="F273" s="15">
        <v>37755</v>
      </c>
      <c r="G273" s="39">
        <v>1886</v>
      </c>
      <c r="H273" s="16">
        <v>39641</v>
      </c>
      <c r="I273" s="19" t="s">
        <v>1908</v>
      </c>
      <c r="J273" s="39">
        <f t="shared" si="3"/>
        <v>39641</v>
      </c>
      <c r="K273" s="20" t="s">
        <v>61</v>
      </c>
    </row>
    <row r="274" spans="1:11" hidden="1" x14ac:dyDescent="0.25">
      <c r="A274" s="35">
        <v>249</v>
      </c>
      <c r="B274" s="20" t="s">
        <v>17</v>
      </c>
      <c r="C274" s="10" t="s">
        <v>105</v>
      </c>
      <c r="D274" s="11" t="s">
        <v>357</v>
      </c>
      <c r="E274" s="12">
        <v>43372</v>
      </c>
      <c r="F274" s="15">
        <v>1263200</v>
      </c>
      <c r="G274" s="39">
        <v>227376</v>
      </c>
      <c r="H274" s="16">
        <v>1550576</v>
      </c>
      <c r="I274" s="19" t="s">
        <v>1908</v>
      </c>
      <c r="J274" s="39">
        <f t="shared" si="3"/>
        <v>1490576</v>
      </c>
      <c r="K274" s="20" t="s">
        <v>61</v>
      </c>
    </row>
    <row r="275" spans="1:11" hidden="1" x14ac:dyDescent="0.25">
      <c r="A275" s="35">
        <v>250</v>
      </c>
      <c r="B275" s="20" t="s">
        <v>17</v>
      </c>
      <c r="C275" s="10" t="s">
        <v>116</v>
      </c>
      <c r="D275" s="11" t="s">
        <v>49</v>
      </c>
      <c r="E275" s="12">
        <v>43376</v>
      </c>
      <c r="F275" s="15">
        <v>46237</v>
      </c>
      <c r="G275" s="39">
        <v>2310</v>
      </c>
      <c r="H275" s="16">
        <v>48547</v>
      </c>
      <c r="I275" s="19" t="s">
        <v>1908</v>
      </c>
      <c r="J275" s="39">
        <f t="shared" si="3"/>
        <v>48547</v>
      </c>
      <c r="K275" s="20" t="s">
        <v>61</v>
      </c>
    </row>
    <row r="276" spans="1:11" hidden="1" x14ac:dyDescent="0.25">
      <c r="A276" s="35">
        <v>251</v>
      </c>
      <c r="B276" s="20" t="s">
        <v>17</v>
      </c>
      <c r="C276" s="10" t="s">
        <v>116</v>
      </c>
      <c r="D276" s="11" t="s">
        <v>277</v>
      </c>
      <c r="E276" s="12">
        <v>43376</v>
      </c>
      <c r="F276" s="15">
        <v>18400</v>
      </c>
      <c r="G276" s="39">
        <v>920</v>
      </c>
      <c r="H276" s="16">
        <v>19320</v>
      </c>
      <c r="I276" s="19" t="s">
        <v>1908</v>
      </c>
      <c r="J276" s="39">
        <f t="shared" si="3"/>
        <v>19320</v>
      </c>
      <c r="K276" s="20" t="s">
        <v>61</v>
      </c>
    </row>
    <row r="277" spans="1:11" hidden="1" x14ac:dyDescent="0.25">
      <c r="A277" s="35">
        <v>252</v>
      </c>
      <c r="B277" s="20" t="s">
        <v>17</v>
      </c>
      <c r="C277" s="10" t="s">
        <v>110</v>
      </c>
      <c r="D277" s="11" t="s">
        <v>358</v>
      </c>
      <c r="E277" s="12">
        <v>43374</v>
      </c>
      <c r="F277" s="15">
        <v>17080</v>
      </c>
      <c r="G277" s="39">
        <v>1124</v>
      </c>
      <c r="H277" s="16">
        <v>18204</v>
      </c>
      <c r="I277" s="19" t="s">
        <v>1908</v>
      </c>
      <c r="J277" s="39">
        <f t="shared" si="3"/>
        <v>18204</v>
      </c>
      <c r="K277" s="20" t="s">
        <v>61</v>
      </c>
    </row>
    <row r="278" spans="1:11" hidden="1" x14ac:dyDescent="0.25">
      <c r="A278" s="35">
        <v>253</v>
      </c>
      <c r="B278" s="20" t="s">
        <v>17</v>
      </c>
      <c r="C278" s="10" t="s">
        <v>117</v>
      </c>
      <c r="D278" s="11" t="s">
        <v>359</v>
      </c>
      <c r="E278" s="12">
        <v>43375</v>
      </c>
      <c r="F278" s="15">
        <v>759865</v>
      </c>
      <c r="G278" s="39">
        <v>136776</v>
      </c>
      <c r="H278" s="16">
        <v>896641</v>
      </c>
      <c r="I278" s="19" t="s">
        <v>1908</v>
      </c>
      <c r="J278" s="39">
        <f t="shared" si="3"/>
        <v>896641</v>
      </c>
      <c r="K278" s="20" t="s">
        <v>61</v>
      </c>
    </row>
    <row r="279" spans="1:11" hidden="1" x14ac:dyDescent="0.25">
      <c r="A279" s="35">
        <v>254</v>
      </c>
      <c r="B279" s="20" t="s">
        <v>17</v>
      </c>
      <c r="C279" s="10" t="s">
        <v>117</v>
      </c>
      <c r="D279" s="11" t="s">
        <v>360</v>
      </c>
      <c r="E279" s="12">
        <v>43376</v>
      </c>
      <c r="F279" s="15">
        <v>748272</v>
      </c>
      <c r="G279" s="39">
        <v>134689</v>
      </c>
      <c r="H279" s="16">
        <v>882961</v>
      </c>
      <c r="I279" s="19" t="s">
        <v>1908</v>
      </c>
      <c r="J279" s="39">
        <f t="shared" si="3"/>
        <v>882961</v>
      </c>
      <c r="K279" s="20" t="s">
        <v>61</v>
      </c>
    </row>
    <row r="280" spans="1:11" hidden="1" x14ac:dyDescent="0.25">
      <c r="A280" s="35">
        <v>255</v>
      </c>
      <c r="B280" s="20" t="s">
        <v>17</v>
      </c>
      <c r="C280" s="10" t="s">
        <v>116</v>
      </c>
      <c r="D280" s="11" t="s">
        <v>286</v>
      </c>
      <c r="E280" s="12">
        <v>43378</v>
      </c>
      <c r="F280" s="15">
        <v>13708</v>
      </c>
      <c r="G280" s="39">
        <v>685</v>
      </c>
      <c r="H280" s="16">
        <v>14393</v>
      </c>
      <c r="I280" s="19" t="s">
        <v>1908</v>
      </c>
      <c r="J280" s="39">
        <f t="shared" si="3"/>
        <v>14393</v>
      </c>
      <c r="K280" s="20" t="s">
        <v>61</v>
      </c>
    </row>
    <row r="281" spans="1:11" hidden="1" x14ac:dyDescent="0.25">
      <c r="A281" s="35">
        <v>256</v>
      </c>
      <c r="B281" s="20" t="s">
        <v>17</v>
      </c>
      <c r="C281" s="10" t="s">
        <v>116</v>
      </c>
      <c r="D281" s="11" t="s">
        <v>285</v>
      </c>
      <c r="E281" s="12">
        <v>43378</v>
      </c>
      <c r="F281" s="15">
        <v>13800</v>
      </c>
      <c r="G281" s="39">
        <v>690</v>
      </c>
      <c r="H281" s="16">
        <v>14490</v>
      </c>
      <c r="I281" s="19" t="s">
        <v>1908</v>
      </c>
      <c r="J281" s="39">
        <f t="shared" si="3"/>
        <v>14490</v>
      </c>
      <c r="K281" s="20" t="s">
        <v>61</v>
      </c>
    </row>
    <row r="282" spans="1:11" hidden="1" x14ac:dyDescent="0.25">
      <c r="A282" s="35">
        <v>257</v>
      </c>
      <c r="B282" s="20" t="s">
        <v>17</v>
      </c>
      <c r="C282" s="10" t="s">
        <v>104</v>
      </c>
      <c r="D282" s="11" t="s">
        <v>361</v>
      </c>
      <c r="E282" s="12">
        <v>43378</v>
      </c>
      <c r="F282" s="15">
        <v>52500</v>
      </c>
      <c r="G282" s="39">
        <v>14700</v>
      </c>
      <c r="H282" s="16">
        <v>67200</v>
      </c>
      <c r="I282" s="19" t="s">
        <v>1908</v>
      </c>
      <c r="J282" s="39">
        <f t="shared" si="3"/>
        <v>67200</v>
      </c>
      <c r="K282" s="20" t="s">
        <v>61</v>
      </c>
    </row>
    <row r="283" spans="1:11" hidden="1" x14ac:dyDescent="0.25">
      <c r="A283" s="35">
        <v>258</v>
      </c>
      <c r="B283" s="20" t="s">
        <v>17</v>
      </c>
      <c r="C283" s="10" t="s">
        <v>104</v>
      </c>
      <c r="D283" s="11" t="s">
        <v>362</v>
      </c>
      <c r="E283" s="12">
        <v>43378</v>
      </c>
      <c r="F283" s="15">
        <v>85312.5</v>
      </c>
      <c r="G283" s="39">
        <v>23887.5</v>
      </c>
      <c r="H283" s="16">
        <v>109200</v>
      </c>
      <c r="I283" s="19" t="s">
        <v>1908</v>
      </c>
      <c r="J283" s="39">
        <f t="shared" ref="J283:J346" si="4">F283+G283</f>
        <v>109200</v>
      </c>
      <c r="K283" s="20" t="s">
        <v>61</v>
      </c>
    </row>
    <row r="284" spans="1:11" hidden="1" x14ac:dyDescent="0.25">
      <c r="A284" s="35">
        <v>259</v>
      </c>
      <c r="B284" s="20" t="s">
        <v>17</v>
      </c>
      <c r="C284" s="10" t="s">
        <v>116</v>
      </c>
      <c r="D284" s="11" t="s">
        <v>100</v>
      </c>
      <c r="E284" s="12">
        <v>43379</v>
      </c>
      <c r="F284" s="15">
        <v>55276</v>
      </c>
      <c r="G284" s="39">
        <v>2762</v>
      </c>
      <c r="H284" s="16">
        <v>58038</v>
      </c>
      <c r="I284" s="19" t="s">
        <v>1908</v>
      </c>
      <c r="J284" s="39">
        <f t="shared" si="4"/>
        <v>58038</v>
      </c>
      <c r="K284" s="20" t="s">
        <v>61</v>
      </c>
    </row>
    <row r="285" spans="1:11" hidden="1" x14ac:dyDescent="0.25">
      <c r="A285" s="35">
        <v>260</v>
      </c>
      <c r="B285" s="20" t="s">
        <v>17</v>
      </c>
      <c r="C285" s="10" t="s">
        <v>116</v>
      </c>
      <c r="D285" s="11" t="s">
        <v>284</v>
      </c>
      <c r="E285" s="12">
        <v>43379</v>
      </c>
      <c r="F285" s="15">
        <v>3960</v>
      </c>
      <c r="G285" s="39">
        <v>198</v>
      </c>
      <c r="H285" s="16">
        <v>4158</v>
      </c>
      <c r="I285" s="19" t="s">
        <v>1908</v>
      </c>
      <c r="J285" s="39">
        <f t="shared" si="4"/>
        <v>4158</v>
      </c>
      <c r="K285" s="20" t="s">
        <v>61</v>
      </c>
    </row>
    <row r="286" spans="1:11" hidden="1" x14ac:dyDescent="0.25">
      <c r="A286" s="35">
        <v>261</v>
      </c>
      <c r="B286" s="20" t="s">
        <v>17</v>
      </c>
      <c r="C286" s="10" t="s">
        <v>116</v>
      </c>
      <c r="D286" s="11" t="s">
        <v>291</v>
      </c>
      <c r="E286" s="12">
        <v>43379</v>
      </c>
      <c r="F286" s="15">
        <v>3960</v>
      </c>
      <c r="G286" s="39">
        <v>198</v>
      </c>
      <c r="H286" s="16">
        <v>4158</v>
      </c>
      <c r="I286" s="19" t="s">
        <v>1908</v>
      </c>
      <c r="J286" s="39">
        <f t="shared" si="4"/>
        <v>4158</v>
      </c>
      <c r="K286" s="20" t="s">
        <v>61</v>
      </c>
    </row>
    <row r="287" spans="1:11" hidden="1" x14ac:dyDescent="0.25">
      <c r="A287" s="35">
        <v>262</v>
      </c>
      <c r="B287" s="20" t="s">
        <v>17</v>
      </c>
      <c r="C287" s="10" t="s">
        <v>138</v>
      </c>
      <c r="D287" s="11" t="s">
        <v>363</v>
      </c>
      <c r="E287" s="12">
        <v>43376</v>
      </c>
      <c r="F287" s="15">
        <v>374223</v>
      </c>
      <c r="G287" s="39">
        <v>67360</v>
      </c>
      <c r="H287" s="16">
        <v>441583</v>
      </c>
      <c r="I287" s="19" t="s">
        <v>1908</v>
      </c>
      <c r="J287" s="39">
        <f t="shared" si="4"/>
        <v>441583</v>
      </c>
      <c r="K287" s="20" t="s">
        <v>61</v>
      </c>
    </row>
    <row r="288" spans="1:11" hidden="1" x14ac:dyDescent="0.25">
      <c r="A288" s="35">
        <v>263</v>
      </c>
      <c r="B288" s="20" t="s">
        <v>17</v>
      </c>
      <c r="C288" s="10" t="s">
        <v>139</v>
      </c>
      <c r="D288" s="11" t="s">
        <v>364</v>
      </c>
      <c r="E288" s="12">
        <v>43376</v>
      </c>
      <c r="F288" s="15">
        <v>743120</v>
      </c>
      <c r="G288" s="39">
        <v>133762</v>
      </c>
      <c r="H288" s="16">
        <v>876882</v>
      </c>
      <c r="I288" s="19" t="s">
        <v>1908</v>
      </c>
      <c r="J288" s="39">
        <f t="shared" si="4"/>
        <v>876882</v>
      </c>
      <c r="K288" s="20" t="s">
        <v>61</v>
      </c>
    </row>
    <row r="289" spans="1:11" hidden="1" x14ac:dyDescent="0.25">
      <c r="A289" s="35">
        <v>264</v>
      </c>
      <c r="B289" s="20" t="s">
        <v>17</v>
      </c>
      <c r="C289" s="10" t="s">
        <v>110</v>
      </c>
      <c r="D289" s="11" t="s">
        <v>365</v>
      </c>
      <c r="E289" s="12">
        <v>43377</v>
      </c>
      <c r="F289" s="15">
        <v>10840</v>
      </c>
      <c r="G289" s="39">
        <v>1951</v>
      </c>
      <c r="H289" s="16">
        <v>12791</v>
      </c>
      <c r="I289" s="19" t="s">
        <v>1908</v>
      </c>
      <c r="J289" s="39">
        <f t="shared" si="4"/>
        <v>12791</v>
      </c>
      <c r="K289" s="20" t="s">
        <v>61</v>
      </c>
    </row>
    <row r="290" spans="1:11" hidden="1" x14ac:dyDescent="0.25">
      <c r="A290" s="35">
        <v>265</v>
      </c>
      <c r="B290" s="20" t="s">
        <v>17</v>
      </c>
      <c r="C290" s="10" t="s">
        <v>113</v>
      </c>
      <c r="D290" s="11" t="s">
        <v>366</v>
      </c>
      <c r="E290" s="12">
        <v>43378</v>
      </c>
      <c r="F290" s="15">
        <v>113438</v>
      </c>
      <c r="G290" s="39">
        <v>20419</v>
      </c>
      <c r="H290" s="16">
        <v>133857</v>
      </c>
      <c r="I290" s="19" t="s">
        <v>1908</v>
      </c>
      <c r="J290" s="39">
        <f t="shared" si="4"/>
        <v>133857</v>
      </c>
      <c r="K290" s="20" t="s">
        <v>61</v>
      </c>
    </row>
    <row r="291" spans="1:11" hidden="1" x14ac:dyDescent="0.25">
      <c r="A291" s="35">
        <v>266</v>
      </c>
      <c r="B291" s="20" t="s">
        <v>17</v>
      </c>
      <c r="C291" s="10" t="s">
        <v>116</v>
      </c>
      <c r="D291" s="11" t="s">
        <v>292</v>
      </c>
      <c r="E291" s="12">
        <v>43380</v>
      </c>
      <c r="F291" s="15">
        <v>3630</v>
      </c>
      <c r="G291" s="39">
        <v>181</v>
      </c>
      <c r="H291" s="16">
        <v>3811</v>
      </c>
      <c r="I291" s="19" t="s">
        <v>1908</v>
      </c>
      <c r="J291" s="39">
        <f t="shared" si="4"/>
        <v>3811</v>
      </c>
      <c r="K291" s="20" t="s">
        <v>61</v>
      </c>
    </row>
    <row r="292" spans="1:11" hidden="1" x14ac:dyDescent="0.25">
      <c r="A292" s="35">
        <v>267</v>
      </c>
      <c r="B292" s="20" t="s">
        <v>17</v>
      </c>
      <c r="C292" s="10" t="s">
        <v>116</v>
      </c>
      <c r="D292" s="11" t="s">
        <v>367</v>
      </c>
      <c r="E292" s="12">
        <v>43380</v>
      </c>
      <c r="F292" s="15">
        <v>3960</v>
      </c>
      <c r="G292" s="39">
        <v>198</v>
      </c>
      <c r="H292" s="16">
        <v>4158</v>
      </c>
      <c r="I292" s="19" t="s">
        <v>1908</v>
      </c>
      <c r="J292" s="39">
        <f t="shared" si="4"/>
        <v>4158</v>
      </c>
      <c r="K292" s="20" t="s">
        <v>61</v>
      </c>
    </row>
    <row r="293" spans="1:11" hidden="1" x14ac:dyDescent="0.25">
      <c r="A293" s="35">
        <v>268</v>
      </c>
      <c r="B293" s="20" t="s">
        <v>17</v>
      </c>
      <c r="C293" s="10" t="s">
        <v>137</v>
      </c>
      <c r="D293" s="11" t="s">
        <v>368</v>
      </c>
      <c r="E293" s="12">
        <v>43380</v>
      </c>
      <c r="F293" s="15">
        <v>12600</v>
      </c>
      <c r="G293" s="39">
        <v>2268</v>
      </c>
      <c r="H293" s="16">
        <v>14868</v>
      </c>
      <c r="I293" s="19" t="s">
        <v>1908</v>
      </c>
      <c r="J293" s="39">
        <f t="shared" si="4"/>
        <v>14868</v>
      </c>
      <c r="K293" s="20" t="s">
        <v>61</v>
      </c>
    </row>
    <row r="294" spans="1:11" hidden="1" x14ac:dyDescent="0.25">
      <c r="A294" s="35">
        <v>269</v>
      </c>
      <c r="B294" s="20" t="s">
        <v>17</v>
      </c>
      <c r="C294" s="10" t="s">
        <v>110</v>
      </c>
      <c r="D294" s="11" t="s">
        <v>369</v>
      </c>
      <c r="E294" s="12">
        <v>43379</v>
      </c>
      <c r="F294" s="15">
        <v>90670</v>
      </c>
      <c r="G294" s="39">
        <v>16321</v>
      </c>
      <c r="H294" s="16">
        <v>106991</v>
      </c>
      <c r="I294" s="19" t="s">
        <v>1908</v>
      </c>
      <c r="J294" s="39">
        <f t="shared" si="4"/>
        <v>106991</v>
      </c>
      <c r="K294" s="20" t="s">
        <v>61</v>
      </c>
    </row>
    <row r="295" spans="1:11" hidden="1" x14ac:dyDescent="0.25">
      <c r="A295" s="35">
        <v>270</v>
      </c>
      <c r="B295" s="20" t="s">
        <v>17</v>
      </c>
      <c r="C295" s="10" t="s">
        <v>66</v>
      </c>
      <c r="D295" s="11" t="s">
        <v>58</v>
      </c>
      <c r="E295" s="42"/>
      <c r="F295" s="15">
        <v>122865</v>
      </c>
      <c r="G295" s="39">
        <v>0</v>
      </c>
      <c r="H295" s="16">
        <v>122865</v>
      </c>
      <c r="I295" s="19" t="s">
        <v>1908</v>
      </c>
      <c r="J295" s="39">
        <f t="shared" si="4"/>
        <v>122865</v>
      </c>
      <c r="K295" s="20" t="s">
        <v>61</v>
      </c>
    </row>
    <row r="296" spans="1:11" hidden="1" x14ac:dyDescent="0.25">
      <c r="A296" s="35">
        <v>271</v>
      </c>
      <c r="B296" s="20" t="s">
        <v>17</v>
      </c>
      <c r="C296" s="10" t="s">
        <v>66</v>
      </c>
      <c r="D296" s="11" t="s">
        <v>58</v>
      </c>
      <c r="E296" s="42"/>
      <c r="F296" s="15">
        <v>69786</v>
      </c>
      <c r="G296" s="39">
        <v>0</v>
      </c>
      <c r="H296" s="16">
        <v>69786</v>
      </c>
      <c r="I296" s="19" t="s">
        <v>1908</v>
      </c>
      <c r="J296" s="39">
        <f t="shared" si="4"/>
        <v>69786</v>
      </c>
      <c r="K296" s="20" t="s">
        <v>61</v>
      </c>
    </row>
    <row r="297" spans="1:11" hidden="1" x14ac:dyDescent="0.25">
      <c r="A297" s="35">
        <v>272</v>
      </c>
      <c r="B297" s="20" t="s">
        <v>17</v>
      </c>
      <c r="C297" s="10" t="s">
        <v>66</v>
      </c>
      <c r="D297" s="11" t="s">
        <v>58</v>
      </c>
      <c r="E297" s="42"/>
      <c r="F297" s="15">
        <v>91599</v>
      </c>
      <c r="G297" s="39">
        <v>0</v>
      </c>
      <c r="H297" s="16">
        <v>91599</v>
      </c>
      <c r="I297" s="19" t="s">
        <v>1908</v>
      </c>
      <c r="J297" s="39">
        <f t="shared" si="4"/>
        <v>91599</v>
      </c>
      <c r="K297" s="20" t="s">
        <v>61</v>
      </c>
    </row>
    <row r="298" spans="1:11" hidden="1" x14ac:dyDescent="0.25">
      <c r="A298" s="35">
        <v>273</v>
      </c>
      <c r="B298" s="20" t="s">
        <v>17</v>
      </c>
      <c r="C298" s="10" t="s">
        <v>134</v>
      </c>
      <c r="D298" s="11" t="s">
        <v>370</v>
      </c>
      <c r="E298" s="12">
        <v>43381</v>
      </c>
      <c r="F298" s="15">
        <v>18880</v>
      </c>
      <c r="G298" s="39">
        <v>3398.4</v>
      </c>
      <c r="H298" s="16">
        <v>22278.400000000001</v>
      </c>
      <c r="I298" s="19" t="s">
        <v>1908</v>
      </c>
      <c r="J298" s="39">
        <f t="shared" si="4"/>
        <v>22278.400000000001</v>
      </c>
      <c r="K298" s="20" t="s">
        <v>61</v>
      </c>
    </row>
    <row r="299" spans="1:11" hidden="1" x14ac:dyDescent="0.25">
      <c r="A299" s="35">
        <v>274</v>
      </c>
      <c r="B299" s="20" t="s">
        <v>17</v>
      </c>
      <c r="C299" s="10" t="s">
        <v>116</v>
      </c>
      <c r="D299" s="11" t="s">
        <v>371</v>
      </c>
      <c r="E299" s="12">
        <v>43382</v>
      </c>
      <c r="F299" s="15">
        <v>60396</v>
      </c>
      <c r="G299" s="39">
        <v>3018</v>
      </c>
      <c r="H299" s="16">
        <v>63414</v>
      </c>
      <c r="I299" s="19" t="s">
        <v>1908</v>
      </c>
      <c r="J299" s="39">
        <f t="shared" si="4"/>
        <v>63414</v>
      </c>
      <c r="K299" s="20" t="s">
        <v>61</v>
      </c>
    </row>
    <row r="300" spans="1:11" hidden="1" x14ac:dyDescent="0.25">
      <c r="A300" s="35">
        <v>275</v>
      </c>
      <c r="B300" s="20" t="s">
        <v>17</v>
      </c>
      <c r="C300" s="10" t="s">
        <v>116</v>
      </c>
      <c r="D300" s="11" t="s">
        <v>372</v>
      </c>
      <c r="E300" s="12">
        <v>43382</v>
      </c>
      <c r="F300" s="15">
        <v>3630</v>
      </c>
      <c r="G300" s="39">
        <v>180</v>
      </c>
      <c r="H300" s="16">
        <v>3810</v>
      </c>
      <c r="I300" s="19" t="s">
        <v>1908</v>
      </c>
      <c r="J300" s="39">
        <f t="shared" si="4"/>
        <v>3810</v>
      </c>
      <c r="K300" s="20" t="s">
        <v>61</v>
      </c>
    </row>
    <row r="301" spans="1:11" hidden="1" x14ac:dyDescent="0.25">
      <c r="A301" s="35">
        <v>276</v>
      </c>
      <c r="B301" s="20" t="s">
        <v>17</v>
      </c>
      <c r="C301" s="10" t="s">
        <v>116</v>
      </c>
      <c r="D301" s="11" t="s">
        <v>373</v>
      </c>
      <c r="E301" s="12">
        <v>43383</v>
      </c>
      <c r="F301" s="15">
        <v>3630</v>
      </c>
      <c r="G301" s="39">
        <v>180</v>
      </c>
      <c r="H301" s="16">
        <v>3810</v>
      </c>
      <c r="I301" s="19" t="s">
        <v>1908</v>
      </c>
      <c r="J301" s="39">
        <f t="shared" si="4"/>
        <v>3810</v>
      </c>
      <c r="K301" s="20" t="s">
        <v>61</v>
      </c>
    </row>
    <row r="302" spans="1:11" hidden="1" x14ac:dyDescent="0.25">
      <c r="A302" s="35">
        <v>277</v>
      </c>
      <c r="B302" s="20" t="s">
        <v>17</v>
      </c>
      <c r="C302" s="10" t="s">
        <v>116</v>
      </c>
      <c r="D302" s="11" t="s">
        <v>374</v>
      </c>
      <c r="E302" s="12">
        <v>43384</v>
      </c>
      <c r="F302" s="15">
        <v>3520</v>
      </c>
      <c r="G302" s="39">
        <v>176</v>
      </c>
      <c r="H302" s="16">
        <v>3696</v>
      </c>
      <c r="I302" s="19" t="s">
        <v>1908</v>
      </c>
      <c r="J302" s="39">
        <f t="shared" si="4"/>
        <v>3696</v>
      </c>
      <c r="K302" s="20" t="s">
        <v>61</v>
      </c>
    </row>
    <row r="303" spans="1:11" hidden="1" x14ac:dyDescent="0.25">
      <c r="A303" s="35">
        <v>278</v>
      </c>
      <c r="B303" s="20" t="s">
        <v>17</v>
      </c>
      <c r="C303" s="10" t="s">
        <v>116</v>
      </c>
      <c r="D303" s="11" t="s">
        <v>375</v>
      </c>
      <c r="E303" s="12">
        <v>43384</v>
      </c>
      <c r="F303" s="15">
        <v>3718</v>
      </c>
      <c r="G303" s="39">
        <v>185</v>
      </c>
      <c r="H303" s="16">
        <v>3903</v>
      </c>
      <c r="I303" s="19" t="s">
        <v>1908</v>
      </c>
      <c r="J303" s="39">
        <f t="shared" si="4"/>
        <v>3903</v>
      </c>
      <c r="K303" s="20" t="s">
        <v>61</v>
      </c>
    </row>
    <row r="304" spans="1:11" hidden="1" x14ac:dyDescent="0.25">
      <c r="A304" s="35">
        <v>279</v>
      </c>
      <c r="B304" s="20" t="s">
        <v>17</v>
      </c>
      <c r="C304" s="10" t="s">
        <v>116</v>
      </c>
      <c r="D304" s="11" t="s">
        <v>290</v>
      </c>
      <c r="E304" s="12">
        <v>43385</v>
      </c>
      <c r="F304" s="15">
        <v>3630</v>
      </c>
      <c r="G304" s="39">
        <v>181</v>
      </c>
      <c r="H304" s="16">
        <v>3811</v>
      </c>
      <c r="I304" s="19" t="s">
        <v>1908</v>
      </c>
      <c r="J304" s="39">
        <f t="shared" si="4"/>
        <v>3811</v>
      </c>
      <c r="K304" s="20" t="s">
        <v>61</v>
      </c>
    </row>
    <row r="305" spans="1:11" hidden="1" x14ac:dyDescent="0.25">
      <c r="A305" s="35">
        <v>280</v>
      </c>
      <c r="B305" s="20" t="s">
        <v>17</v>
      </c>
      <c r="C305" s="10" t="s">
        <v>104</v>
      </c>
      <c r="D305" s="11" t="s">
        <v>376</v>
      </c>
      <c r="E305" s="12">
        <v>43385</v>
      </c>
      <c r="F305" s="15">
        <v>52500</v>
      </c>
      <c r="G305" s="39">
        <v>14700</v>
      </c>
      <c r="H305" s="16">
        <v>67200</v>
      </c>
      <c r="I305" s="19" t="s">
        <v>1908</v>
      </c>
      <c r="J305" s="39">
        <f t="shared" si="4"/>
        <v>67200</v>
      </c>
      <c r="K305" s="20" t="s">
        <v>61</v>
      </c>
    </row>
    <row r="306" spans="1:11" hidden="1" x14ac:dyDescent="0.25">
      <c r="A306" s="35">
        <v>281</v>
      </c>
      <c r="B306" s="20" t="s">
        <v>17</v>
      </c>
      <c r="C306" s="10" t="s">
        <v>104</v>
      </c>
      <c r="D306" s="11" t="s">
        <v>377</v>
      </c>
      <c r="E306" s="12">
        <v>43385</v>
      </c>
      <c r="F306" s="15">
        <v>78750</v>
      </c>
      <c r="G306" s="39">
        <v>22050</v>
      </c>
      <c r="H306" s="16">
        <v>100800</v>
      </c>
      <c r="I306" s="19" t="s">
        <v>1908</v>
      </c>
      <c r="J306" s="39">
        <f t="shared" si="4"/>
        <v>100800</v>
      </c>
      <c r="K306" s="20" t="s">
        <v>61</v>
      </c>
    </row>
    <row r="307" spans="1:11" hidden="1" x14ac:dyDescent="0.25">
      <c r="A307" s="35">
        <v>282</v>
      </c>
      <c r="B307" s="20" t="s">
        <v>17</v>
      </c>
      <c r="C307" s="10" t="s">
        <v>116</v>
      </c>
      <c r="D307" s="11" t="s">
        <v>55</v>
      </c>
      <c r="E307" s="12">
        <v>43385</v>
      </c>
      <c r="F307" s="15">
        <v>32513</v>
      </c>
      <c r="G307" s="39">
        <v>1624</v>
      </c>
      <c r="H307" s="16">
        <v>34137</v>
      </c>
      <c r="I307" s="19" t="s">
        <v>1908</v>
      </c>
      <c r="J307" s="39">
        <f t="shared" si="4"/>
        <v>34137</v>
      </c>
      <c r="K307" s="20" t="s">
        <v>61</v>
      </c>
    </row>
    <row r="308" spans="1:11" hidden="1" x14ac:dyDescent="0.25">
      <c r="A308" s="35">
        <v>283</v>
      </c>
      <c r="B308" s="20" t="s">
        <v>17</v>
      </c>
      <c r="C308" s="10" t="s">
        <v>119</v>
      </c>
      <c r="D308" s="11" t="s">
        <v>378</v>
      </c>
      <c r="E308" s="12">
        <v>43385</v>
      </c>
      <c r="F308" s="15">
        <v>1625975</v>
      </c>
      <c r="G308" s="39">
        <v>292676</v>
      </c>
      <c r="H308" s="16">
        <v>1918651</v>
      </c>
      <c r="I308" s="19" t="s">
        <v>1908</v>
      </c>
      <c r="J308" s="39">
        <f t="shared" si="4"/>
        <v>1918651</v>
      </c>
      <c r="K308" s="20" t="s">
        <v>61</v>
      </c>
    </row>
    <row r="309" spans="1:11" hidden="1" x14ac:dyDescent="0.25">
      <c r="A309" s="35">
        <v>284</v>
      </c>
      <c r="B309" s="20" t="s">
        <v>17</v>
      </c>
      <c r="C309" s="10" t="s">
        <v>109</v>
      </c>
      <c r="D309" s="11" t="s">
        <v>379</v>
      </c>
      <c r="E309" s="12">
        <v>43377</v>
      </c>
      <c r="F309" s="15">
        <v>31854</v>
      </c>
      <c r="G309" s="39">
        <v>5733.5</v>
      </c>
      <c r="H309" s="16">
        <v>37587.5</v>
      </c>
      <c r="I309" s="19" t="s">
        <v>1908</v>
      </c>
      <c r="J309" s="39">
        <f t="shared" si="4"/>
        <v>37587.5</v>
      </c>
      <c r="K309" s="20" t="s">
        <v>61</v>
      </c>
    </row>
    <row r="310" spans="1:11" hidden="1" x14ac:dyDescent="0.25">
      <c r="A310" s="35">
        <v>285</v>
      </c>
      <c r="B310" s="20" t="s">
        <v>17</v>
      </c>
      <c r="C310" s="10" t="s">
        <v>109</v>
      </c>
      <c r="D310" s="11" t="s">
        <v>379</v>
      </c>
      <c r="E310" s="12">
        <v>43386</v>
      </c>
      <c r="F310" s="41">
        <v>-1250</v>
      </c>
      <c r="G310" s="39">
        <v>0</v>
      </c>
      <c r="H310" s="20">
        <v>-1250</v>
      </c>
      <c r="I310" s="19" t="s">
        <v>1908</v>
      </c>
      <c r="J310" s="39">
        <f t="shared" si="4"/>
        <v>-1250</v>
      </c>
      <c r="K310" s="20" t="s">
        <v>61</v>
      </c>
    </row>
    <row r="311" spans="1:11" hidden="1" x14ac:dyDescent="0.25">
      <c r="A311" s="35">
        <v>286</v>
      </c>
      <c r="B311" s="20" t="s">
        <v>17</v>
      </c>
      <c r="C311" s="10" t="s">
        <v>116</v>
      </c>
      <c r="D311" s="11" t="s">
        <v>380</v>
      </c>
      <c r="E311" s="12">
        <v>43387</v>
      </c>
      <c r="F311" s="15">
        <v>51785</v>
      </c>
      <c r="G311" s="39">
        <v>2588</v>
      </c>
      <c r="H311" s="16">
        <v>54373</v>
      </c>
      <c r="I311" s="19" t="s">
        <v>1908</v>
      </c>
      <c r="J311" s="39">
        <f t="shared" si="4"/>
        <v>54373</v>
      </c>
      <c r="K311" s="20" t="s">
        <v>61</v>
      </c>
    </row>
    <row r="312" spans="1:11" hidden="1" x14ac:dyDescent="0.25">
      <c r="A312" s="35">
        <v>287</v>
      </c>
      <c r="B312" s="20" t="s">
        <v>17</v>
      </c>
      <c r="C312" s="10" t="s">
        <v>140</v>
      </c>
      <c r="D312" s="11" t="s">
        <v>169</v>
      </c>
      <c r="E312" s="12">
        <v>43386</v>
      </c>
      <c r="F312" s="15">
        <v>951907</v>
      </c>
      <c r="G312" s="39">
        <v>171343</v>
      </c>
      <c r="H312" s="16">
        <v>1123250</v>
      </c>
      <c r="I312" s="19" t="s">
        <v>1908</v>
      </c>
      <c r="J312" s="39">
        <f t="shared" si="4"/>
        <v>1123250</v>
      </c>
      <c r="K312" s="20" t="s">
        <v>61</v>
      </c>
    </row>
    <row r="313" spans="1:11" hidden="1" x14ac:dyDescent="0.25">
      <c r="A313" s="35">
        <v>288</v>
      </c>
      <c r="B313" s="20" t="s">
        <v>17</v>
      </c>
      <c r="C313" s="10" t="s">
        <v>116</v>
      </c>
      <c r="D313" s="11" t="s">
        <v>347</v>
      </c>
      <c r="E313" s="12">
        <v>43388</v>
      </c>
      <c r="F313" s="15">
        <v>3498</v>
      </c>
      <c r="G313" s="39">
        <v>174</v>
      </c>
      <c r="H313" s="16">
        <v>3672</v>
      </c>
      <c r="I313" s="19" t="s">
        <v>1908</v>
      </c>
      <c r="J313" s="39">
        <f t="shared" si="4"/>
        <v>3672</v>
      </c>
      <c r="K313" s="20" t="s">
        <v>61</v>
      </c>
    </row>
    <row r="314" spans="1:11" hidden="1" x14ac:dyDescent="0.25">
      <c r="A314" s="35">
        <v>289</v>
      </c>
      <c r="B314" s="20" t="s">
        <v>17</v>
      </c>
      <c r="C314" s="10" t="s">
        <v>125</v>
      </c>
      <c r="D314" s="11" t="s">
        <v>381</v>
      </c>
      <c r="E314" s="12">
        <v>43388</v>
      </c>
      <c r="F314" s="15">
        <v>29454</v>
      </c>
      <c r="G314" s="39">
        <v>5302</v>
      </c>
      <c r="H314" s="16">
        <v>34756</v>
      </c>
      <c r="I314" s="19" t="s">
        <v>1908</v>
      </c>
      <c r="J314" s="39">
        <f t="shared" si="4"/>
        <v>34756</v>
      </c>
      <c r="K314" s="20" t="s">
        <v>61</v>
      </c>
    </row>
    <row r="315" spans="1:11" hidden="1" x14ac:dyDescent="0.25">
      <c r="A315" s="35">
        <v>290</v>
      </c>
      <c r="B315" s="20" t="s">
        <v>17</v>
      </c>
      <c r="C315" s="10" t="s">
        <v>134</v>
      </c>
      <c r="D315" s="11" t="s">
        <v>199</v>
      </c>
      <c r="E315" s="12">
        <v>43391</v>
      </c>
      <c r="F315" s="15">
        <v>250400</v>
      </c>
      <c r="G315" s="39">
        <v>45072</v>
      </c>
      <c r="H315" s="16">
        <v>295472</v>
      </c>
      <c r="I315" s="19" t="s">
        <v>1908</v>
      </c>
      <c r="J315" s="39">
        <f t="shared" si="4"/>
        <v>295472</v>
      </c>
      <c r="K315" s="20" t="s">
        <v>61</v>
      </c>
    </row>
    <row r="316" spans="1:11" hidden="1" x14ac:dyDescent="0.25">
      <c r="A316" s="35">
        <v>291</v>
      </c>
      <c r="B316" s="20" t="s">
        <v>17</v>
      </c>
      <c r="C316" s="10" t="s">
        <v>140</v>
      </c>
      <c r="D316" s="11" t="s">
        <v>382</v>
      </c>
      <c r="E316" s="12">
        <v>43391</v>
      </c>
      <c r="F316" s="15">
        <v>47148</v>
      </c>
      <c r="G316" s="39">
        <v>8486.64</v>
      </c>
      <c r="H316" s="16">
        <v>55634.64</v>
      </c>
      <c r="I316" s="19" t="s">
        <v>1908</v>
      </c>
      <c r="J316" s="39">
        <f t="shared" si="4"/>
        <v>55634.64</v>
      </c>
      <c r="K316" s="20" t="s">
        <v>61</v>
      </c>
    </row>
    <row r="317" spans="1:11" hidden="1" x14ac:dyDescent="0.25">
      <c r="A317" s="35">
        <v>292</v>
      </c>
      <c r="B317" s="20" t="s">
        <v>17</v>
      </c>
      <c r="C317" s="10" t="s">
        <v>140</v>
      </c>
      <c r="D317" s="11" t="s">
        <v>383</v>
      </c>
      <c r="E317" s="12">
        <v>43391</v>
      </c>
      <c r="F317" s="15">
        <v>1296046</v>
      </c>
      <c r="G317" s="39">
        <v>233288.28</v>
      </c>
      <c r="H317" s="16">
        <v>1529334.28</v>
      </c>
      <c r="I317" s="19" t="s">
        <v>1908</v>
      </c>
      <c r="J317" s="39">
        <f t="shared" si="4"/>
        <v>1529334.28</v>
      </c>
      <c r="K317" s="20" t="s">
        <v>61</v>
      </c>
    </row>
    <row r="318" spans="1:11" hidden="1" x14ac:dyDescent="0.25">
      <c r="A318" s="35">
        <v>293</v>
      </c>
      <c r="B318" s="20" t="s">
        <v>17</v>
      </c>
      <c r="C318" s="10" t="s">
        <v>134</v>
      </c>
      <c r="D318" s="11" t="s">
        <v>384</v>
      </c>
      <c r="E318" s="12">
        <v>43392</v>
      </c>
      <c r="F318" s="15">
        <v>27360</v>
      </c>
      <c r="G318" s="39">
        <v>4924.8</v>
      </c>
      <c r="H318" s="16">
        <v>32284.800000000003</v>
      </c>
      <c r="I318" s="19" t="s">
        <v>1908</v>
      </c>
      <c r="J318" s="39">
        <f t="shared" si="4"/>
        <v>32284.799999999999</v>
      </c>
      <c r="K318" s="20" t="s">
        <v>61</v>
      </c>
    </row>
    <row r="319" spans="1:11" hidden="1" x14ac:dyDescent="0.25">
      <c r="A319" s="35">
        <v>294</v>
      </c>
      <c r="B319" s="20" t="s">
        <v>17</v>
      </c>
      <c r="C319" s="10" t="s">
        <v>102</v>
      </c>
      <c r="D319" s="11" t="s">
        <v>385</v>
      </c>
      <c r="E319" s="12">
        <v>43390</v>
      </c>
      <c r="F319" s="15">
        <v>10274</v>
      </c>
      <c r="G319" s="39">
        <v>1849</v>
      </c>
      <c r="H319" s="16">
        <v>12123</v>
      </c>
      <c r="I319" s="19" t="s">
        <v>1908</v>
      </c>
      <c r="J319" s="39">
        <f t="shared" si="4"/>
        <v>12123</v>
      </c>
      <c r="K319" s="20" t="s">
        <v>61</v>
      </c>
    </row>
    <row r="320" spans="1:11" hidden="1" x14ac:dyDescent="0.25">
      <c r="A320" s="35">
        <v>295</v>
      </c>
      <c r="B320" s="20" t="s">
        <v>17</v>
      </c>
      <c r="C320" s="10" t="s">
        <v>110</v>
      </c>
      <c r="D320" s="11" t="s">
        <v>386</v>
      </c>
      <c r="E320" s="12">
        <v>43391</v>
      </c>
      <c r="F320" s="15">
        <v>42210</v>
      </c>
      <c r="G320" s="39">
        <v>7598</v>
      </c>
      <c r="H320" s="16">
        <v>49808</v>
      </c>
      <c r="I320" s="19" t="s">
        <v>1908</v>
      </c>
      <c r="J320" s="39">
        <f t="shared" si="4"/>
        <v>49808</v>
      </c>
      <c r="K320" s="20" t="s">
        <v>61</v>
      </c>
    </row>
    <row r="321" spans="1:11" hidden="1" x14ac:dyDescent="0.25">
      <c r="A321" s="35">
        <v>296</v>
      </c>
      <c r="B321" s="20" t="s">
        <v>17</v>
      </c>
      <c r="C321" s="10" t="s">
        <v>141</v>
      </c>
      <c r="D321" s="11" t="s">
        <v>387</v>
      </c>
      <c r="E321" s="12">
        <v>43391</v>
      </c>
      <c r="F321" s="15">
        <v>32100</v>
      </c>
      <c r="G321" s="39">
        <v>5778</v>
      </c>
      <c r="H321" s="16">
        <v>37878</v>
      </c>
      <c r="I321" s="19" t="s">
        <v>1908</v>
      </c>
      <c r="J321" s="39">
        <f t="shared" si="4"/>
        <v>37878</v>
      </c>
      <c r="K321" s="20" t="s">
        <v>61</v>
      </c>
    </row>
    <row r="322" spans="1:11" hidden="1" x14ac:dyDescent="0.25">
      <c r="A322" s="35">
        <v>297</v>
      </c>
      <c r="B322" s="20" t="s">
        <v>17</v>
      </c>
      <c r="C322" s="10" t="s">
        <v>117</v>
      </c>
      <c r="D322" s="11" t="s">
        <v>388</v>
      </c>
      <c r="E322" s="12">
        <v>43392</v>
      </c>
      <c r="F322" s="15">
        <v>848400</v>
      </c>
      <c r="G322" s="39">
        <v>152712</v>
      </c>
      <c r="H322" s="16">
        <v>1001112</v>
      </c>
      <c r="I322" s="19" t="s">
        <v>1908</v>
      </c>
      <c r="J322" s="39">
        <f t="shared" si="4"/>
        <v>1001112</v>
      </c>
      <c r="K322" s="20" t="s">
        <v>61</v>
      </c>
    </row>
    <row r="323" spans="1:11" hidden="1" x14ac:dyDescent="0.25">
      <c r="A323" s="35">
        <v>298</v>
      </c>
      <c r="B323" s="20" t="s">
        <v>17</v>
      </c>
      <c r="C323" s="10" t="s">
        <v>117</v>
      </c>
      <c r="D323" s="11" t="s">
        <v>389</v>
      </c>
      <c r="E323" s="12">
        <v>43392</v>
      </c>
      <c r="F323" s="15">
        <v>836451</v>
      </c>
      <c r="G323" s="39">
        <v>150561</v>
      </c>
      <c r="H323" s="16">
        <v>987012</v>
      </c>
      <c r="I323" s="19" t="s">
        <v>1908</v>
      </c>
      <c r="J323" s="39">
        <f t="shared" si="4"/>
        <v>987012</v>
      </c>
      <c r="K323" s="20" t="s">
        <v>61</v>
      </c>
    </row>
    <row r="324" spans="1:11" hidden="1" x14ac:dyDescent="0.25">
      <c r="A324" s="35">
        <v>299</v>
      </c>
      <c r="B324" s="20" t="s">
        <v>17</v>
      </c>
      <c r="C324" s="10" t="s">
        <v>117</v>
      </c>
      <c r="D324" s="11" t="s">
        <v>390</v>
      </c>
      <c r="E324" s="12">
        <v>43392</v>
      </c>
      <c r="F324" s="15">
        <v>789052</v>
      </c>
      <c r="G324" s="39">
        <v>142029</v>
      </c>
      <c r="H324" s="16">
        <v>931081</v>
      </c>
      <c r="I324" s="19" t="s">
        <v>1908</v>
      </c>
      <c r="J324" s="39">
        <f t="shared" si="4"/>
        <v>931081</v>
      </c>
      <c r="K324" s="20" t="s">
        <v>61</v>
      </c>
    </row>
    <row r="325" spans="1:11" hidden="1" x14ac:dyDescent="0.25">
      <c r="A325" s="35">
        <v>300</v>
      </c>
      <c r="B325" s="20" t="s">
        <v>17</v>
      </c>
      <c r="C325" s="10" t="s">
        <v>117</v>
      </c>
      <c r="D325" s="11" t="s">
        <v>391</v>
      </c>
      <c r="E325" s="12">
        <v>43394</v>
      </c>
      <c r="F325" s="15">
        <v>810960</v>
      </c>
      <c r="G325" s="39">
        <v>145973</v>
      </c>
      <c r="H325" s="16">
        <v>956933</v>
      </c>
      <c r="I325" s="19" t="s">
        <v>1908</v>
      </c>
      <c r="J325" s="39">
        <f t="shared" si="4"/>
        <v>956933</v>
      </c>
      <c r="K325" s="20" t="s">
        <v>61</v>
      </c>
    </row>
    <row r="326" spans="1:11" hidden="1" x14ac:dyDescent="0.25">
      <c r="A326" s="35">
        <v>301</v>
      </c>
      <c r="B326" s="20" t="s">
        <v>17</v>
      </c>
      <c r="C326" s="10" t="s">
        <v>116</v>
      </c>
      <c r="D326" s="11" t="s">
        <v>346</v>
      </c>
      <c r="E326" s="12">
        <v>43395</v>
      </c>
      <c r="F326" s="15">
        <v>53256</v>
      </c>
      <c r="G326" s="39">
        <v>2662</v>
      </c>
      <c r="H326" s="16">
        <v>55918</v>
      </c>
      <c r="I326" s="19" t="s">
        <v>1908</v>
      </c>
      <c r="J326" s="39">
        <f t="shared" si="4"/>
        <v>55918</v>
      </c>
      <c r="K326" s="20" t="s">
        <v>61</v>
      </c>
    </row>
    <row r="327" spans="1:11" hidden="1" x14ac:dyDescent="0.25">
      <c r="A327" s="35">
        <v>302</v>
      </c>
      <c r="B327" s="20" t="s">
        <v>17</v>
      </c>
      <c r="C327" s="10" t="s">
        <v>106</v>
      </c>
      <c r="D327" s="11" t="s">
        <v>205</v>
      </c>
      <c r="E327" s="12">
        <v>43396</v>
      </c>
      <c r="F327" s="15">
        <v>2530</v>
      </c>
      <c r="G327" s="39">
        <v>455</v>
      </c>
      <c r="H327" s="16">
        <v>2985</v>
      </c>
      <c r="I327" s="19" t="s">
        <v>1908</v>
      </c>
      <c r="J327" s="39">
        <f t="shared" si="4"/>
        <v>2985</v>
      </c>
      <c r="K327" s="20" t="s">
        <v>61</v>
      </c>
    </row>
    <row r="328" spans="1:11" hidden="1" x14ac:dyDescent="0.25">
      <c r="A328" s="35">
        <v>303</v>
      </c>
      <c r="B328" s="20" t="s">
        <v>17</v>
      </c>
      <c r="C328" s="10" t="s">
        <v>102</v>
      </c>
      <c r="D328" s="11" t="s">
        <v>392</v>
      </c>
      <c r="E328" s="12">
        <v>43397</v>
      </c>
      <c r="F328" s="15">
        <v>900</v>
      </c>
      <c r="G328" s="39">
        <v>162</v>
      </c>
      <c r="H328" s="16">
        <v>1062</v>
      </c>
      <c r="I328" s="19" t="s">
        <v>1908</v>
      </c>
      <c r="J328" s="39">
        <f t="shared" si="4"/>
        <v>1062</v>
      </c>
      <c r="K328" s="20" t="s">
        <v>61</v>
      </c>
    </row>
    <row r="329" spans="1:11" hidden="1" x14ac:dyDescent="0.25">
      <c r="A329" s="35">
        <v>304</v>
      </c>
      <c r="B329" s="20" t="s">
        <v>17</v>
      </c>
      <c r="C329" s="10" t="s">
        <v>116</v>
      </c>
      <c r="D329" s="11" t="s">
        <v>87</v>
      </c>
      <c r="E329" s="12">
        <v>43398</v>
      </c>
      <c r="F329" s="15">
        <v>46842</v>
      </c>
      <c r="G329" s="39">
        <v>2342</v>
      </c>
      <c r="H329" s="16">
        <v>49184</v>
      </c>
      <c r="I329" s="19" t="s">
        <v>1908</v>
      </c>
      <c r="J329" s="39">
        <f t="shared" si="4"/>
        <v>49184</v>
      </c>
      <c r="K329" s="20" t="s">
        <v>61</v>
      </c>
    </row>
    <row r="330" spans="1:11" hidden="1" x14ac:dyDescent="0.25">
      <c r="A330" s="35">
        <v>305</v>
      </c>
      <c r="B330" s="20" t="s">
        <v>17</v>
      </c>
      <c r="C330" s="10" t="s">
        <v>140</v>
      </c>
      <c r="D330" s="11" t="s">
        <v>393</v>
      </c>
      <c r="E330" s="12">
        <v>43398</v>
      </c>
      <c r="F330" s="15">
        <v>1331169</v>
      </c>
      <c r="G330" s="39">
        <v>239610.42</v>
      </c>
      <c r="H330" s="16">
        <v>1570779.42</v>
      </c>
      <c r="I330" s="19" t="s">
        <v>1908</v>
      </c>
      <c r="J330" s="39">
        <f t="shared" si="4"/>
        <v>1570779.42</v>
      </c>
      <c r="K330" s="20" t="s">
        <v>61</v>
      </c>
    </row>
    <row r="331" spans="1:11" hidden="1" x14ac:dyDescent="0.25">
      <c r="A331" s="35">
        <v>306</v>
      </c>
      <c r="B331" s="20" t="s">
        <v>17</v>
      </c>
      <c r="C331" s="10" t="s">
        <v>141</v>
      </c>
      <c r="D331" s="11" t="s">
        <v>394</v>
      </c>
      <c r="E331" s="12">
        <v>43399</v>
      </c>
      <c r="F331" s="15">
        <v>48395</v>
      </c>
      <c r="G331" s="39">
        <v>8712</v>
      </c>
      <c r="H331" s="16">
        <v>57107</v>
      </c>
      <c r="I331" s="19" t="s">
        <v>1908</v>
      </c>
      <c r="J331" s="39">
        <f t="shared" si="4"/>
        <v>57107</v>
      </c>
      <c r="K331" s="20" t="s">
        <v>61</v>
      </c>
    </row>
    <row r="332" spans="1:11" hidden="1" x14ac:dyDescent="0.25">
      <c r="A332" s="35">
        <v>307</v>
      </c>
      <c r="B332" s="20" t="s">
        <v>17</v>
      </c>
      <c r="C332" s="10" t="s">
        <v>142</v>
      </c>
      <c r="D332" s="11" t="s">
        <v>395</v>
      </c>
      <c r="E332" s="12">
        <v>43400</v>
      </c>
      <c r="F332" s="15">
        <v>750</v>
      </c>
      <c r="G332" s="39">
        <v>135</v>
      </c>
      <c r="H332" s="16">
        <v>885</v>
      </c>
      <c r="I332" s="19" t="s">
        <v>1908</v>
      </c>
      <c r="J332" s="39">
        <f t="shared" si="4"/>
        <v>885</v>
      </c>
      <c r="K332" s="20" t="s">
        <v>61</v>
      </c>
    </row>
    <row r="333" spans="1:11" hidden="1" x14ac:dyDescent="0.25">
      <c r="A333" s="35">
        <v>308</v>
      </c>
      <c r="B333" s="20" t="s">
        <v>17</v>
      </c>
      <c r="C333" s="10" t="s">
        <v>143</v>
      </c>
      <c r="D333" s="11" t="s">
        <v>396</v>
      </c>
      <c r="E333" s="12">
        <v>43400</v>
      </c>
      <c r="F333" s="15">
        <v>1860</v>
      </c>
      <c r="G333" s="39">
        <v>334</v>
      </c>
      <c r="H333" s="16">
        <v>2194</v>
      </c>
      <c r="I333" s="19" t="s">
        <v>1908</v>
      </c>
      <c r="J333" s="39">
        <f t="shared" si="4"/>
        <v>2194</v>
      </c>
      <c r="K333" s="20" t="s">
        <v>61</v>
      </c>
    </row>
    <row r="334" spans="1:11" hidden="1" x14ac:dyDescent="0.25">
      <c r="A334" s="35">
        <v>309</v>
      </c>
      <c r="B334" s="20" t="s">
        <v>17</v>
      </c>
      <c r="C334" s="10" t="s">
        <v>144</v>
      </c>
      <c r="D334" s="11" t="s">
        <v>397</v>
      </c>
      <c r="E334" s="12">
        <v>43400</v>
      </c>
      <c r="F334" s="15">
        <v>6022</v>
      </c>
      <c r="G334" s="39">
        <v>1084</v>
      </c>
      <c r="H334" s="16">
        <v>7106</v>
      </c>
      <c r="I334" s="19" t="s">
        <v>1908</v>
      </c>
      <c r="J334" s="39">
        <f t="shared" si="4"/>
        <v>7106</v>
      </c>
      <c r="K334" s="20" t="s">
        <v>61</v>
      </c>
    </row>
    <row r="335" spans="1:11" hidden="1" x14ac:dyDescent="0.25">
      <c r="A335" s="35">
        <v>310</v>
      </c>
      <c r="B335" s="20" t="s">
        <v>17</v>
      </c>
      <c r="C335" s="10" t="s">
        <v>116</v>
      </c>
      <c r="D335" s="11" t="s">
        <v>398</v>
      </c>
      <c r="E335" s="12">
        <v>43400</v>
      </c>
      <c r="F335" s="15">
        <v>29744</v>
      </c>
      <c r="G335" s="39">
        <v>1486</v>
      </c>
      <c r="H335" s="16">
        <v>31230</v>
      </c>
      <c r="I335" s="19" t="s">
        <v>1908</v>
      </c>
      <c r="J335" s="39">
        <f t="shared" si="4"/>
        <v>31230</v>
      </c>
      <c r="K335" s="20" t="s">
        <v>61</v>
      </c>
    </row>
    <row r="336" spans="1:11" hidden="1" x14ac:dyDescent="0.25">
      <c r="A336" s="35">
        <v>311</v>
      </c>
      <c r="B336" s="20" t="s">
        <v>17</v>
      </c>
      <c r="C336" s="10" t="s">
        <v>137</v>
      </c>
      <c r="D336" s="11" t="s">
        <v>399</v>
      </c>
      <c r="E336" s="12">
        <v>43386</v>
      </c>
      <c r="F336" s="15">
        <v>21400</v>
      </c>
      <c r="G336" s="39">
        <v>3852</v>
      </c>
      <c r="H336" s="16">
        <v>25252</v>
      </c>
      <c r="I336" s="19" t="s">
        <v>1908</v>
      </c>
      <c r="J336" s="39">
        <f t="shared" si="4"/>
        <v>25252</v>
      </c>
      <c r="K336" s="20" t="s">
        <v>61</v>
      </c>
    </row>
    <row r="337" spans="1:11" hidden="1" x14ac:dyDescent="0.25">
      <c r="A337" s="35">
        <v>312</v>
      </c>
      <c r="B337" s="20" t="s">
        <v>17</v>
      </c>
      <c r="C337" s="10" t="s">
        <v>110</v>
      </c>
      <c r="D337" s="11" t="s">
        <v>400</v>
      </c>
      <c r="E337" s="12">
        <v>43396</v>
      </c>
      <c r="F337" s="15">
        <v>85350</v>
      </c>
      <c r="G337" s="39">
        <v>15363</v>
      </c>
      <c r="H337" s="16">
        <v>100713</v>
      </c>
      <c r="I337" s="19" t="s">
        <v>1908</v>
      </c>
      <c r="J337" s="39">
        <f t="shared" si="4"/>
        <v>100713</v>
      </c>
      <c r="K337" s="20" t="s">
        <v>61</v>
      </c>
    </row>
    <row r="338" spans="1:11" hidden="1" x14ac:dyDescent="0.25">
      <c r="A338" s="35">
        <v>313</v>
      </c>
      <c r="B338" s="20" t="s">
        <v>17</v>
      </c>
      <c r="C338" s="10" t="s">
        <v>110</v>
      </c>
      <c r="D338" s="11" t="s">
        <v>401</v>
      </c>
      <c r="E338" s="12">
        <v>43396</v>
      </c>
      <c r="F338" s="15">
        <v>50652</v>
      </c>
      <c r="G338" s="39">
        <v>9117</v>
      </c>
      <c r="H338" s="16">
        <v>59769</v>
      </c>
      <c r="I338" s="19" t="s">
        <v>1908</v>
      </c>
      <c r="J338" s="39">
        <f t="shared" si="4"/>
        <v>59769</v>
      </c>
      <c r="K338" s="20" t="s">
        <v>61</v>
      </c>
    </row>
    <row r="339" spans="1:11" hidden="1" x14ac:dyDescent="0.25">
      <c r="A339" s="35">
        <v>314</v>
      </c>
      <c r="B339" s="20" t="s">
        <v>17</v>
      </c>
      <c r="C339" s="10" t="s">
        <v>116</v>
      </c>
      <c r="D339" s="11" t="s">
        <v>402</v>
      </c>
      <c r="E339" s="12">
        <v>43403</v>
      </c>
      <c r="F339" s="15">
        <v>54096</v>
      </c>
      <c r="G339" s="39">
        <v>2704</v>
      </c>
      <c r="H339" s="16">
        <v>56800</v>
      </c>
      <c r="I339" s="19" t="s">
        <v>1908</v>
      </c>
      <c r="J339" s="39">
        <f t="shared" si="4"/>
        <v>56800</v>
      </c>
      <c r="K339" s="20" t="s">
        <v>61</v>
      </c>
    </row>
    <row r="340" spans="1:11" hidden="1" x14ac:dyDescent="0.25">
      <c r="A340" s="35">
        <v>315</v>
      </c>
      <c r="B340" s="20" t="s">
        <v>17</v>
      </c>
      <c r="C340" s="10" t="s">
        <v>111</v>
      </c>
      <c r="D340" s="11" t="s">
        <v>58</v>
      </c>
      <c r="E340" s="42"/>
      <c r="F340" s="15">
        <v>205691.2</v>
      </c>
      <c r="G340" s="39">
        <v>-205691.2</v>
      </c>
      <c r="H340" s="16">
        <v>0</v>
      </c>
      <c r="I340" s="19" t="s">
        <v>1908</v>
      </c>
      <c r="J340" s="39">
        <f t="shared" si="4"/>
        <v>0</v>
      </c>
      <c r="K340" s="20" t="s">
        <v>61</v>
      </c>
    </row>
    <row r="341" spans="1:11" hidden="1" x14ac:dyDescent="0.25">
      <c r="A341" s="35">
        <v>316</v>
      </c>
      <c r="B341" s="20" t="s">
        <v>17</v>
      </c>
      <c r="C341" s="10" t="s">
        <v>111</v>
      </c>
      <c r="D341" s="11" t="s">
        <v>58</v>
      </c>
      <c r="E341" s="42"/>
      <c r="F341" s="15">
        <v>2320291.34</v>
      </c>
      <c r="G341" s="39">
        <v>-2320291.34</v>
      </c>
      <c r="H341" s="16">
        <v>0</v>
      </c>
      <c r="I341" s="19" t="s">
        <v>1908</v>
      </c>
      <c r="J341" s="39">
        <f t="shared" si="4"/>
        <v>0</v>
      </c>
      <c r="K341" s="20" t="s">
        <v>61</v>
      </c>
    </row>
    <row r="342" spans="1:11" hidden="1" x14ac:dyDescent="0.25">
      <c r="A342" s="35">
        <v>317</v>
      </c>
      <c r="B342" s="20" t="s">
        <v>17</v>
      </c>
      <c r="C342" s="10" t="s">
        <v>134</v>
      </c>
      <c r="D342" s="11" t="s">
        <v>403</v>
      </c>
      <c r="E342" s="12">
        <v>43405</v>
      </c>
      <c r="F342" s="15">
        <v>13800</v>
      </c>
      <c r="G342" s="39">
        <v>2484</v>
      </c>
      <c r="H342" s="16">
        <v>16284</v>
      </c>
      <c r="I342" s="19" t="s">
        <v>1908</v>
      </c>
      <c r="J342" s="39">
        <f t="shared" si="4"/>
        <v>16284</v>
      </c>
      <c r="K342" s="20" t="s">
        <v>61</v>
      </c>
    </row>
    <row r="343" spans="1:11" hidden="1" x14ac:dyDescent="0.25">
      <c r="A343" s="35">
        <v>318</v>
      </c>
      <c r="B343" s="20" t="s">
        <v>17</v>
      </c>
      <c r="C343" s="10" t="s">
        <v>137</v>
      </c>
      <c r="D343" s="11" t="s">
        <v>404</v>
      </c>
      <c r="E343" s="12">
        <v>43404</v>
      </c>
      <c r="F343" s="15">
        <v>10000</v>
      </c>
      <c r="G343" s="39">
        <v>1800</v>
      </c>
      <c r="H343" s="16">
        <v>11800</v>
      </c>
      <c r="I343" s="19" t="s">
        <v>1908</v>
      </c>
      <c r="J343" s="39">
        <f t="shared" si="4"/>
        <v>11800</v>
      </c>
      <c r="K343" s="20" t="s">
        <v>61</v>
      </c>
    </row>
    <row r="344" spans="1:11" hidden="1" x14ac:dyDescent="0.25">
      <c r="A344" s="35">
        <v>319</v>
      </c>
      <c r="B344" s="20" t="s">
        <v>17</v>
      </c>
      <c r="C344" s="10" t="s">
        <v>116</v>
      </c>
      <c r="D344" s="11" t="s">
        <v>405</v>
      </c>
      <c r="E344" s="12">
        <v>43405</v>
      </c>
      <c r="F344" s="15">
        <v>25584</v>
      </c>
      <c r="G344" s="39">
        <v>1278</v>
      </c>
      <c r="H344" s="16">
        <v>26862</v>
      </c>
      <c r="I344" s="19" t="s">
        <v>1908</v>
      </c>
      <c r="J344" s="39">
        <f t="shared" si="4"/>
        <v>26862</v>
      </c>
      <c r="K344" s="20" t="s">
        <v>61</v>
      </c>
    </row>
    <row r="345" spans="1:11" hidden="1" x14ac:dyDescent="0.25">
      <c r="A345" s="35">
        <v>320</v>
      </c>
      <c r="B345" s="20" t="s">
        <v>17</v>
      </c>
      <c r="C345" s="10" t="s">
        <v>140</v>
      </c>
      <c r="D345" s="11" t="s">
        <v>406</v>
      </c>
      <c r="E345" s="12">
        <v>43388</v>
      </c>
      <c r="F345" s="15">
        <v>1308961</v>
      </c>
      <c r="G345" s="39">
        <v>235612.98</v>
      </c>
      <c r="H345" s="16">
        <v>1544573.98</v>
      </c>
      <c r="I345" s="19" t="s">
        <v>1908</v>
      </c>
      <c r="J345" s="39">
        <f t="shared" si="4"/>
        <v>1544573.98</v>
      </c>
      <c r="K345" s="20" t="s">
        <v>61</v>
      </c>
    </row>
    <row r="346" spans="1:11" hidden="1" x14ac:dyDescent="0.25">
      <c r="A346" s="35">
        <v>321</v>
      </c>
      <c r="B346" s="20" t="s">
        <v>17</v>
      </c>
      <c r="C346" s="10" t="s">
        <v>120</v>
      </c>
      <c r="D346" s="11" t="s">
        <v>407</v>
      </c>
      <c r="E346" s="12">
        <v>43404</v>
      </c>
      <c r="F346" s="15">
        <v>132175</v>
      </c>
      <c r="G346" s="39">
        <v>23791.5</v>
      </c>
      <c r="H346" s="16">
        <v>155966.5</v>
      </c>
      <c r="I346" s="19" t="s">
        <v>1908</v>
      </c>
      <c r="J346" s="39">
        <f t="shared" si="4"/>
        <v>155966.5</v>
      </c>
      <c r="K346" s="20" t="s">
        <v>61</v>
      </c>
    </row>
    <row r="347" spans="1:11" hidden="1" x14ac:dyDescent="0.25">
      <c r="A347" s="35">
        <v>322</v>
      </c>
      <c r="B347" s="20" t="s">
        <v>17</v>
      </c>
      <c r="C347" s="10" t="s">
        <v>140</v>
      </c>
      <c r="D347" s="11" t="s">
        <v>408</v>
      </c>
      <c r="E347" s="12">
        <v>43406</v>
      </c>
      <c r="F347" s="15">
        <v>231047</v>
      </c>
      <c r="G347" s="39">
        <v>41588</v>
      </c>
      <c r="H347" s="16">
        <v>272635</v>
      </c>
      <c r="I347" s="19" t="s">
        <v>1908</v>
      </c>
      <c r="J347" s="39">
        <f t="shared" ref="J347:J410" si="5">F347+G347</f>
        <v>272635</v>
      </c>
      <c r="K347" s="20" t="s">
        <v>61</v>
      </c>
    </row>
    <row r="348" spans="1:11" hidden="1" x14ac:dyDescent="0.25">
      <c r="A348" s="35">
        <v>323</v>
      </c>
      <c r="B348" s="20" t="s">
        <v>17</v>
      </c>
      <c r="C348" s="10" t="s">
        <v>110</v>
      </c>
      <c r="D348" s="11" t="s">
        <v>409</v>
      </c>
      <c r="E348" s="12">
        <v>43404</v>
      </c>
      <c r="F348" s="15">
        <v>72350</v>
      </c>
      <c r="G348" s="39">
        <v>13023</v>
      </c>
      <c r="H348" s="16">
        <v>85373</v>
      </c>
      <c r="I348" s="19" t="s">
        <v>1908</v>
      </c>
      <c r="J348" s="39">
        <f t="shared" si="5"/>
        <v>85373</v>
      </c>
      <c r="K348" s="20" t="s">
        <v>61</v>
      </c>
    </row>
    <row r="349" spans="1:11" hidden="1" x14ac:dyDescent="0.25">
      <c r="A349" s="35">
        <v>324</v>
      </c>
      <c r="B349" s="20" t="s">
        <v>17</v>
      </c>
      <c r="C349" s="10" t="s">
        <v>110</v>
      </c>
      <c r="D349" s="11" t="s">
        <v>410</v>
      </c>
      <c r="E349" s="12">
        <v>43406</v>
      </c>
      <c r="F349" s="15">
        <v>15280</v>
      </c>
      <c r="G349" s="39">
        <v>2705</v>
      </c>
      <c r="H349" s="16">
        <v>17985</v>
      </c>
      <c r="I349" s="19" t="s">
        <v>1908</v>
      </c>
      <c r="J349" s="39">
        <f t="shared" si="5"/>
        <v>17985</v>
      </c>
      <c r="K349" s="20" t="s">
        <v>61</v>
      </c>
    </row>
    <row r="350" spans="1:11" hidden="1" x14ac:dyDescent="0.25">
      <c r="A350" s="35">
        <v>325</v>
      </c>
      <c r="B350" s="20" t="s">
        <v>17</v>
      </c>
      <c r="C350" s="10" t="s">
        <v>140</v>
      </c>
      <c r="D350" s="11" t="s">
        <v>411</v>
      </c>
      <c r="E350" s="12">
        <v>43406</v>
      </c>
      <c r="F350" s="15">
        <v>910425.59999999998</v>
      </c>
      <c r="G350" s="39">
        <v>163876.4</v>
      </c>
      <c r="H350" s="16">
        <v>1074302</v>
      </c>
      <c r="I350" s="19" t="s">
        <v>1908</v>
      </c>
      <c r="J350" s="39">
        <f t="shared" si="5"/>
        <v>1074302</v>
      </c>
      <c r="K350" s="20" t="s">
        <v>61</v>
      </c>
    </row>
    <row r="351" spans="1:11" hidden="1" x14ac:dyDescent="0.25">
      <c r="A351" s="35">
        <v>326</v>
      </c>
      <c r="B351" s="20" t="s">
        <v>17</v>
      </c>
      <c r="C351" s="10" t="s">
        <v>145</v>
      </c>
      <c r="D351" s="11" t="s">
        <v>412</v>
      </c>
      <c r="E351" s="12">
        <v>43375</v>
      </c>
      <c r="F351" s="15">
        <v>24800</v>
      </c>
      <c r="G351" s="39">
        <v>4464</v>
      </c>
      <c r="H351" s="16">
        <v>29264</v>
      </c>
      <c r="I351" s="19" t="s">
        <v>1908</v>
      </c>
      <c r="J351" s="39">
        <f t="shared" si="5"/>
        <v>29264</v>
      </c>
      <c r="K351" s="20" t="s">
        <v>61</v>
      </c>
    </row>
    <row r="352" spans="1:11" hidden="1" x14ac:dyDescent="0.25">
      <c r="A352" s="35">
        <v>327</v>
      </c>
      <c r="B352" s="20" t="s">
        <v>17</v>
      </c>
      <c r="C352" s="10" t="s">
        <v>113</v>
      </c>
      <c r="D352" s="11" t="s">
        <v>183</v>
      </c>
      <c r="E352" s="12">
        <v>43407</v>
      </c>
      <c r="F352" s="15">
        <v>161563</v>
      </c>
      <c r="G352" s="39">
        <v>29081</v>
      </c>
      <c r="H352" s="16">
        <v>190644</v>
      </c>
      <c r="I352" s="19" t="s">
        <v>1908</v>
      </c>
      <c r="J352" s="39">
        <f t="shared" si="5"/>
        <v>190644</v>
      </c>
      <c r="K352" s="20" t="s">
        <v>61</v>
      </c>
    </row>
    <row r="353" spans="1:11" hidden="1" x14ac:dyDescent="0.25">
      <c r="A353" s="35">
        <v>328</v>
      </c>
      <c r="B353" s="20" t="s">
        <v>17</v>
      </c>
      <c r="C353" s="10" t="s">
        <v>116</v>
      </c>
      <c r="D353" s="11" t="s">
        <v>413</v>
      </c>
      <c r="E353" s="12">
        <v>43407</v>
      </c>
      <c r="F353" s="15">
        <v>25532</v>
      </c>
      <c r="G353" s="39">
        <v>1276</v>
      </c>
      <c r="H353" s="16">
        <v>26808</v>
      </c>
      <c r="I353" s="19" t="s">
        <v>1908</v>
      </c>
      <c r="J353" s="39">
        <f t="shared" si="5"/>
        <v>26808</v>
      </c>
      <c r="K353" s="20" t="s">
        <v>61</v>
      </c>
    </row>
    <row r="354" spans="1:11" hidden="1" x14ac:dyDescent="0.25">
      <c r="A354" s="35">
        <v>329</v>
      </c>
      <c r="B354" s="20" t="s">
        <v>17</v>
      </c>
      <c r="C354" s="10" t="s">
        <v>116</v>
      </c>
      <c r="D354" s="11" t="s">
        <v>414</v>
      </c>
      <c r="E354" s="12">
        <v>43407</v>
      </c>
      <c r="F354" s="15">
        <v>63280</v>
      </c>
      <c r="G354" s="39">
        <v>3164</v>
      </c>
      <c r="H354" s="16">
        <v>66444</v>
      </c>
      <c r="I354" s="19" t="s">
        <v>1908</v>
      </c>
      <c r="J354" s="39">
        <f t="shared" si="5"/>
        <v>66444</v>
      </c>
      <c r="K354" s="20" t="s">
        <v>61</v>
      </c>
    </row>
    <row r="355" spans="1:11" hidden="1" x14ac:dyDescent="0.25">
      <c r="A355" s="35">
        <v>330</v>
      </c>
      <c r="B355" s="20" t="s">
        <v>17</v>
      </c>
      <c r="C355" s="10" t="s">
        <v>116</v>
      </c>
      <c r="D355" s="11" t="s">
        <v>415</v>
      </c>
      <c r="E355" s="12">
        <v>43407</v>
      </c>
      <c r="F355" s="15">
        <v>86204</v>
      </c>
      <c r="G355" s="39">
        <v>4310</v>
      </c>
      <c r="H355" s="16">
        <v>90514</v>
      </c>
      <c r="I355" s="19" t="s">
        <v>1908</v>
      </c>
      <c r="J355" s="39">
        <f t="shared" si="5"/>
        <v>90514</v>
      </c>
      <c r="K355" s="20" t="s">
        <v>61</v>
      </c>
    </row>
    <row r="356" spans="1:11" hidden="1" x14ac:dyDescent="0.25">
      <c r="A356" s="35">
        <v>331</v>
      </c>
      <c r="B356" s="20" t="s">
        <v>17</v>
      </c>
      <c r="C356" s="10" t="s">
        <v>116</v>
      </c>
      <c r="D356" s="11" t="s">
        <v>416</v>
      </c>
      <c r="E356" s="12">
        <v>43407</v>
      </c>
      <c r="F356" s="15">
        <v>54682</v>
      </c>
      <c r="G356" s="39">
        <v>2734</v>
      </c>
      <c r="H356" s="16">
        <v>57416</v>
      </c>
      <c r="I356" s="19" t="s">
        <v>1908</v>
      </c>
      <c r="J356" s="39">
        <f t="shared" si="5"/>
        <v>57416</v>
      </c>
      <c r="K356" s="20" t="s">
        <v>61</v>
      </c>
    </row>
    <row r="357" spans="1:11" hidden="1" x14ac:dyDescent="0.25">
      <c r="A357" s="35">
        <v>332</v>
      </c>
      <c r="B357" s="20" t="s">
        <v>17</v>
      </c>
      <c r="C357" s="10" t="s">
        <v>116</v>
      </c>
      <c r="D357" s="11" t="s">
        <v>417</v>
      </c>
      <c r="E357" s="12">
        <v>43408</v>
      </c>
      <c r="F357" s="15">
        <v>23972</v>
      </c>
      <c r="G357" s="39">
        <v>1198</v>
      </c>
      <c r="H357" s="16">
        <v>25170</v>
      </c>
      <c r="I357" s="19" t="s">
        <v>1908</v>
      </c>
      <c r="J357" s="39">
        <f t="shared" si="5"/>
        <v>25170</v>
      </c>
      <c r="K357" s="20" t="s">
        <v>61</v>
      </c>
    </row>
    <row r="358" spans="1:11" hidden="1" x14ac:dyDescent="0.25">
      <c r="A358" s="35">
        <v>333</v>
      </c>
      <c r="B358" s="20" t="s">
        <v>17</v>
      </c>
      <c r="C358" s="10" t="s">
        <v>134</v>
      </c>
      <c r="D358" s="11" t="s">
        <v>418</v>
      </c>
      <c r="E358" s="12">
        <v>43409</v>
      </c>
      <c r="F358" s="15">
        <v>248400</v>
      </c>
      <c r="G358" s="39">
        <v>44712</v>
      </c>
      <c r="H358" s="16">
        <v>293112</v>
      </c>
      <c r="I358" s="19" t="s">
        <v>1908</v>
      </c>
      <c r="J358" s="39">
        <f t="shared" si="5"/>
        <v>293112</v>
      </c>
      <c r="K358" s="20" t="s">
        <v>61</v>
      </c>
    </row>
    <row r="359" spans="1:11" hidden="1" x14ac:dyDescent="0.25">
      <c r="A359" s="35">
        <v>334</v>
      </c>
      <c r="B359" s="20" t="s">
        <v>17</v>
      </c>
      <c r="C359" s="10" t="s">
        <v>134</v>
      </c>
      <c r="D359" s="11" t="s">
        <v>419</v>
      </c>
      <c r="E359" s="12">
        <v>43409</v>
      </c>
      <c r="F359" s="15">
        <v>17000</v>
      </c>
      <c r="G359" s="39">
        <v>3060</v>
      </c>
      <c r="H359" s="16">
        <v>20060</v>
      </c>
      <c r="I359" s="19" t="s">
        <v>1908</v>
      </c>
      <c r="J359" s="39">
        <f t="shared" si="5"/>
        <v>20060</v>
      </c>
      <c r="K359" s="20" t="s">
        <v>61</v>
      </c>
    </row>
    <row r="360" spans="1:11" hidden="1" x14ac:dyDescent="0.25">
      <c r="A360" s="35">
        <v>335</v>
      </c>
      <c r="B360" s="20" t="s">
        <v>17</v>
      </c>
      <c r="C360" s="10" t="s">
        <v>66</v>
      </c>
      <c r="D360" s="11" t="s">
        <v>58</v>
      </c>
      <c r="E360" s="42"/>
      <c r="F360" s="15">
        <v>123300</v>
      </c>
      <c r="G360" s="39">
        <v>0</v>
      </c>
      <c r="H360" s="16">
        <v>123300</v>
      </c>
      <c r="I360" s="19" t="s">
        <v>1908</v>
      </c>
      <c r="J360" s="39">
        <f t="shared" si="5"/>
        <v>123300</v>
      </c>
      <c r="K360" s="20" t="s">
        <v>61</v>
      </c>
    </row>
    <row r="361" spans="1:11" hidden="1" x14ac:dyDescent="0.25">
      <c r="A361" s="35">
        <v>336</v>
      </c>
      <c r="B361" s="20" t="s">
        <v>17</v>
      </c>
      <c r="C361" s="10" t="s">
        <v>66</v>
      </c>
      <c r="D361" s="11" t="s">
        <v>58</v>
      </c>
      <c r="E361" s="42"/>
      <c r="F361" s="15">
        <v>69855</v>
      </c>
      <c r="G361" s="39">
        <v>0</v>
      </c>
      <c r="H361" s="16">
        <v>69855</v>
      </c>
      <c r="I361" s="19" t="s">
        <v>1908</v>
      </c>
      <c r="J361" s="39">
        <f t="shared" si="5"/>
        <v>69855</v>
      </c>
      <c r="K361" s="20" t="s">
        <v>61</v>
      </c>
    </row>
    <row r="362" spans="1:11" hidden="1" x14ac:dyDescent="0.25">
      <c r="A362" s="35">
        <v>337</v>
      </c>
      <c r="B362" s="20" t="s">
        <v>17</v>
      </c>
      <c r="C362" s="10" t="s">
        <v>66</v>
      </c>
      <c r="D362" s="11" t="s">
        <v>58</v>
      </c>
      <c r="E362" s="42"/>
      <c r="F362" s="15">
        <v>89677</v>
      </c>
      <c r="G362" s="39">
        <v>0</v>
      </c>
      <c r="H362" s="16">
        <v>89677</v>
      </c>
      <c r="I362" s="19" t="s">
        <v>1908</v>
      </c>
      <c r="J362" s="39">
        <f t="shared" si="5"/>
        <v>89677</v>
      </c>
      <c r="K362" s="20" t="s">
        <v>61</v>
      </c>
    </row>
    <row r="363" spans="1:11" hidden="1" x14ac:dyDescent="0.25">
      <c r="A363" s="35">
        <v>338</v>
      </c>
      <c r="B363" s="20" t="s">
        <v>17</v>
      </c>
      <c r="C363" s="10" t="s">
        <v>116</v>
      </c>
      <c r="D363" s="11" t="s">
        <v>420</v>
      </c>
      <c r="E363" s="12">
        <v>43412</v>
      </c>
      <c r="F363" s="15">
        <v>38480</v>
      </c>
      <c r="G363" s="39">
        <v>1924</v>
      </c>
      <c r="H363" s="16">
        <v>40404</v>
      </c>
      <c r="I363" s="19" t="s">
        <v>1908</v>
      </c>
      <c r="J363" s="39">
        <f t="shared" si="5"/>
        <v>40404</v>
      </c>
      <c r="K363" s="20" t="s">
        <v>61</v>
      </c>
    </row>
    <row r="364" spans="1:11" hidden="1" x14ac:dyDescent="0.25">
      <c r="A364" s="35">
        <v>339</v>
      </c>
      <c r="B364" s="20" t="s">
        <v>17</v>
      </c>
      <c r="C364" s="10" t="s">
        <v>116</v>
      </c>
      <c r="D364" s="11" t="s">
        <v>313</v>
      </c>
      <c r="E364" s="12">
        <v>43414</v>
      </c>
      <c r="F364" s="15">
        <v>31408</v>
      </c>
      <c r="G364" s="39">
        <v>1570</v>
      </c>
      <c r="H364" s="16">
        <v>32978</v>
      </c>
      <c r="I364" s="19" t="s">
        <v>1908</v>
      </c>
      <c r="J364" s="39">
        <f t="shared" si="5"/>
        <v>32978</v>
      </c>
      <c r="K364" s="20" t="s">
        <v>61</v>
      </c>
    </row>
    <row r="365" spans="1:11" hidden="1" x14ac:dyDescent="0.25">
      <c r="A365" s="35">
        <v>340</v>
      </c>
      <c r="B365" s="20" t="s">
        <v>17</v>
      </c>
      <c r="C365" s="10" t="s">
        <v>116</v>
      </c>
      <c r="D365" s="11" t="s">
        <v>421</v>
      </c>
      <c r="E365" s="12">
        <v>43414</v>
      </c>
      <c r="F365" s="15">
        <v>63856</v>
      </c>
      <c r="G365" s="39">
        <v>3192</v>
      </c>
      <c r="H365" s="16">
        <v>67048</v>
      </c>
      <c r="I365" s="19" t="s">
        <v>1908</v>
      </c>
      <c r="J365" s="39">
        <f t="shared" si="5"/>
        <v>67048</v>
      </c>
      <c r="K365" s="20" t="s">
        <v>61</v>
      </c>
    </row>
    <row r="366" spans="1:11" hidden="1" x14ac:dyDescent="0.25">
      <c r="A366" s="35">
        <v>341</v>
      </c>
      <c r="B366" s="20" t="s">
        <v>17</v>
      </c>
      <c r="C366" s="10" t="s">
        <v>116</v>
      </c>
      <c r="D366" s="11" t="s">
        <v>422</v>
      </c>
      <c r="E366" s="12">
        <v>43414</v>
      </c>
      <c r="F366" s="15">
        <v>72176</v>
      </c>
      <c r="G366" s="39">
        <v>3608</v>
      </c>
      <c r="H366" s="16">
        <v>75784</v>
      </c>
      <c r="I366" s="19" t="s">
        <v>1908</v>
      </c>
      <c r="J366" s="39">
        <f t="shared" si="5"/>
        <v>75784</v>
      </c>
      <c r="K366" s="20" t="s">
        <v>61</v>
      </c>
    </row>
    <row r="367" spans="1:11" hidden="1" x14ac:dyDescent="0.25">
      <c r="A367" s="35">
        <v>342</v>
      </c>
      <c r="B367" s="20" t="s">
        <v>17</v>
      </c>
      <c r="C367" s="10" t="s">
        <v>146</v>
      </c>
      <c r="D367" s="11" t="s">
        <v>423</v>
      </c>
      <c r="E367" s="12">
        <v>43415</v>
      </c>
      <c r="F367" s="15">
        <v>900</v>
      </c>
      <c r="G367" s="39">
        <v>162</v>
      </c>
      <c r="H367" s="16">
        <v>1062</v>
      </c>
      <c r="I367" s="19" t="s">
        <v>1908</v>
      </c>
      <c r="J367" s="39">
        <f t="shared" si="5"/>
        <v>1062</v>
      </c>
      <c r="K367" s="20" t="s">
        <v>61</v>
      </c>
    </row>
    <row r="368" spans="1:11" hidden="1" x14ac:dyDescent="0.25">
      <c r="A368" s="35">
        <v>343</v>
      </c>
      <c r="B368" s="20" t="s">
        <v>17</v>
      </c>
      <c r="C368" s="10" t="s">
        <v>109</v>
      </c>
      <c r="D368" s="11" t="s">
        <v>424</v>
      </c>
      <c r="E368" s="12">
        <v>43416</v>
      </c>
      <c r="F368" s="15">
        <v>33940.5</v>
      </c>
      <c r="G368" s="39">
        <v>6109.5</v>
      </c>
      <c r="H368" s="16">
        <v>40050</v>
      </c>
      <c r="I368" s="19" t="s">
        <v>1908</v>
      </c>
      <c r="J368" s="39">
        <f t="shared" si="5"/>
        <v>40050</v>
      </c>
      <c r="K368" s="20" t="s">
        <v>61</v>
      </c>
    </row>
    <row r="369" spans="1:11" hidden="1" x14ac:dyDescent="0.25">
      <c r="A369" s="35">
        <v>344</v>
      </c>
      <c r="B369" s="20" t="s">
        <v>17</v>
      </c>
      <c r="C369" s="10" t="s">
        <v>116</v>
      </c>
      <c r="D369" s="11" t="s">
        <v>425</v>
      </c>
      <c r="E369" s="12">
        <v>43416</v>
      </c>
      <c r="F369" s="15">
        <v>47840</v>
      </c>
      <c r="G369" s="39">
        <v>2392</v>
      </c>
      <c r="H369" s="16">
        <v>50232</v>
      </c>
      <c r="I369" s="19" t="s">
        <v>1908</v>
      </c>
      <c r="J369" s="39">
        <f t="shared" si="5"/>
        <v>50232</v>
      </c>
      <c r="K369" s="20" t="s">
        <v>61</v>
      </c>
    </row>
    <row r="370" spans="1:11" hidden="1" x14ac:dyDescent="0.25">
      <c r="A370" s="35">
        <v>345</v>
      </c>
      <c r="B370" s="20" t="s">
        <v>17</v>
      </c>
      <c r="C370" s="10" t="s">
        <v>116</v>
      </c>
      <c r="D370" s="11" t="s">
        <v>426</v>
      </c>
      <c r="E370" s="12">
        <v>43414</v>
      </c>
      <c r="F370" s="15">
        <v>79548</v>
      </c>
      <c r="G370" s="39">
        <v>3976</v>
      </c>
      <c r="H370" s="16">
        <v>83524</v>
      </c>
      <c r="I370" s="19" t="s">
        <v>1908</v>
      </c>
      <c r="J370" s="39">
        <f t="shared" si="5"/>
        <v>83524</v>
      </c>
      <c r="K370" s="20" t="s">
        <v>61</v>
      </c>
    </row>
    <row r="371" spans="1:11" hidden="1" x14ac:dyDescent="0.25">
      <c r="A371" s="35">
        <v>346</v>
      </c>
      <c r="B371" s="20" t="s">
        <v>17</v>
      </c>
      <c r="C371" s="10" t="s">
        <v>110</v>
      </c>
      <c r="D371" s="11" t="s">
        <v>427</v>
      </c>
      <c r="E371" s="12">
        <v>43417</v>
      </c>
      <c r="F371" s="15">
        <v>72350</v>
      </c>
      <c r="G371" s="39">
        <v>13023</v>
      </c>
      <c r="H371" s="16">
        <v>85373</v>
      </c>
      <c r="I371" s="19" t="s">
        <v>1908</v>
      </c>
      <c r="J371" s="39">
        <f t="shared" si="5"/>
        <v>85373</v>
      </c>
      <c r="K371" s="20" t="s">
        <v>61</v>
      </c>
    </row>
    <row r="372" spans="1:11" hidden="1" x14ac:dyDescent="0.25">
      <c r="A372" s="35">
        <v>347</v>
      </c>
      <c r="B372" s="20" t="s">
        <v>17</v>
      </c>
      <c r="C372" s="10" t="s">
        <v>109</v>
      </c>
      <c r="D372" s="11" t="s">
        <v>424</v>
      </c>
      <c r="E372" s="12">
        <v>43416</v>
      </c>
      <c r="F372" s="41">
        <v>-1250</v>
      </c>
      <c r="G372" s="39">
        <v>0</v>
      </c>
      <c r="H372" s="20">
        <v>-1250</v>
      </c>
      <c r="I372" s="19" t="s">
        <v>1908</v>
      </c>
      <c r="J372" s="39">
        <f t="shared" si="5"/>
        <v>-1250</v>
      </c>
      <c r="K372" s="20" t="s">
        <v>61</v>
      </c>
    </row>
    <row r="373" spans="1:11" hidden="1" x14ac:dyDescent="0.25">
      <c r="A373" s="35">
        <v>348</v>
      </c>
      <c r="B373" s="20" t="s">
        <v>17</v>
      </c>
      <c r="C373" s="10" t="s">
        <v>121</v>
      </c>
      <c r="D373" s="11" t="s">
        <v>428</v>
      </c>
      <c r="E373" s="12">
        <v>43417</v>
      </c>
      <c r="F373" s="15">
        <v>660</v>
      </c>
      <c r="G373" s="39">
        <v>118</v>
      </c>
      <c r="H373" s="16">
        <v>778</v>
      </c>
      <c r="I373" s="19" t="s">
        <v>1908</v>
      </c>
      <c r="J373" s="39">
        <f t="shared" si="5"/>
        <v>778</v>
      </c>
      <c r="K373" s="20" t="s">
        <v>61</v>
      </c>
    </row>
    <row r="374" spans="1:11" hidden="1" x14ac:dyDescent="0.25">
      <c r="A374" s="35">
        <v>349</v>
      </c>
      <c r="B374" s="20" t="s">
        <v>17</v>
      </c>
      <c r="C374" s="10" t="s">
        <v>141</v>
      </c>
      <c r="D374" s="11" t="s">
        <v>429</v>
      </c>
      <c r="E374" s="12">
        <v>43418</v>
      </c>
      <c r="F374" s="15">
        <v>38300</v>
      </c>
      <c r="G374" s="39">
        <v>6894</v>
      </c>
      <c r="H374" s="16">
        <v>45194</v>
      </c>
      <c r="I374" s="19" t="s">
        <v>1908</v>
      </c>
      <c r="J374" s="39">
        <f t="shared" si="5"/>
        <v>45194</v>
      </c>
      <c r="K374" s="20" t="s">
        <v>61</v>
      </c>
    </row>
    <row r="375" spans="1:11" hidden="1" x14ac:dyDescent="0.25">
      <c r="A375" s="35">
        <v>350</v>
      </c>
      <c r="B375" s="20" t="s">
        <v>17</v>
      </c>
      <c r="C375" s="10" t="s">
        <v>116</v>
      </c>
      <c r="D375" s="11" t="s">
        <v>430</v>
      </c>
      <c r="E375" s="12">
        <v>43421</v>
      </c>
      <c r="F375" s="15">
        <v>79665</v>
      </c>
      <c r="G375" s="39">
        <v>3982</v>
      </c>
      <c r="H375" s="16">
        <v>83647</v>
      </c>
      <c r="I375" s="19" t="s">
        <v>1908</v>
      </c>
      <c r="J375" s="39">
        <f t="shared" si="5"/>
        <v>83647</v>
      </c>
      <c r="K375" s="20" t="s">
        <v>61</v>
      </c>
    </row>
    <row r="376" spans="1:11" hidden="1" x14ac:dyDescent="0.25">
      <c r="A376" s="35">
        <v>351</v>
      </c>
      <c r="B376" s="20" t="s">
        <v>17</v>
      </c>
      <c r="C376" s="10" t="s">
        <v>116</v>
      </c>
      <c r="D376" s="11" t="s">
        <v>431</v>
      </c>
      <c r="E376" s="12">
        <v>43421</v>
      </c>
      <c r="F376" s="15">
        <v>76272</v>
      </c>
      <c r="G376" s="39">
        <v>3812</v>
      </c>
      <c r="H376" s="16">
        <v>80084</v>
      </c>
      <c r="I376" s="19" t="s">
        <v>1908</v>
      </c>
      <c r="J376" s="39">
        <f t="shared" si="5"/>
        <v>80084</v>
      </c>
      <c r="K376" s="20" t="s">
        <v>61</v>
      </c>
    </row>
    <row r="377" spans="1:11" hidden="1" x14ac:dyDescent="0.25">
      <c r="A377" s="35">
        <v>352</v>
      </c>
      <c r="B377" s="20" t="s">
        <v>17</v>
      </c>
      <c r="C377" s="10" t="s">
        <v>116</v>
      </c>
      <c r="D377" s="11" t="s">
        <v>432</v>
      </c>
      <c r="E377" s="12">
        <v>43422</v>
      </c>
      <c r="F377" s="15">
        <v>6900</v>
      </c>
      <c r="G377" s="39">
        <v>345</v>
      </c>
      <c r="H377" s="16">
        <v>7245</v>
      </c>
      <c r="I377" s="19" t="s">
        <v>1908</v>
      </c>
      <c r="J377" s="39">
        <f t="shared" si="5"/>
        <v>7245</v>
      </c>
      <c r="K377" s="20" t="s">
        <v>61</v>
      </c>
    </row>
    <row r="378" spans="1:11" hidden="1" x14ac:dyDescent="0.25">
      <c r="A378" s="35">
        <v>353</v>
      </c>
      <c r="B378" s="20" t="s">
        <v>17</v>
      </c>
      <c r="C378" s="10" t="s">
        <v>134</v>
      </c>
      <c r="D378" s="11" t="s">
        <v>433</v>
      </c>
      <c r="E378" s="12">
        <v>43423</v>
      </c>
      <c r="F378" s="15">
        <v>17000</v>
      </c>
      <c r="G378" s="39">
        <v>3060</v>
      </c>
      <c r="H378" s="16">
        <v>20060</v>
      </c>
      <c r="I378" s="19" t="s">
        <v>1908</v>
      </c>
      <c r="J378" s="39">
        <f t="shared" si="5"/>
        <v>20060</v>
      </c>
      <c r="K378" s="20" t="s">
        <v>61</v>
      </c>
    </row>
    <row r="379" spans="1:11" hidden="1" x14ac:dyDescent="0.25">
      <c r="A379" s="35">
        <v>354</v>
      </c>
      <c r="B379" s="20" t="s">
        <v>17</v>
      </c>
      <c r="C379" s="10" t="s">
        <v>143</v>
      </c>
      <c r="D379" s="11" t="s">
        <v>256</v>
      </c>
      <c r="E379" s="12">
        <v>43423</v>
      </c>
      <c r="F379" s="15">
        <v>1140</v>
      </c>
      <c r="G379" s="39">
        <v>205</v>
      </c>
      <c r="H379" s="16">
        <v>1345</v>
      </c>
      <c r="I379" s="19" t="s">
        <v>1908</v>
      </c>
      <c r="J379" s="39">
        <f t="shared" si="5"/>
        <v>1345</v>
      </c>
      <c r="K379" s="20" t="s">
        <v>61</v>
      </c>
    </row>
    <row r="380" spans="1:11" hidden="1" x14ac:dyDescent="0.25">
      <c r="A380" s="35">
        <v>355</v>
      </c>
      <c r="B380" s="20" t="s">
        <v>17</v>
      </c>
      <c r="C380" s="10" t="s">
        <v>140</v>
      </c>
      <c r="D380" s="11" t="s">
        <v>434</v>
      </c>
      <c r="E380" s="12">
        <v>43423</v>
      </c>
      <c r="F380" s="15">
        <v>1678825</v>
      </c>
      <c r="G380" s="39">
        <v>302188.5</v>
      </c>
      <c r="H380" s="16">
        <v>1981013.5</v>
      </c>
      <c r="I380" s="19" t="s">
        <v>1908</v>
      </c>
      <c r="J380" s="39">
        <f t="shared" si="5"/>
        <v>1981013.5</v>
      </c>
      <c r="K380" s="20" t="s">
        <v>61</v>
      </c>
    </row>
    <row r="381" spans="1:11" hidden="1" x14ac:dyDescent="0.25">
      <c r="A381" s="35">
        <v>356</v>
      </c>
      <c r="B381" s="20" t="s">
        <v>17</v>
      </c>
      <c r="C381" s="10" t="s">
        <v>117</v>
      </c>
      <c r="D381" s="11" t="s">
        <v>435</v>
      </c>
      <c r="E381" s="12">
        <v>43423</v>
      </c>
      <c r="F381" s="15">
        <v>817301</v>
      </c>
      <c r="G381" s="39">
        <v>147114</v>
      </c>
      <c r="H381" s="16">
        <v>964415</v>
      </c>
      <c r="I381" s="19" t="s">
        <v>1908</v>
      </c>
      <c r="J381" s="39">
        <f t="shared" si="5"/>
        <v>964415</v>
      </c>
      <c r="K381" s="20" t="s">
        <v>61</v>
      </c>
    </row>
    <row r="382" spans="1:11" hidden="1" x14ac:dyDescent="0.25">
      <c r="A382" s="35">
        <v>357</v>
      </c>
      <c r="B382" s="20" t="s">
        <v>17</v>
      </c>
      <c r="C382" s="10" t="s">
        <v>141</v>
      </c>
      <c r="D382" s="11" t="s">
        <v>436</v>
      </c>
      <c r="E382" s="12">
        <v>43423</v>
      </c>
      <c r="F382" s="15">
        <v>46174</v>
      </c>
      <c r="G382" s="39">
        <v>8311</v>
      </c>
      <c r="H382" s="16">
        <v>54485</v>
      </c>
      <c r="I382" s="19" t="s">
        <v>1908</v>
      </c>
      <c r="J382" s="39">
        <f t="shared" si="5"/>
        <v>54485</v>
      </c>
      <c r="K382" s="20" t="s">
        <v>61</v>
      </c>
    </row>
    <row r="383" spans="1:11" hidden="1" x14ac:dyDescent="0.25">
      <c r="A383" s="35">
        <v>358</v>
      </c>
      <c r="B383" s="20" t="s">
        <v>17</v>
      </c>
      <c r="C383" s="10" t="s">
        <v>121</v>
      </c>
      <c r="D383" s="11" t="s">
        <v>437</v>
      </c>
      <c r="E383" s="12">
        <v>43425</v>
      </c>
      <c r="F383" s="15">
        <v>1340</v>
      </c>
      <c r="G383" s="39">
        <v>240</v>
      </c>
      <c r="H383" s="16">
        <v>1580</v>
      </c>
      <c r="I383" s="19" t="s">
        <v>1908</v>
      </c>
      <c r="J383" s="39">
        <f t="shared" si="5"/>
        <v>1580</v>
      </c>
      <c r="K383" s="20" t="s">
        <v>61</v>
      </c>
    </row>
    <row r="384" spans="1:11" hidden="1" x14ac:dyDescent="0.25">
      <c r="A384" s="35">
        <v>359</v>
      </c>
      <c r="B384" s="20" t="s">
        <v>17</v>
      </c>
      <c r="C384" s="10" t="s">
        <v>116</v>
      </c>
      <c r="D384" s="11" t="s">
        <v>438</v>
      </c>
      <c r="E384" s="12">
        <v>43425</v>
      </c>
      <c r="F384" s="15">
        <v>11500</v>
      </c>
      <c r="G384" s="39">
        <v>575</v>
      </c>
      <c r="H384" s="16">
        <v>12075</v>
      </c>
      <c r="I384" s="19" t="s">
        <v>1908</v>
      </c>
      <c r="J384" s="39">
        <f t="shared" si="5"/>
        <v>12075</v>
      </c>
      <c r="K384" s="20" t="s">
        <v>61</v>
      </c>
    </row>
    <row r="385" spans="1:11" hidden="1" x14ac:dyDescent="0.25">
      <c r="A385" s="35">
        <v>360</v>
      </c>
      <c r="B385" s="20" t="s">
        <v>17</v>
      </c>
      <c r="C385" s="10" t="s">
        <v>116</v>
      </c>
      <c r="D385" s="11" t="s">
        <v>199</v>
      </c>
      <c r="E385" s="12">
        <v>43425</v>
      </c>
      <c r="F385" s="15">
        <v>48359</v>
      </c>
      <c r="G385" s="39">
        <v>2416</v>
      </c>
      <c r="H385" s="16">
        <v>50775</v>
      </c>
      <c r="I385" s="19" t="s">
        <v>1908</v>
      </c>
      <c r="J385" s="39">
        <f t="shared" si="5"/>
        <v>50775</v>
      </c>
      <c r="K385" s="20" t="s">
        <v>61</v>
      </c>
    </row>
    <row r="386" spans="1:11" hidden="1" x14ac:dyDescent="0.25">
      <c r="A386" s="35">
        <v>361</v>
      </c>
      <c r="B386" s="20" t="s">
        <v>17</v>
      </c>
      <c r="C386" s="10" t="s">
        <v>116</v>
      </c>
      <c r="D386" s="11" t="s">
        <v>439</v>
      </c>
      <c r="E386" s="12">
        <v>43425</v>
      </c>
      <c r="F386" s="15">
        <v>74152</v>
      </c>
      <c r="G386" s="39">
        <v>3706</v>
      </c>
      <c r="H386" s="16">
        <v>77858</v>
      </c>
      <c r="I386" s="19" t="s">
        <v>1908</v>
      </c>
      <c r="J386" s="39">
        <f t="shared" si="5"/>
        <v>77858</v>
      </c>
      <c r="K386" s="20" t="s">
        <v>61</v>
      </c>
    </row>
    <row r="387" spans="1:11" hidden="1" x14ac:dyDescent="0.25">
      <c r="A387" s="35">
        <v>362</v>
      </c>
      <c r="B387" s="20" t="s">
        <v>17</v>
      </c>
      <c r="C387" s="10" t="s">
        <v>116</v>
      </c>
      <c r="D387" s="11" t="s">
        <v>440</v>
      </c>
      <c r="E387" s="12">
        <v>43425</v>
      </c>
      <c r="F387" s="15">
        <v>54474</v>
      </c>
      <c r="G387" s="39">
        <v>2722</v>
      </c>
      <c r="H387" s="16">
        <v>57196</v>
      </c>
      <c r="I387" s="19" t="s">
        <v>1908</v>
      </c>
      <c r="J387" s="39">
        <f t="shared" si="5"/>
        <v>57196</v>
      </c>
      <c r="K387" s="20" t="s">
        <v>61</v>
      </c>
    </row>
    <row r="388" spans="1:11" hidden="1" x14ac:dyDescent="0.25">
      <c r="A388" s="35">
        <v>363</v>
      </c>
      <c r="B388" s="20" t="s">
        <v>17</v>
      </c>
      <c r="C388" s="10" t="s">
        <v>110</v>
      </c>
      <c r="D388" s="11" t="s">
        <v>441</v>
      </c>
      <c r="E388" s="12">
        <v>43426</v>
      </c>
      <c r="F388" s="15">
        <v>72350</v>
      </c>
      <c r="G388" s="39">
        <v>13023</v>
      </c>
      <c r="H388" s="16">
        <v>85373</v>
      </c>
      <c r="I388" s="19" t="s">
        <v>1908</v>
      </c>
      <c r="J388" s="39">
        <f t="shared" si="5"/>
        <v>85373</v>
      </c>
      <c r="K388" s="20" t="s">
        <v>61</v>
      </c>
    </row>
    <row r="389" spans="1:11" hidden="1" x14ac:dyDescent="0.25">
      <c r="A389" s="35">
        <v>364</v>
      </c>
      <c r="B389" s="20" t="s">
        <v>17</v>
      </c>
      <c r="C389" s="10" t="s">
        <v>116</v>
      </c>
      <c r="D389" s="11" t="s">
        <v>384</v>
      </c>
      <c r="E389" s="12">
        <v>43427</v>
      </c>
      <c r="F389" s="15">
        <v>51744</v>
      </c>
      <c r="G389" s="39">
        <v>2464</v>
      </c>
      <c r="H389" s="16">
        <v>54208</v>
      </c>
      <c r="I389" s="19" t="s">
        <v>1908</v>
      </c>
      <c r="J389" s="39">
        <f t="shared" si="5"/>
        <v>54208</v>
      </c>
      <c r="K389" s="20" t="s">
        <v>61</v>
      </c>
    </row>
    <row r="390" spans="1:11" hidden="1" x14ac:dyDescent="0.25">
      <c r="A390" s="35">
        <v>365</v>
      </c>
      <c r="B390" s="20" t="s">
        <v>17</v>
      </c>
      <c r="C390" s="10" t="s">
        <v>134</v>
      </c>
      <c r="D390" s="11" t="s">
        <v>442</v>
      </c>
      <c r="E390" s="12">
        <v>43428</v>
      </c>
      <c r="F390" s="15">
        <v>52410</v>
      </c>
      <c r="G390" s="39">
        <v>9433.7999999999993</v>
      </c>
      <c r="H390" s="16">
        <v>61843.8</v>
      </c>
      <c r="I390" s="19" t="s">
        <v>1908</v>
      </c>
      <c r="J390" s="39">
        <f t="shared" si="5"/>
        <v>61843.8</v>
      </c>
      <c r="K390" s="20" t="s">
        <v>61</v>
      </c>
    </row>
    <row r="391" spans="1:11" hidden="1" x14ac:dyDescent="0.25">
      <c r="A391" s="35">
        <v>366</v>
      </c>
      <c r="B391" s="20" t="s">
        <v>17</v>
      </c>
      <c r="C391" s="10" t="s">
        <v>136</v>
      </c>
      <c r="D391" s="11" t="s">
        <v>443</v>
      </c>
      <c r="E391" s="12">
        <v>43428</v>
      </c>
      <c r="F391" s="15">
        <v>800</v>
      </c>
      <c r="G391" s="39">
        <v>144</v>
      </c>
      <c r="H391" s="16">
        <v>944</v>
      </c>
      <c r="I391" s="19" t="s">
        <v>1908</v>
      </c>
      <c r="J391" s="39">
        <f t="shared" si="5"/>
        <v>944</v>
      </c>
      <c r="K391" s="20" t="s">
        <v>61</v>
      </c>
    </row>
    <row r="392" spans="1:11" hidden="1" x14ac:dyDescent="0.25">
      <c r="A392" s="35">
        <v>367</v>
      </c>
      <c r="B392" s="20" t="s">
        <v>17</v>
      </c>
      <c r="C392" s="10" t="s">
        <v>140</v>
      </c>
      <c r="D392" s="11" t="s">
        <v>444</v>
      </c>
      <c r="E392" s="12">
        <v>43428</v>
      </c>
      <c r="F392" s="15">
        <v>1689025</v>
      </c>
      <c r="G392" s="39">
        <v>304024.5</v>
      </c>
      <c r="H392" s="16">
        <v>1993049.5</v>
      </c>
      <c r="I392" s="19" t="s">
        <v>1908</v>
      </c>
      <c r="J392" s="39">
        <f t="shared" si="5"/>
        <v>1993049.5</v>
      </c>
      <c r="K392" s="20" t="s">
        <v>61</v>
      </c>
    </row>
    <row r="393" spans="1:11" hidden="1" x14ac:dyDescent="0.25">
      <c r="A393" s="35">
        <v>368</v>
      </c>
      <c r="B393" s="20" t="s">
        <v>17</v>
      </c>
      <c r="C393" s="10" t="s">
        <v>117</v>
      </c>
      <c r="D393" s="11" t="s">
        <v>445</v>
      </c>
      <c r="E393" s="12">
        <v>43428</v>
      </c>
      <c r="F393" s="15">
        <v>987342</v>
      </c>
      <c r="G393" s="39">
        <v>177722</v>
      </c>
      <c r="H393" s="16">
        <v>1165064</v>
      </c>
      <c r="I393" s="19" t="s">
        <v>1908</v>
      </c>
      <c r="J393" s="39">
        <f t="shared" si="5"/>
        <v>1165064</v>
      </c>
      <c r="K393" s="20" t="s">
        <v>61</v>
      </c>
    </row>
    <row r="394" spans="1:11" hidden="1" x14ac:dyDescent="0.25">
      <c r="A394" s="35">
        <v>369</v>
      </c>
      <c r="B394" s="20" t="s">
        <v>17</v>
      </c>
      <c r="C394" s="10" t="s">
        <v>117</v>
      </c>
      <c r="D394" s="11" t="s">
        <v>446</v>
      </c>
      <c r="E394" s="12">
        <v>43428</v>
      </c>
      <c r="F394" s="15">
        <v>979461</v>
      </c>
      <c r="G394" s="39">
        <v>176303</v>
      </c>
      <c r="H394" s="16">
        <v>1155764</v>
      </c>
      <c r="I394" s="19" t="s">
        <v>1908</v>
      </c>
      <c r="J394" s="39">
        <f t="shared" si="5"/>
        <v>1155764</v>
      </c>
      <c r="K394" s="20" t="s">
        <v>61</v>
      </c>
    </row>
    <row r="395" spans="1:11" hidden="1" x14ac:dyDescent="0.25">
      <c r="A395" s="35">
        <v>370</v>
      </c>
      <c r="B395" s="20" t="s">
        <v>17</v>
      </c>
      <c r="C395" s="10" t="s">
        <v>110</v>
      </c>
      <c r="D395" s="11" t="s">
        <v>447</v>
      </c>
      <c r="E395" s="12">
        <v>43428</v>
      </c>
      <c r="F395" s="15">
        <v>5550</v>
      </c>
      <c r="G395" s="39">
        <v>999</v>
      </c>
      <c r="H395" s="16">
        <v>6549</v>
      </c>
      <c r="I395" s="19" t="s">
        <v>1908</v>
      </c>
      <c r="J395" s="39">
        <f t="shared" si="5"/>
        <v>6549</v>
      </c>
      <c r="K395" s="20" t="s">
        <v>61</v>
      </c>
    </row>
    <row r="396" spans="1:11" hidden="1" x14ac:dyDescent="0.25">
      <c r="A396" s="35">
        <v>371</v>
      </c>
      <c r="B396" s="20" t="s">
        <v>17</v>
      </c>
      <c r="C396" s="10" t="s">
        <v>144</v>
      </c>
      <c r="D396" s="11" t="s">
        <v>448</v>
      </c>
      <c r="E396" s="12">
        <v>43430</v>
      </c>
      <c r="F396" s="15">
        <v>6022</v>
      </c>
      <c r="G396" s="39">
        <v>1084</v>
      </c>
      <c r="H396" s="16">
        <v>7106</v>
      </c>
      <c r="I396" s="19" t="s">
        <v>1908</v>
      </c>
      <c r="J396" s="39">
        <f t="shared" si="5"/>
        <v>7106</v>
      </c>
      <c r="K396" s="20" t="s">
        <v>61</v>
      </c>
    </row>
    <row r="397" spans="1:11" hidden="1" x14ac:dyDescent="0.25">
      <c r="A397" s="35">
        <v>372</v>
      </c>
      <c r="B397" s="20" t="s">
        <v>17</v>
      </c>
      <c r="C397" s="10" t="s">
        <v>116</v>
      </c>
      <c r="D397" s="11" t="s">
        <v>449</v>
      </c>
      <c r="E397" s="12">
        <v>43430</v>
      </c>
      <c r="F397" s="15">
        <v>11684</v>
      </c>
      <c r="G397" s="39">
        <v>584</v>
      </c>
      <c r="H397" s="16">
        <v>12268</v>
      </c>
      <c r="I397" s="19" t="s">
        <v>1908</v>
      </c>
      <c r="J397" s="39">
        <f t="shared" si="5"/>
        <v>12268</v>
      </c>
      <c r="K397" s="20" t="s">
        <v>61</v>
      </c>
    </row>
    <row r="398" spans="1:11" hidden="1" x14ac:dyDescent="0.25">
      <c r="A398" s="35">
        <v>373</v>
      </c>
      <c r="B398" s="20" t="s">
        <v>17</v>
      </c>
      <c r="C398" s="10" t="s">
        <v>116</v>
      </c>
      <c r="D398" s="11" t="s">
        <v>450</v>
      </c>
      <c r="E398" s="12">
        <v>43430</v>
      </c>
      <c r="F398" s="15">
        <v>11316</v>
      </c>
      <c r="G398" s="39">
        <v>564</v>
      </c>
      <c r="H398" s="16">
        <v>11880</v>
      </c>
      <c r="I398" s="19" t="s">
        <v>1908</v>
      </c>
      <c r="J398" s="39">
        <f t="shared" si="5"/>
        <v>11880</v>
      </c>
      <c r="K398" s="20" t="s">
        <v>61</v>
      </c>
    </row>
    <row r="399" spans="1:11" hidden="1" x14ac:dyDescent="0.25">
      <c r="A399" s="35">
        <v>374</v>
      </c>
      <c r="B399" s="20" t="s">
        <v>17</v>
      </c>
      <c r="C399" s="10" t="s">
        <v>134</v>
      </c>
      <c r="D399" s="11" t="s">
        <v>451</v>
      </c>
      <c r="E399" s="12">
        <v>43431</v>
      </c>
      <c r="F399" s="15">
        <v>17000</v>
      </c>
      <c r="G399" s="39">
        <v>3060</v>
      </c>
      <c r="H399" s="16">
        <v>20060</v>
      </c>
      <c r="I399" s="19" t="s">
        <v>1908</v>
      </c>
      <c r="J399" s="39">
        <f t="shared" si="5"/>
        <v>20060</v>
      </c>
      <c r="K399" s="20" t="s">
        <v>61</v>
      </c>
    </row>
    <row r="400" spans="1:11" hidden="1" x14ac:dyDescent="0.25">
      <c r="A400" s="35">
        <v>375</v>
      </c>
      <c r="B400" s="20" t="s">
        <v>17</v>
      </c>
      <c r="C400" s="10" t="s">
        <v>140</v>
      </c>
      <c r="D400" s="11" t="s">
        <v>452</v>
      </c>
      <c r="E400" s="12">
        <v>43431</v>
      </c>
      <c r="F400" s="15">
        <v>1765550</v>
      </c>
      <c r="G400" s="39">
        <v>317799</v>
      </c>
      <c r="H400" s="16">
        <v>2083349</v>
      </c>
      <c r="I400" s="19" t="s">
        <v>1908</v>
      </c>
      <c r="J400" s="39">
        <f t="shared" si="5"/>
        <v>2083349</v>
      </c>
      <c r="K400" s="20" t="s">
        <v>61</v>
      </c>
    </row>
    <row r="401" spans="1:11" hidden="1" x14ac:dyDescent="0.25">
      <c r="A401" s="35">
        <v>376</v>
      </c>
      <c r="B401" s="20" t="s">
        <v>17</v>
      </c>
      <c r="C401" s="10" t="s">
        <v>117</v>
      </c>
      <c r="D401" s="11" t="s">
        <v>453</v>
      </c>
      <c r="E401" s="12">
        <v>43427</v>
      </c>
      <c r="F401" s="15">
        <v>980840</v>
      </c>
      <c r="G401" s="39">
        <v>176551</v>
      </c>
      <c r="H401" s="16">
        <v>1157391</v>
      </c>
      <c r="I401" s="19" t="s">
        <v>1908</v>
      </c>
      <c r="J401" s="39">
        <f t="shared" si="5"/>
        <v>1157391</v>
      </c>
      <c r="K401" s="20" t="s">
        <v>61</v>
      </c>
    </row>
    <row r="402" spans="1:11" hidden="1" x14ac:dyDescent="0.25">
      <c r="A402" s="35">
        <v>377</v>
      </c>
      <c r="B402" s="20" t="s">
        <v>17</v>
      </c>
      <c r="C402" s="10" t="s">
        <v>117</v>
      </c>
      <c r="D402" s="11" t="s">
        <v>454</v>
      </c>
      <c r="E402" s="12">
        <v>43427</v>
      </c>
      <c r="F402" s="15">
        <v>1010395</v>
      </c>
      <c r="G402" s="39">
        <v>181871</v>
      </c>
      <c r="H402" s="16">
        <v>1192266</v>
      </c>
      <c r="I402" s="19" t="s">
        <v>1908</v>
      </c>
      <c r="J402" s="39">
        <f t="shared" si="5"/>
        <v>1192266</v>
      </c>
      <c r="K402" s="20" t="s">
        <v>61</v>
      </c>
    </row>
    <row r="403" spans="1:11" hidden="1" x14ac:dyDescent="0.25">
      <c r="A403" s="35">
        <v>378</v>
      </c>
      <c r="B403" s="20" t="s">
        <v>17</v>
      </c>
      <c r="C403" s="10" t="s">
        <v>117</v>
      </c>
      <c r="D403" s="11" t="s">
        <v>455</v>
      </c>
      <c r="E403" s="12">
        <v>43431</v>
      </c>
      <c r="F403" s="15">
        <v>804624</v>
      </c>
      <c r="G403" s="39">
        <v>144832</v>
      </c>
      <c r="H403" s="16">
        <v>949456</v>
      </c>
      <c r="I403" s="19" t="s">
        <v>1908</v>
      </c>
      <c r="J403" s="39">
        <f t="shared" si="5"/>
        <v>949456</v>
      </c>
      <c r="K403" s="20" t="s">
        <v>61</v>
      </c>
    </row>
    <row r="404" spans="1:11" hidden="1" x14ac:dyDescent="0.25">
      <c r="A404" s="35">
        <v>379</v>
      </c>
      <c r="B404" s="20" t="s">
        <v>17</v>
      </c>
      <c r="C404" s="10" t="s">
        <v>141</v>
      </c>
      <c r="D404" s="11" t="s">
        <v>456</v>
      </c>
      <c r="E404" s="12">
        <v>43430</v>
      </c>
      <c r="F404" s="15">
        <v>30290</v>
      </c>
      <c r="G404" s="39">
        <v>5452.21</v>
      </c>
      <c r="H404" s="16">
        <v>35742.21</v>
      </c>
      <c r="I404" s="19" t="s">
        <v>1908</v>
      </c>
      <c r="J404" s="39">
        <f t="shared" si="5"/>
        <v>35742.21</v>
      </c>
      <c r="K404" s="20" t="s">
        <v>61</v>
      </c>
    </row>
    <row r="405" spans="1:11" hidden="1" x14ac:dyDescent="0.25">
      <c r="A405" s="35">
        <v>380</v>
      </c>
      <c r="B405" s="20" t="s">
        <v>17</v>
      </c>
      <c r="C405" s="10" t="s">
        <v>147</v>
      </c>
      <c r="D405" s="11" t="s">
        <v>457</v>
      </c>
      <c r="E405" s="12">
        <v>43433</v>
      </c>
      <c r="F405" s="15">
        <v>4800</v>
      </c>
      <c r="G405" s="39">
        <v>864</v>
      </c>
      <c r="H405" s="16">
        <v>5664</v>
      </c>
      <c r="I405" s="19" t="s">
        <v>1908</v>
      </c>
      <c r="J405" s="39">
        <f t="shared" si="5"/>
        <v>5664</v>
      </c>
      <c r="K405" s="20" t="s">
        <v>61</v>
      </c>
    </row>
    <row r="406" spans="1:11" hidden="1" x14ac:dyDescent="0.25">
      <c r="A406" s="35">
        <v>381</v>
      </c>
      <c r="B406" s="20" t="s">
        <v>17</v>
      </c>
      <c r="C406" s="10" t="s">
        <v>111</v>
      </c>
      <c r="D406" s="11" t="s">
        <v>58</v>
      </c>
      <c r="E406" s="42"/>
      <c r="F406" s="15">
        <v>2442022.59</v>
      </c>
      <c r="G406" s="39">
        <v>-2442022.59</v>
      </c>
      <c r="H406" s="16">
        <v>0</v>
      </c>
      <c r="I406" s="19" t="s">
        <v>1908</v>
      </c>
      <c r="J406" s="39">
        <f t="shared" si="5"/>
        <v>0</v>
      </c>
      <c r="K406" s="20" t="s">
        <v>61</v>
      </c>
    </row>
    <row r="407" spans="1:11" hidden="1" x14ac:dyDescent="0.25">
      <c r="A407" s="35">
        <v>382</v>
      </c>
      <c r="B407" s="20" t="s">
        <v>17</v>
      </c>
      <c r="C407" s="10" t="s">
        <v>111</v>
      </c>
      <c r="D407" s="11" t="s">
        <v>58</v>
      </c>
      <c r="E407" s="42"/>
      <c r="F407" s="15">
        <v>190590.06</v>
      </c>
      <c r="G407" s="39">
        <v>-190590.06</v>
      </c>
      <c r="H407" s="16">
        <v>0</v>
      </c>
      <c r="I407" s="19" t="s">
        <v>1908</v>
      </c>
      <c r="J407" s="39">
        <f t="shared" si="5"/>
        <v>0</v>
      </c>
      <c r="K407" s="20" t="s">
        <v>61</v>
      </c>
    </row>
    <row r="408" spans="1:11" hidden="1" x14ac:dyDescent="0.25">
      <c r="A408" s="35">
        <v>383</v>
      </c>
      <c r="B408" s="20" t="s">
        <v>17</v>
      </c>
      <c r="C408" s="10" t="s">
        <v>109</v>
      </c>
      <c r="D408" s="11" t="s">
        <v>458</v>
      </c>
      <c r="E408" s="12">
        <v>43434</v>
      </c>
      <c r="F408" s="15">
        <v>47398.400000000001</v>
      </c>
      <c r="G408" s="39">
        <v>8531.6</v>
      </c>
      <c r="H408" s="16">
        <v>55930.000000000007</v>
      </c>
      <c r="I408" s="19" t="s">
        <v>1908</v>
      </c>
      <c r="J408" s="39">
        <f t="shared" si="5"/>
        <v>55930</v>
      </c>
      <c r="K408" s="20" t="s">
        <v>61</v>
      </c>
    </row>
    <row r="409" spans="1:11" hidden="1" x14ac:dyDescent="0.25">
      <c r="A409" s="35">
        <v>384</v>
      </c>
      <c r="B409" s="20" t="s">
        <v>17</v>
      </c>
      <c r="C409" s="10" t="s">
        <v>109</v>
      </c>
      <c r="D409" s="11" t="s">
        <v>458</v>
      </c>
      <c r="E409" s="12">
        <v>43434</v>
      </c>
      <c r="F409" s="41">
        <v>-1750</v>
      </c>
      <c r="G409" s="39">
        <v>0</v>
      </c>
      <c r="H409" s="20">
        <v>-1750</v>
      </c>
      <c r="I409" s="19" t="s">
        <v>1908</v>
      </c>
      <c r="J409" s="39">
        <f t="shared" si="5"/>
        <v>-1750</v>
      </c>
      <c r="K409" s="20" t="s">
        <v>61</v>
      </c>
    </row>
    <row r="410" spans="1:11" hidden="1" x14ac:dyDescent="0.25">
      <c r="A410" s="35">
        <v>385</v>
      </c>
      <c r="B410" s="20" t="s">
        <v>17</v>
      </c>
      <c r="C410" s="10" t="s">
        <v>148</v>
      </c>
      <c r="D410" s="11" t="s">
        <v>459</v>
      </c>
      <c r="E410" s="12">
        <v>43431</v>
      </c>
      <c r="F410" s="15">
        <v>14800</v>
      </c>
      <c r="G410" s="39">
        <v>2664</v>
      </c>
      <c r="H410" s="16">
        <v>17464</v>
      </c>
      <c r="I410" s="19" t="s">
        <v>1908</v>
      </c>
      <c r="J410" s="39">
        <f t="shared" si="5"/>
        <v>17464</v>
      </c>
      <c r="K410" s="20" t="s">
        <v>61</v>
      </c>
    </row>
    <row r="411" spans="1:11" hidden="1" x14ac:dyDescent="0.25">
      <c r="A411" s="35">
        <v>386</v>
      </c>
      <c r="B411" s="20" t="s">
        <v>17</v>
      </c>
      <c r="C411" s="10" t="s">
        <v>144</v>
      </c>
      <c r="D411" s="11" t="s">
        <v>460</v>
      </c>
      <c r="E411" s="12">
        <v>43434</v>
      </c>
      <c r="F411" s="15">
        <v>4764.76</v>
      </c>
      <c r="G411" s="39">
        <v>857.66</v>
      </c>
      <c r="H411" s="16">
        <v>5622.42</v>
      </c>
      <c r="I411" s="19" t="s">
        <v>1908</v>
      </c>
      <c r="J411" s="39">
        <f t="shared" ref="J411:J474" si="6">F411+G411</f>
        <v>5622.42</v>
      </c>
      <c r="K411" s="20" t="s">
        <v>61</v>
      </c>
    </row>
    <row r="412" spans="1:11" hidden="1" x14ac:dyDescent="0.25">
      <c r="A412" s="35">
        <v>387</v>
      </c>
      <c r="B412" s="20" t="s">
        <v>17</v>
      </c>
      <c r="C412" s="10" t="s">
        <v>136</v>
      </c>
      <c r="D412" s="11" t="s">
        <v>461</v>
      </c>
      <c r="E412" s="12">
        <v>43435</v>
      </c>
      <c r="F412" s="15">
        <v>800</v>
      </c>
      <c r="G412" s="39">
        <v>144</v>
      </c>
      <c r="H412" s="16">
        <v>944</v>
      </c>
      <c r="I412" s="19" t="s">
        <v>1908</v>
      </c>
      <c r="J412" s="39">
        <f t="shared" si="6"/>
        <v>944</v>
      </c>
      <c r="K412" s="20" t="s">
        <v>61</v>
      </c>
    </row>
    <row r="413" spans="1:11" hidden="1" x14ac:dyDescent="0.25">
      <c r="A413" s="35">
        <v>388</v>
      </c>
      <c r="B413" s="20" t="s">
        <v>17</v>
      </c>
      <c r="C413" s="10" t="s">
        <v>144</v>
      </c>
      <c r="D413" s="11" t="s">
        <v>462</v>
      </c>
      <c r="E413" s="12">
        <v>43435</v>
      </c>
      <c r="F413" s="15">
        <v>3700</v>
      </c>
      <c r="G413" s="39">
        <v>666</v>
      </c>
      <c r="H413" s="16">
        <v>4366</v>
      </c>
      <c r="I413" s="19" t="s">
        <v>1908</v>
      </c>
      <c r="J413" s="39">
        <f t="shared" si="6"/>
        <v>4366</v>
      </c>
      <c r="K413" s="20" t="s">
        <v>61</v>
      </c>
    </row>
    <row r="414" spans="1:11" hidden="1" x14ac:dyDescent="0.25">
      <c r="A414" s="35">
        <v>389</v>
      </c>
      <c r="B414" s="20" t="s">
        <v>17</v>
      </c>
      <c r="C414" s="10" t="s">
        <v>137</v>
      </c>
      <c r="D414" s="11" t="s">
        <v>463</v>
      </c>
      <c r="E414" s="12">
        <v>43432</v>
      </c>
      <c r="F414" s="15">
        <v>22800</v>
      </c>
      <c r="G414" s="39">
        <v>4104</v>
      </c>
      <c r="H414" s="16">
        <v>26904</v>
      </c>
      <c r="I414" s="19" t="s">
        <v>1908</v>
      </c>
      <c r="J414" s="39">
        <f t="shared" si="6"/>
        <v>26904</v>
      </c>
      <c r="K414" s="20" t="s">
        <v>61</v>
      </c>
    </row>
    <row r="415" spans="1:11" hidden="1" x14ac:dyDescent="0.25">
      <c r="A415" s="35">
        <v>390</v>
      </c>
      <c r="B415" s="20" t="s">
        <v>17</v>
      </c>
      <c r="C415" s="10" t="s">
        <v>140</v>
      </c>
      <c r="D415" s="11" t="s">
        <v>464</v>
      </c>
      <c r="E415" s="12">
        <v>43422</v>
      </c>
      <c r="F415" s="15">
        <v>35135</v>
      </c>
      <c r="G415" s="39">
        <v>6324.3</v>
      </c>
      <c r="H415" s="16">
        <v>41459.300000000003</v>
      </c>
      <c r="I415" s="19" t="s">
        <v>1908</v>
      </c>
      <c r="J415" s="39">
        <f t="shared" si="6"/>
        <v>41459.300000000003</v>
      </c>
      <c r="K415" s="20" t="s">
        <v>61</v>
      </c>
    </row>
    <row r="416" spans="1:11" hidden="1" x14ac:dyDescent="0.25">
      <c r="A416" s="35">
        <v>391</v>
      </c>
      <c r="B416" s="20" t="s">
        <v>17</v>
      </c>
      <c r="C416" s="10" t="s">
        <v>140</v>
      </c>
      <c r="D416" s="11" t="s">
        <v>465</v>
      </c>
      <c r="E416" s="12">
        <v>43434</v>
      </c>
      <c r="F416" s="15">
        <v>1965725</v>
      </c>
      <c r="G416" s="39">
        <v>353830.5</v>
      </c>
      <c r="H416" s="16">
        <v>2319555.5</v>
      </c>
      <c r="I416" s="19" t="s">
        <v>1908</v>
      </c>
      <c r="J416" s="39">
        <f t="shared" si="6"/>
        <v>2319555.5</v>
      </c>
      <c r="K416" s="20" t="s">
        <v>61</v>
      </c>
    </row>
    <row r="417" spans="1:11" hidden="1" x14ac:dyDescent="0.25">
      <c r="A417" s="35">
        <v>392</v>
      </c>
      <c r="B417" s="20" t="s">
        <v>17</v>
      </c>
      <c r="C417" s="10" t="s">
        <v>149</v>
      </c>
      <c r="D417" s="11" t="s">
        <v>466</v>
      </c>
      <c r="E417" s="12">
        <v>43435</v>
      </c>
      <c r="F417" s="15">
        <v>19000</v>
      </c>
      <c r="G417" s="39">
        <v>3420</v>
      </c>
      <c r="H417" s="16">
        <v>22420</v>
      </c>
      <c r="I417" s="19" t="s">
        <v>1908</v>
      </c>
      <c r="J417" s="39">
        <f t="shared" si="6"/>
        <v>22420</v>
      </c>
      <c r="K417" s="20" t="s">
        <v>61</v>
      </c>
    </row>
    <row r="418" spans="1:11" hidden="1" x14ac:dyDescent="0.25">
      <c r="A418" s="35">
        <v>393</v>
      </c>
      <c r="B418" s="20" t="s">
        <v>17</v>
      </c>
      <c r="C418" s="10" t="s">
        <v>117</v>
      </c>
      <c r="D418" s="11" t="s">
        <v>467</v>
      </c>
      <c r="E418" s="12">
        <v>43438</v>
      </c>
      <c r="F418" s="15">
        <v>967060</v>
      </c>
      <c r="G418" s="39">
        <v>174071</v>
      </c>
      <c r="H418" s="16">
        <v>1141131</v>
      </c>
      <c r="I418" s="19" t="s">
        <v>1908</v>
      </c>
      <c r="J418" s="39">
        <f t="shared" si="6"/>
        <v>1141131</v>
      </c>
      <c r="K418" s="20" t="s">
        <v>61</v>
      </c>
    </row>
    <row r="419" spans="1:11" hidden="1" x14ac:dyDescent="0.25">
      <c r="A419" s="35">
        <v>394</v>
      </c>
      <c r="B419" s="20" t="s">
        <v>17</v>
      </c>
      <c r="C419" s="10" t="s">
        <v>116</v>
      </c>
      <c r="D419" s="11" t="s">
        <v>468</v>
      </c>
      <c r="E419" s="12">
        <v>43440</v>
      </c>
      <c r="F419" s="15">
        <v>53424</v>
      </c>
      <c r="G419" s="39">
        <v>2670</v>
      </c>
      <c r="H419" s="16">
        <v>56094</v>
      </c>
      <c r="I419" s="19" t="s">
        <v>1908</v>
      </c>
      <c r="J419" s="39">
        <f t="shared" si="6"/>
        <v>56094</v>
      </c>
      <c r="K419" s="20" t="s">
        <v>61</v>
      </c>
    </row>
    <row r="420" spans="1:11" hidden="1" x14ac:dyDescent="0.25">
      <c r="A420" s="35">
        <v>395</v>
      </c>
      <c r="B420" s="20" t="s">
        <v>17</v>
      </c>
      <c r="C420" s="10" t="s">
        <v>144</v>
      </c>
      <c r="D420" s="11" t="s">
        <v>469</v>
      </c>
      <c r="E420" s="12">
        <v>43439</v>
      </c>
      <c r="F420" s="15">
        <v>14800</v>
      </c>
      <c r="G420" s="39">
        <v>2664</v>
      </c>
      <c r="H420" s="16">
        <v>17464</v>
      </c>
      <c r="I420" s="19" t="s">
        <v>1908</v>
      </c>
      <c r="J420" s="39">
        <f t="shared" si="6"/>
        <v>17464</v>
      </c>
      <c r="K420" s="20" t="s">
        <v>61</v>
      </c>
    </row>
    <row r="421" spans="1:11" hidden="1" x14ac:dyDescent="0.25">
      <c r="A421" s="35">
        <v>396</v>
      </c>
      <c r="B421" s="20" t="s">
        <v>17</v>
      </c>
      <c r="C421" s="10" t="s">
        <v>66</v>
      </c>
      <c r="D421" s="11" t="s">
        <v>58</v>
      </c>
      <c r="E421" s="42"/>
      <c r="F421" s="15">
        <v>122340</v>
      </c>
      <c r="G421" s="39">
        <v>0</v>
      </c>
      <c r="H421" s="16">
        <v>122340</v>
      </c>
      <c r="I421" s="19" t="s">
        <v>1908</v>
      </c>
      <c r="J421" s="39">
        <f t="shared" si="6"/>
        <v>122340</v>
      </c>
      <c r="K421" s="20" t="s">
        <v>61</v>
      </c>
    </row>
    <row r="422" spans="1:11" hidden="1" x14ac:dyDescent="0.25">
      <c r="A422" s="35">
        <v>397</v>
      </c>
      <c r="B422" s="20" t="s">
        <v>17</v>
      </c>
      <c r="C422" s="10" t="s">
        <v>66</v>
      </c>
      <c r="D422" s="11" t="s">
        <v>58</v>
      </c>
      <c r="E422" s="42"/>
      <c r="F422" s="15">
        <v>69192</v>
      </c>
      <c r="G422" s="39">
        <v>0</v>
      </c>
      <c r="H422" s="16">
        <v>69192</v>
      </c>
      <c r="I422" s="19" t="s">
        <v>1908</v>
      </c>
      <c r="J422" s="39">
        <f t="shared" si="6"/>
        <v>69192</v>
      </c>
      <c r="K422" s="20" t="s">
        <v>61</v>
      </c>
    </row>
    <row r="423" spans="1:11" hidden="1" x14ac:dyDescent="0.25">
      <c r="A423" s="35">
        <v>398</v>
      </c>
      <c r="B423" s="20" t="s">
        <v>17</v>
      </c>
      <c r="C423" s="10" t="s">
        <v>66</v>
      </c>
      <c r="D423" s="11" t="s">
        <v>58</v>
      </c>
      <c r="E423" s="42"/>
      <c r="F423" s="15">
        <v>88759</v>
      </c>
      <c r="G423" s="39">
        <v>0</v>
      </c>
      <c r="H423" s="16">
        <v>88759</v>
      </c>
      <c r="I423" s="19" t="s">
        <v>1908</v>
      </c>
      <c r="J423" s="39">
        <f t="shared" si="6"/>
        <v>88759</v>
      </c>
      <c r="K423" s="20" t="s">
        <v>61</v>
      </c>
    </row>
    <row r="424" spans="1:11" hidden="1" x14ac:dyDescent="0.25">
      <c r="A424" s="35">
        <v>399</v>
      </c>
      <c r="B424" s="20" t="s">
        <v>17</v>
      </c>
      <c r="C424" s="10" t="s">
        <v>134</v>
      </c>
      <c r="D424" s="11" t="s">
        <v>470</v>
      </c>
      <c r="E424" s="12">
        <v>43441</v>
      </c>
      <c r="F424" s="15">
        <v>55200</v>
      </c>
      <c r="G424" s="39">
        <v>9936</v>
      </c>
      <c r="H424" s="16">
        <v>65136</v>
      </c>
      <c r="I424" s="19" t="s">
        <v>1908</v>
      </c>
      <c r="J424" s="39">
        <f t="shared" si="6"/>
        <v>65136</v>
      </c>
      <c r="K424" s="20" t="s">
        <v>61</v>
      </c>
    </row>
    <row r="425" spans="1:11" hidden="1" x14ac:dyDescent="0.25">
      <c r="A425" s="35">
        <v>400</v>
      </c>
      <c r="B425" s="20" t="s">
        <v>17</v>
      </c>
      <c r="C425" s="10" t="s">
        <v>148</v>
      </c>
      <c r="D425" s="11" t="s">
        <v>471</v>
      </c>
      <c r="E425" s="12">
        <v>43439</v>
      </c>
      <c r="F425" s="15">
        <v>14352</v>
      </c>
      <c r="G425" s="39">
        <v>2583.4499999999998</v>
      </c>
      <c r="H425" s="16">
        <v>16935.45</v>
      </c>
      <c r="I425" s="19" t="s">
        <v>1908</v>
      </c>
      <c r="J425" s="39">
        <f t="shared" si="6"/>
        <v>16935.45</v>
      </c>
      <c r="K425" s="20" t="s">
        <v>61</v>
      </c>
    </row>
    <row r="426" spans="1:11" hidden="1" x14ac:dyDescent="0.25">
      <c r="A426" s="35">
        <v>401</v>
      </c>
      <c r="B426" s="20" t="s">
        <v>17</v>
      </c>
      <c r="C426" s="10" t="s">
        <v>125</v>
      </c>
      <c r="D426" s="11" t="s">
        <v>472</v>
      </c>
      <c r="E426" s="12">
        <v>43440</v>
      </c>
      <c r="F426" s="15">
        <v>6700</v>
      </c>
      <c r="G426" s="39">
        <v>1206</v>
      </c>
      <c r="H426" s="16">
        <v>7906</v>
      </c>
      <c r="I426" s="19" t="s">
        <v>1908</v>
      </c>
      <c r="J426" s="39">
        <f t="shared" si="6"/>
        <v>7906</v>
      </c>
      <c r="K426" s="20" t="s">
        <v>61</v>
      </c>
    </row>
    <row r="427" spans="1:11" hidden="1" x14ac:dyDescent="0.25">
      <c r="A427" s="35">
        <v>402</v>
      </c>
      <c r="B427" s="20" t="s">
        <v>17</v>
      </c>
      <c r="C427" s="10" t="s">
        <v>140</v>
      </c>
      <c r="D427" s="11" t="s">
        <v>473</v>
      </c>
      <c r="E427" s="12">
        <v>43441</v>
      </c>
      <c r="F427" s="15">
        <v>842650</v>
      </c>
      <c r="G427" s="39">
        <v>151677</v>
      </c>
      <c r="H427" s="16">
        <v>994327</v>
      </c>
      <c r="I427" s="19" t="s">
        <v>1908</v>
      </c>
      <c r="J427" s="39">
        <f t="shared" si="6"/>
        <v>994327</v>
      </c>
      <c r="K427" s="20" t="s">
        <v>61</v>
      </c>
    </row>
    <row r="428" spans="1:11" hidden="1" x14ac:dyDescent="0.25">
      <c r="A428" s="35">
        <v>403</v>
      </c>
      <c r="B428" s="20" t="s">
        <v>17</v>
      </c>
      <c r="C428" s="10" t="s">
        <v>140</v>
      </c>
      <c r="D428" s="11" t="s">
        <v>474</v>
      </c>
      <c r="E428" s="12">
        <v>43442</v>
      </c>
      <c r="F428" s="41">
        <v>-137760</v>
      </c>
      <c r="G428" s="39">
        <v>-24796.799999999999</v>
      </c>
      <c r="H428" s="20">
        <v>-162556.79999999999</v>
      </c>
      <c r="I428" s="19" t="s">
        <v>1908</v>
      </c>
      <c r="J428" s="39">
        <f t="shared" si="6"/>
        <v>-162556.79999999999</v>
      </c>
      <c r="K428" s="20" t="s">
        <v>61</v>
      </c>
    </row>
    <row r="429" spans="1:11" hidden="1" x14ac:dyDescent="0.25">
      <c r="A429" s="35">
        <v>404</v>
      </c>
      <c r="B429" s="20" t="s">
        <v>17</v>
      </c>
      <c r="C429" s="10" t="s">
        <v>136</v>
      </c>
      <c r="D429" s="11" t="s">
        <v>475</v>
      </c>
      <c r="E429" s="12">
        <v>43442</v>
      </c>
      <c r="F429" s="15">
        <v>800</v>
      </c>
      <c r="G429" s="39">
        <v>144</v>
      </c>
      <c r="H429" s="16">
        <v>944</v>
      </c>
      <c r="I429" s="19" t="s">
        <v>1908</v>
      </c>
      <c r="J429" s="39">
        <f t="shared" si="6"/>
        <v>944</v>
      </c>
      <c r="K429" s="20" t="s">
        <v>61</v>
      </c>
    </row>
    <row r="430" spans="1:11" hidden="1" x14ac:dyDescent="0.25">
      <c r="A430" s="35">
        <v>405</v>
      </c>
      <c r="B430" s="20" t="s">
        <v>17</v>
      </c>
      <c r="C430" s="10" t="s">
        <v>116</v>
      </c>
      <c r="D430" s="11" t="s">
        <v>476</v>
      </c>
      <c r="E430" s="12">
        <v>43443</v>
      </c>
      <c r="F430" s="15">
        <v>51888</v>
      </c>
      <c r="G430" s="39">
        <v>2594</v>
      </c>
      <c r="H430" s="16">
        <v>54482</v>
      </c>
      <c r="I430" s="19" t="s">
        <v>1908</v>
      </c>
      <c r="J430" s="39">
        <f t="shared" si="6"/>
        <v>54482</v>
      </c>
      <c r="K430" s="20" t="s">
        <v>61</v>
      </c>
    </row>
    <row r="431" spans="1:11" hidden="1" x14ac:dyDescent="0.25">
      <c r="A431" s="35">
        <v>406</v>
      </c>
      <c r="B431" s="20" t="s">
        <v>17</v>
      </c>
      <c r="C431" s="10" t="s">
        <v>116</v>
      </c>
      <c r="D431" s="11" t="s">
        <v>247</v>
      </c>
      <c r="E431" s="12">
        <v>43443</v>
      </c>
      <c r="F431" s="15">
        <v>53424</v>
      </c>
      <c r="G431" s="39">
        <v>2670</v>
      </c>
      <c r="H431" s="16">
        <v>56094</v>
      </c>
      <c r="I431" s="19" t="s">
        <v>1908</v>
      </c>
      <c r="J431" s="39">
        <f t="shared" si="6"/>
        <v>56094</v>
      </c>
      <c r="K431" s="20" t="s">
        <v>61</v>
      </c>
    </row>
    <row r="432" spans="1:11" hidden="1" x14ac:dyDescent="0.25">
      <c r="A432" s="35">
        <v>407</v>
      </c>
      <c r="B432" s="20" t="s">
        <v>17</v>
      </c>
      <c r="C432" s="10" t="s">
        <v>116</v>
      </c>
      <c r="D432" s="11" t="s">
        <v>477</v>
      </c>
      <c r="E432" s="12">
        <v>43444</v>
      </c>
      <c r="F432" s="15">
        <v>73164</v>
      </c>
      <c r="G432" s="39">
        <v>3658</v>
      </c>
      <c r="H432" s="16">
        <v>76822</v>
      </c>
      <c r="I432" s="19" t="s">
        <v>1908</v>
      </c>
      <c r="J432" s="39">
        <f t="shared" si="6"/>
        <v>76822</v>
      </c>
      <c r="K432" s="20" t="s">
        <v>61</v>
      </c>
    </row>
    <row r="433" spans="1:11" hidden="1" x14ac:dyDescent="0.25">
      <c r="A433" s="35">
        <v>408</v>
      </c>
      <c r="B433" s="20" t="s">
        <v>17</v>
      </c>
      <c r="C433" s="10" t="s">
        <v>144</v>
      </c>
      <c r="D433" s="11" t="s">
        <v>478</v>
      </c>
      <c r="E433" s="12">
        <v>43444</v>
      </c>
      <c r="F433" s="15">
        <v>23160</v>
      </c>
      <c r="G433" s="39">
        <v>4168.8</v>
      </c>
      <c r="H433" s="16">
        <v>27328.800000000003</v>
      </c>
      <c r="I433" s="19" t="s">
        <v>1908</v>
      </c>
      <c r="J433" s="39">
        <f t="shared" si="6"/>
        <v>27328.799999999999</v>
      </c>
      <c r="K433" s="20" t="s">
        <v>61</v>
      </c>
    </row>
    <row r="434" spans="1:11" hidden="1" x14ac:dyDescent="0.25">
      <c r="A434" s="35">
        <v>409</v>
      </c>
      <c r="B434" s="20" t="s">
        <v>17</v>
      </c>
      <c r="C434" s="10" t="s">
        <v>113</v>
      </c>
      <c r="D434" s="11" t="s">
        <v>479</v>
      </c>
      <c r="E434" s="12">
        <v>43443</v>
      </c>
      <c r="F434" s="15">
        <v>159000</v>
      </c>
      <c r="G434" s="39">
        <v>28620</v>
      </c>
      <c r="H434" s="16">
        <v>187620</v>
      </c>
      <c r="I434" s="19" t="s">
        <v>1908</v>
      </c>
      <c r="J434" s="39">
        <f t="shared" si="6"/>
        <v>187620</v>
      </c>
      <c r="K434" s="20" t="s">
        <v>61</v>
      </c>
    </row>
    <row r="435" spans="1:11" hidden="1" x14ac:dyDescent="0.25">
      <c r="A435" s="35">
        <v>410</v>
      </c>
      <c r="B435" s="20" t="s">
        <v>17</v>
      </c>
      <c r="C435" s="10" t="s">
        <v>113</v>
      </c>
      <c r="D435" s="11" t="s">
        <v>191</v>
      </c>
      <c r="E435" s="12">
        <v>43439</v>
      </c>
      <c r="F435" s="15">
        <v>190000</v>
      </c>
      <c r="G435" s="39">
        <v>34200</v>
      </c>
      <c r="H435" s="16">
        <v>224200</v>
      </c>
      <c r="I435" s="19" t="s">
        <v>1908</v>
      </c>
      <c r="J435" s="39">
        <f t="shared" si="6"/>
        <v>224200</v>
      </c>
      <c r="K435" s="20" t="s">
        <v>61</v>
      </c>
    </row>
    <row r="436" spans="1:11" hidden="1" x14ac:dyDescent="0.25">
      <c r="A436" s="35">
        <v>411</v>
      </c>
      <c r="B436" s="20" t="s">
        <v>17</v>
      </c>
      <c r="C436" s="10" t="s">
        <v>136</v>
      </c>
      <c r="D436" s="11" t="s">
        <v>480</v>
      </c>
      <c r="E436" s="12">
        <v>43444</v>
      </c>
      <c r="F436" s="15">
        <v>800</v>
      </c>
      <c r="G436" s="39">
        <v>144</v>
      </c>
      <c r="H436" s="16">
        <v>944</v>
      </c>
      <c r="I436" s="19" t="s">
        <v>1908</v>
      </c>
      <c r="J436" s="39">
        <f t="shared" si="6"/>
        <v>944</v>
      </c>
      <c r="K436" s="20" t="s">
        <v>61</v>
      </c>
    </row>
    <row r="437" spans="1:11" hidden="1" x14ac:dyDescent="0.25">
      <c r="A437" s="35">
        <v>412</v>
      </c>
      <c r="B437" s="20" t="s">
        <v>17</v>
      </c>
      <c r="C437" s="10" t="s">
        <v>116</v>
      </c>
      <c r="D437" s="11" t="s">
        <v>481</v>
      </c>
      <c r="E437" s="12">
        <v>43446</v>
      </c>
      <c r="F437" s="15">
        <v>52248</v>
      </c>
      <c r="G437" s="39">
        <v>2612</v>
      </c>
      <c r="H437" s="16">
        <v>54860</v>
      </c>
      <c r="I437" s="19" t="s">
        <v>1908</v>
      </c>
      <c r="J437" s="39">
        <f t="shared" si="6"/>
        <v>54860</v>
      </c>
      <c r="K437" s="20" t="s">
        <v>61</v>
      </c>
    </row>
    <row r="438" spans="1:11" hidden="1" x14ac:dyDescent="0.25">
      <c r="A438" s="35">
        <v>413</v>
      </c>
      <c r="B438" s="20" t="s">
        <v>17</v>
      </c>
      <c r="C438" s="10" t="s">
        <v>116</v>
      </c>
      <c r="D438" s="11" t="s">
        <v>482</v>
      </c>
      <c r="E438" s="12">
        <v>43446</v>
      </c>
      <c r="F438" s="15">
        <v>77740</v>
      </c>
      <c r="G438" s="39">
        <v>3886</v>
      </c>
      <c r="H438" s="16">
        <v>81626</v>
      </c>
      <c r="I438" s="19" t="s">
        <v>1908</v>
      </c>
      <c r="J438" s="39">
        <f t="shared" si="6"/>
        <v>81626</v>
      </c>
      <c r="K438" s="20" t="s">
        <v>61</v>
      </c>
    </row>
    <row r="439" spans="1:11" hidden="1" x14ac:dyDescent="0.25">
      <c r="A439" s="35">
        <v>414</v>
      </c>
      <c r="B439" s="20" t="s">
        <v>17</v>
      </c>
      <c r="C439" s="10" t="s">
        <v>136</v>
      </c>
      <c r="D439" s="11" t="s">
        <v>483</v>
      </c>
      <c r="E439" s="12">
        <v>43446</v>
      </c>
      <c r="F439" s="15">
        <v>800</v>
      </c>
      <c r="G439" s="39">
        <v>144</v>
      </c>
      <c r="H439" s="16">
        <v>944</v>
      </c>
      <c r="I439" s="19" t="s">
        <v>1908</v>
      </c>
      <c r="J439" s="39">
        <f t="shared" si="6"/>
        <v>944</v>
      </c>
      <c r="K439" s="20" t="s">
        <v>61</v>
      </c>
    </row>
    <row r="440" spans="1:11" hidden="1" x14ac:dyDescent="0.25">
      <c r="A440" s="35">
        <v>415</v>
      </c>
      <c r="B440" s="20" t="s">
        <v>17</v>
      </c>
      <c r="C440" s="10" t="s">
        <v>144</v>
      </c>
      <c r="D440" s="11" t="s">
        <v>325</v>
      </c>
      <c r="E440" s="12">
        <v>43446</v>
      </c>
      <c r="F440" s="15">
        <v>1550</v>
      </c>
      <c r="G440" s="39">
        <v>221.8</v>
      </c>
      <c r="H440" s="16">
        <v>1771.8000000000002</v>
      </c>
      <c r="I440" s="19" t="s">
        <v>1908</v>
      </c>
      <c r="J440" s="39">
        <f t="shared" si="6"/>
        <v>1771.8</v>
      </c>
      <c r="K440" s="20" t="s">
        <v>61</v>
      </c>
    </row>
    <row r="441" spans="1:11" hidden="1" x14ac:dyDescent="0.25">
      <c r="A441" s="35">
        <v>416</v>
      </c>
      <c r="B441" s="20" t="s">
        <v>17</v>
      </c>
      <c r="C441" s="10" t="s">
        <v>136</v>
      </c>
      <c r="D441" s="11" t="s">
        <v>484</v>
      </c>
      <c r="E441" s="12">
        <v>43447</v>
      </c>
      <c r="F441" s="15">
        <v>800</v>
      </c>
      <c r="G441" s="39">
        <v>144</v>
      </c>
      <c r="H441" s="16">
        <v>944</v>
      </c>
      <c r="I441" s="19" t="s">
        <v>1908</v>
      </c>
      <c r="J441" s="39">
        <f t="shared" si="6"/>
        <v>944</v>
      </c>
      <c r="K441" s="20" t="s">
        <v>61</v>
      </c>
    </row>
    <row r="442" spans="1:11" hidden="1" x14ac:dyDescent="0.25">
      <c r="A442" s="35">
        <v>417</v>
      </c>
      <c r="B442" s="20" t="s">
        <v>17</v>
      </c>
      <c r="C442" s="10" t="s">
        <v>144</v>
      </c>
      <c r="D442" s="11" t="s">
        <v>485</v>
      </c>
      <c r="E442" s="12">
        <v>43447</v>
      </c>
      <c r="F442" s="15">
        <v>17305</v>
      </c>
      <c r="G442" s="39">
        <v>3114.9</v>
      </c>
      <c r="H442" s="16">
        <v>20419.900000000001</v>
      </c>
      <c r="I442" s="19" t="s">
        <v>1908</v>
      </c>
      <c r="J442" s="39">
        <f t="shared" si="6"/>
        <v>20419.900000000001</v>
      </c>
      <c r="K442" s="20" t="s">
        <v>61</v>
      </c>
    </row>
    <row r="443" spans="1:11" hidden="1" x14ac:dyDescent="0.25">
      <c r="A443" s="35">
        <v>418</v>
      </c>
      <c r="B443" s="20" t="s">
        <v>17</v>
      </c>
      <c r="C443" s="10" t="s">
        <v>144</v>
      </c>
      <c r="D443" s="11" t="s">
        <v>486</v>
      </c>
      <c r="E443" s="12">
        <v>43446</v>
      </c>
      <c r="F443" s="15">
        <v>37620</v>
      </c>
      <c r="G443" s="39">
        <v>6771.6</v>
      </c>
      <c r="H443" s="16">
        <v>44391.600000000006</v>
      </c>
      <c r="I443" s="19" t="s">
        <v>1908</v>
      </c>
      <c r="J443" s="39">
        <f t="shared" si="6"/>
        <v>44391.6</v>
      </c>
      <c r="K443" s="20" t="s">
        <v>61</v>
      </c>
    </row>
    <row r="444" spans="1:11" hidden="1" x14ac:dyDescent="0.25">
      <c r="A444" s="35">
        <v>419</v>
      </c>
      <c r="B444" s="20" t="s">
        <v>17</v>
      </c>
      <c r="C444" s="10" t="s">
        <v>136</v>
      </c>
      <c r="D444" s="11" t="s">
        <v>487</v>
      </c>
      <c r="E444" s="12">
        <v>43448</v>
      </c>
      <c r="F444" s="15">
        <v>800</v>
      </c>
      <c r="G444" s="39">
        <v>144</v>
      </c>
      <c r="H444" s="16">
        <v>944</v>
      </c>
      <c r="I444" s="19" t="s">
        <v>1908</v>
      </c>
      <c r="J444" s="39">
        <f t="shared" si="6"/>
        <v>944</v>
      </c>
      <c r="K444" s="20" t="s">
        <v>61</v>
      </c>
    </row>
    <row r="445" spans="1:11" hidden="1" x14ac:dyDescent="0.25">
      <c r="A445" s="35">
        <v>420</v>
      </c>
      <c r="B445" s="20" t="s">
        <v>17</v>
      </c>
      <c r="C445" s="10" t="s">
        <v>134</v>
      </c>
      <c r="D445" s="11" t="s">
        <v>39</v>
      </c>
      <c r="E445" s="12">
        <v>43448</v>
      </c>
      <c r="F445" s="15">
        <v>17000</v>
      </c>
      <c r="G445" s="39">
        <v>3060</v>
      </c>
      <c r="H445" s="16">
        <v>20060</v>
      </c>
      <c r="I445" s="19" t="s">
        <v>1908</v>
      </c>
      <c r="J445" s="39">
        <f t="shared" si="6"/>
        <v>20060</v>
      </c>
      <c r="K445" s="20" t="s">
        <v>61</v>
      </c>
    </row>
    <row r="446" spans="1:11" hidden="1" x14ac:dyDescent="0.25">
      <c r="A446" s="35">
        <v>421</v>
      </c>
      <c r="B446" s="20" t="s">
        <v>17</v>
      </c>
      <c r="C446" s="10" t="s">
        <v>144</v>
      </c>
      <c r="D446" s="11" t="s">
        <v>488</v>
      </c>
      <c r="E446" s="12">
        <v>43448</v>
      </c>
      <c r="F446" s="15">
        <v>1020</v>
      </c>
      <c r="G446" s="39">
        <v>183.6</v>
      </c>
      <c r="H446" s="16">
        <v>1203.5999999999999</v>
      </c>
      <c r="I446" s="19" t="s">
        <v>1908</v>
      </c>
      <c r="J446" s="39">
        <f t="shared" si="6"/>
        <v>1203.5999999999999</v>
      </c>
      <c r="K446" s="20" t="s">
        <v>61</v>
      </c>
    </row>
    <row r="447" spans="1:11" hidden="1" x14ac:dyDescent="0.25">
      <c r="A447" s="35">
        <v>422</v>
      </c>
      <c r="B447" s="20" t="s">
        <v>17</v>
      </c>
      <c r="C447" s="10" t="s">
        <v>140</v>
      </c>
      <c r="D447" s="11" t="s">
        <v>489</v>
      </c>
      <c r="E447" s="12">
        <v>43448</v>
      </c>
      <c r="F447" s="15">
        <v>91300</v>
      </c>
      <c r="G447" s="39">
        <v>16434</v>
      </c>
      <c r="H447" s="16">
        <v>107734</v>
      </c>
      <c r="I447" s="19" t="s">
        <v>1908</v>
      </c>
      <c r="J447" s="39">
        <f t="shared" si="6"/>
        <v>107734</v>
      </c>
      <c r="K447" s="20" t="s">
        <v>61</v>
      </c>
    </row>
    <row r="448" spans="1:11" hidden="1" x14ac:dyDescent="0.25">
      <c r="A448" s="35">
        <v>423</v>
      </c>
      <c r="B448" s="20" t="s">
        <v>17</v>
      </c>
      <c r="C448" s="10" t="s">
        <v>102</v>
      </c>
      <c r="D448" s="11" t="s">
        <v>480</v>
      </c>
      <c r="E448" s="12">
        <v>43449</v>
      </c>
      <c r="F448" s="15">
        <v>4761</v>
      </c>
      <c r="G448" s="39">
        <v>856.98</v>
      </c>
      <c r="H448" s="16">
        <v>5617.98</v>
      </c>
      <c r="I448" s="19" t="s">
        <v>1908</v>
      </c>
      <c r="J448" s="39">
        <f t="shared" si="6"/>
        <v>5617.98</v>
      </c>
      <c r="K448" s="20" t="s">
        <v>61</v>
      </c>
    </row>
    <row r="449" spans="1:11" hidden="1" x14ac:dyDescent="0.25">
      <c r="A449" s="35">
        <v>424</v>
      </c>
      <c r="B449" s="20" t="s">
        <v>17</v>
      </c>
      <c r="C449" s="10" t="s">
        <v>136</v>
      </c>
      <c r="D449" s="11" t="s">
        <v>490</v>
      </c>
      <c r="E449" s="12">
        <v>43451</v>
      </c>
      <c r="F449" s="15">
        <v>800</v>
      </c>
      <c r="G449" s="39">
        <v>144</v>
      </c>
      <c r="H449" s="16">
        <v>944</v>
      </c>
      <c r="I449" s="19" t="s">
        <v>1908</v>
      </c>
      <c r="J449" s="39">
        <f t="shared" si="6"/>
        <v>944</v>
      </c>
      <c r="K449" s="20" t="s">
        <v>61</v>
      </c>
    </row>
    <row r="450" spans="1:11" hidden="1" x14ac:dyDescent="0.25">
      <c r="A450" s="35">
        <v>425</v>
      </c>
      <c r="B450" s="20" t="s">
        <v>17</v>
      </c>
      <c r="C450" s="10" t="s">
        <v>116</v>
      </c>
      <c r="D450" s="11" t="s">
        <v>491</v>
      </c>
      <c r="E450" s="12">
        <v>43453</v>
      </c>
      <c r="F450" s="15">
        <v>63232</v>
      </c>
      <c r="G450" s="39">
        <v>3160</v>
      </c>
      <c r="H450" s="16">
        <v>66392</v>
      </c>
      <c r="I450" s="19" t="s">
        <v>1908</v>
      </c>
      <c r="J450" s="39">
        <f t="shared" si="6"/>
        <v>66392</v>
      </c>
      <c r="K450" s="20" t="s">
        <v>61</v>
      </c>
    </row>
    <row r="451" spans="1:11" hidden="1" x14ac:dyDescent="0.25">
      <c r="A451" s="35">
        <v>426</v>
      </c>
      <c r="B451" s="20" t="s">
        <v>17</v>
      </c>
      <c r="C451" s="10" t="s">
        <v>116</v>
      </c>
      <c r="D451" s="11" t="s">
        <v>403</v>
      </c>
      <c r="E451" s="12">
        <v>43452</v>
      </c>
      <c r="F451" s="15">
        <v>55188</v>
      </c>
      <c r="G451" s="39">
        <v>2758</v>
      </c>
      <c r="H451" s="16">
        <v>57946</v>
      </c>
      <c r="I451" s="19" t="s">
        <v>1908</v>
      </c>
      <c r="J451" s="39">
        <f t="shared" si="6"/>
        <v>57946</v>
      </c>
      <c r="K451" s="20" t="s">
        <v>61</v>
      </c>
    </row>
    <row r="452" spans="1:11" hidden="1" x14ac:dyDescent="0.25">
      <c r="A452" s="35">
        <v>427</v>
      </c>
      <c r="B452" s="20" t="s">
        <v>17</v>
      </c>
      <c r="C452" s="10" t="s">
        <v>150</v>
      </c>
      <c r="D452" s="11" t="s">
        <v>492</v>
      </c>
      <c r="E452" s="12">
        <v>43453</v>
      </c>
      <c r="F452" s="15">
        <v>178.58</v>
      </c>
      <c r="G452" s="39">
        <v>21.42</v>
      </c>
      <c r="H452" s="16">
        <v>200.00000000000003</v>
      </c>
      <c r="I452" s="19" t="s">
        <v>1908</v>
      </c>
      <c r="J452" s="39">
        <f t="shared" si="6"/>
        <v>200</v>
      </c>
      <c r="K452" s="20" t="s">
        <v>61</v>
      </c>
    </row>
    <row r="453" spans="1:11" hidden="1" x14ac:dyDescent="0.25">
      <c r="A453" s="35">
        <v>428</v>
      </c>
      <c r="B453" s="20" t="s">
        <v>17</v>
      </c>
      <c r="C453" s="10" t="s">
        <v>116</v>
      </c>
      <c r="D453" s="11" t="s">
        <v>493</v>
      </c>
      <c r="E453" s="12">
        <v>43456</v>
      </c>
      <c r="F453" s="15">
        <v>6900</v>
      </c>
      <c r="G453" s="39">
        <v>345</v>
      </c>
      <c r="H453" s="16">
        <v>7245</v>
      </c>
      <c r="I453" s="19" t="s">
        <v>1908</v>
      </c>
      <c r="J453" s="39">
        <f t="shared" si="6"/>
        <v>7245</v>
      </c>
      <c r="K453" s="20" t="s">
        <v>61</v>
      </c>
    </row>
    <row r="454" spans="1:11" hidden="1" x14ac:dyDescent="0.25">
      <c r="A454" s="35">
        <v>429</v>
      </c>
      <c r="B454" s="20" t="s">
        <v>17</v>
      </c>
      <c r="C454" s="10" t="s">
        <v>116</v>
      </c>
      <c r="D454" s="11" t="s">
        <v>418</v>
      </c>
      <c r="E454" s="12">
        <v>43456</v>
      </c>
      <c r="F454" s="15">
        <v>6900</v>
      </c>
      <c r="G454" s="39">
        <v>345</v>
      </c>
      <c r="H454" s="16">
        <v>7245</v>
      </c>
      <c r="I454" s="19" t="s">
        <v>1908</v>
      </c>
      <c r="J454" s="39">
        <f t="shared" si="6"/>
        <v>7245</v>
      </c>
      <c r="K454" s="20" t="s">
        <v>61</v>
      </c>
    </row>
    <row r="455" spans="1:11" hidden="1" x14ac:dyDescent="0.25">
      <c r="A455" s="35">
        <v>430</v>
      </c>
      <c r="B455" s="20" t="s">
        <v>17</v>
      </c>
      <c r="C455" s="10" t="s">
        <v>116</v>
      </c>
      <c r="D455" s="11" t="s">
        <v>494</v>
      </c>
      <c r="E455" s="12">
        <v>43456</v>
      </c>
      <c r="F455" s="15">
        <v>82420</v>
      </c>
      <c r="G455" s="39">
        <v>4120</v>
      </c>
      <c r="H455" s="16">
        <v>86540</v>
      </c>
      <c r="I455" s="19" t="s">
        <v>1908</v>
      </c>
      <c r="J455" s="39">
        <f t="shared" si="6"/>
        <v>86540</v>
      </c>
      <c r="K455" s="20" t="s">
        <v>61</v>
      </c>
    </row>
    <row r="456" spans="1:11" hidden="1" x14ac:dyDescent="0.25">
      <c r="A456" s="35">
        <v>431</v>
      </c>
      <c r="B456" s="20" t="s">
        <v>17</v>
      </c>
      <c r="C456" s="10" t="s">
        <v>144</v>
      </c>
      <c r="D456" s="11" t="s">
        <v>495</v>
      </c>
      <c r="E456" s="12">
        <v>43456</v>
      </c>
      <c r="F456" s="15">
        <v>30440</v>
      </c>
      <c r="G456" s="39">
        <v>5479.2</v>
      </c>
      <c r="H456" s="16">
        <v>35919.199999999997</v>
      </c>
      <c r="I456" s="19" t="s">
        <v>1908</v>
      </c>
      <c r="J456" s="39">
        <f t="shared" si="6"/>
        <v>35919.199999999997</v>
      </c>
      <c r="K456" s="20" t="s">
        <v>61</v>
      </c>
    </row>
    <row r="457" spans="1:11" hidden="1" x14ac:dyDescent="0.25">
      <c r="A457" s="35">
        <v>432</v>
      </c>
      <c r="B457" s="20" t="s">
        <v>17</v>
      </c>
      <c r="C457" s="10" t="s">
        <v>141</v>
      </c>
      <c r="D457" s="11" t="s">
        <v>496</v>
      </c>
      <c r="E457" s="12">
        <v>43456</v>
      </c>
      <c r="F457" s="15">
        <v>50519.6</v>
      </c>
      <c r="G457" s="39">
        <v>9093.5300000000007</v>
      </c>
      <c r="H457" s="16">
        <v>59613.13</v>
      </c>
      <c r="I457" s="19" t="s">
        <v>1908</v>
      </c>
      <c r="J457" s="39">
        <f t="shared" si="6"/>
        <v>59613.13</v>
      </c>
      <c r="K457" s="20" t="s">
        <v>61</v>
      </c>
    </row>
    <row r="458" spans="1:11" hidden="1" x14ac:dyDescent="0.25">
      <c r="A458" s="35">
        <v>433</v>
      </c>
      <c r="B458" s="20" t="s">
        <v>17</v>
      </c>
      <c r="C458" s="10" t="s">
        <v>116</v>
      </c>
      <c r="D458" s="11" t="s">
        <v>497</v>
      </c>
      <c r="E458" s="12">
        <v>43458</v>
      </c>
      <c r="F458" s="15">
        <v>79548</v>
      </c>
      <c r="G458" s="39">
        <v>3976</v>
      </c>
      <c r="H458" s="16">
        <v>83524</v>
      </c>
      <c r="I458" s="19" t="s">
        <v>1908</v>
      </c>
      <c r="J458" s="39">
        <f t="shared" si="6"/>
        <v>83524</v>
      </c>
      <c r="K458" s="20" t="s">
        <v>61</v>
      </c>
    </row>
    <row r="459" spans="1:11" hidden="1" x14ac:dyDescent="0.25">
      <c r="A459" s="35">
        <v>434</v>
      </c>
      <c r="B459" s="20" t="s">
        <v>17</v>
      </c>
      <c r="C459" s="10" t="s">
        <v>116</v>
      </c>
      <c r="D459" s="11" t="s">
        <v>419</v>
      </c>
      <c r="E459" s="12">
        <v>43458</v>
      </c>
      <c r="F459" s="15">
        <v>58608</v>
      </c>
      <c r="G459" s="39">
        <v>2930</v>
      </c>
      <c r="H459" s="16">
        <v>61538</v>
      </c>
      <c r="I459" s="19" t="s">
        <v>1908</v>
      </c>
      <c r="J459" s="39">
        <f t="shared" si="6"/>
        <v>61538</v>
      </c>
      <c r="K459" s="20" t="s">
        <v>61</v>
      </c>
    </row>
    <row r="460" spans="1:11" hidden="1" x14ac:dyDescent="0.25">
      <c r="A460" s="35">
        <v>435</v>
      </c>
      <c r="B460" s="20" t="s">
        <v>17</v>
      </c>
      <c r="C460" s="10" t="s">
        <v>116</v>
      </c>
      <c r="D460" s="11" t="s">
        <v>498</v>
      </c>
      <c r="E460" s="12">
        <v>43459</v>
      </c>
      <c r="F460" s="15">
        <v>9200</v>
      </c>
      <c r="G460" s="39">
        <v>460</v>
      </c>
      <c r="H460" s="16">
        <v>9660</v>
      </c>
      <c r="I460" s="19" t="s">
        <v>1908</v>
      </c>
      <c r="J460" s="39">
        <f t="shared" si="6"/>
        <v>9660</v>
      </c>
      <c r="K460" s="20" t="s">
        <v>61</v>
      </c>
    </row>
    <row r="461" spans="1:11" hidden="1" x14ac:dyDescent="0.25">
      <c r="A461" s="35">
        <v>436</v>
      </c>
      <c r="B461" s="20" t="s">
        <v>17</v>
      </c>
      <c r="C461" s="10" t="s">
        <v>116</v>
      </c>
      <c r="D461" s="11" t="s">
        <v>499</v>
      </c>
      <c r="E461" s="12">
        <v>43460</v>
      </c>
      <c r="F461" s="15">
        <v>18400</v>
      </c>
      <c r="G461" s="39">
        <v>920</v>
      </c>
      <c r="H461" s="16">
        <v>19320</v>
      </c>
      <c r="I461" s="19" t="s">
        <v>1908</v>
      </c>
      <c r="J461" s="39">
        <f t="shared" si="6"/>
        <v>19320</v>
      </c>
      <c r="K461" s="20" t="s">
        <v>61</v>
      </c>
    </row>
    <row r="462" spans="1:11" hidden="1" x14ac:dyDescent="0.25">
      <c r="A462" s="35">
        <v>437</v>
      </c>
      <c r="B462" s="20" t="s">
        <v>17</v>
      </c>
      <c r="C462" s="10" t="s">
        <v>140</v>
      </c>
      <c r="D462" s="11" t="s">
        <v>500</v>
      </c>
      <c r="E462" s="12">
        <v>43459</v>
      </c>
      <c r="F462" s="15">
        <v>323800</v>
      </c>
      <c r="G462" s="39">
        <v>58284</v>
      </c>
      <c r="H462" s="16">
        <v>382084</v>
      </c>
      <c r="I462" s="19" t="s">
        <v>1908</v>
      </c>
      <c r="J462" s="39">
        <f t="shared" si="6"/>
        <v>382084</v>
      </c>
      <c r="K462" s="20" t="s">
        <v>61</v>
      </c>
    </row>
    <row r="463" spans="1:11" hidden="1" x14ac:dyDescent="0.25">
      <c r="A463" s="35">
        <v>438</v>
      </c>
      <c r="B463" s="20" t="s">
        <v>17</v>
      </c>
      <c r="C463" s="10" t="s">
        <v>116</v>
      </c>
      <c r="D463" s="11" t="s">
        <v>501</v>
      </c>
      <c r="E463" s="12">
        <v>43462</v>
      </c>
      <c r="F463" s="15">
        <v>18193</v>
      </c>
      <c r="G463" s="39">
        <v>908</v>
      </c>
      <c r="H463" s="16">
        <v>19101</v>
      </c>
      <c r="I463" s="19" t="s">
        <v>1908</v>
      </c>
      <c r="J463" s="39">
        <f t="shared" si="6"/>
        <v>19101</v>
      </c>
      <c r="K463" s="20" t="s">
        <v>61</v>
      </c>
    </row>
    <row r="464" spans="1:11" hidden="1" x14ac:dyDescent="0.25">
      <c r="A464" s="35">
        <v>439</v>
      </c>
      <c r="B464" s="20" t="s">
        <v>17</v>
      </c>
      <c r="C464" s="10" t="s">
        <v>116</v>
      </c>
      <c r="D464" s="11" t="s">
        <v>502</v>
      </c>
      <c r="E464" s="12">
        <v>43462</v>
      </c>
      <c r="F464" s="15">
        <v>18400</v>
      </c>
      <c r="G464" s="39">
        <v>920</v>
      </c>
      <c r="H464" s="16">
        <v>19320</v>
      </c>
      <c r="I464" s="19" t="s">
        <v>1908</v>
      </c>
      <c r="J464" s="39">
        <f t="shared" si="6"/>
        <v>19320</v>
      </c>
      <c r="K464" s="20" t="s">
        <v>61</v>
      </c>
    </row>
    <row r="465" spans="1:11" hidden="1" x14ac:dyDescent="0.25">
      <c r="A465" s="35">
        <v>440</v>
      </c>
      <c r="B465" s="20" t="s">
        <v>17</v>
      </c>
      <c r="C465" s="10" t="s">
        <v>136</v>
      </c>
      <c r="D465" s="11" t="s">
        <v>503</v>
      </c>
      <c r="E465" s="12">
        <v>43462</v>
      </c>
      <c r="F465" s="15">
        <v>800</v>
      </c>
      <c r="G465" s="39">
        <v>144</v>
      </c>
      <c r="H465" s="16">
        <v>944</v>
      </c>
      <c r="I465" s="19" t="s">
        <v>1908</v>
      </c>
      <c r="J465" s="39">
        <f t="shared" si="6"/>
        <v>944</v>
      </c>
      <c r="K465" s="20" t="s">
        <v>61</v>
      </c>
    </row>
    <row r="466" spans="1:11" hidden="1" x14ac:dyDescent="0.25">
      <c r="A466" s="35">
        <v>441</v>
      </c>
      <c r="B466" s="20" t="s">
        <v>17</v>
      </c>
      <c r="C466" s="10" t="s">
        <v>151</v>
      </c>
      <c r="D466" s="11" t="s">
        <v>504</v>
      </c>
      <c r="E466" s="12">
        <v>43458</v>
      </c>
      <c r="F466" s="15">
        <v>3735</v>
      </c>
      <c r="G466" s="39">
        <v>672</v>
      </c>
      <c r="H466" s="16">
        <v>4407</v>
      </c>
      <c r="I466" s="19" t="s">
        <v>1908</v>
      </c>
      <c r="J466" s="39">
        <f t="shared" si="6"/>
        <v>4407</v>
      </c>
      <c r="K466" s="20" t="s">
        <v>61</v>
      </c>
    </row>
    <row r="467" spans="1:11" hidden="1" x14ac:dyDescent="0.25">
      <c r="A467" s="35">
        <v>442</v>
      </c>
      <c r="B467" s="20" t="s">
        <v>17</v>
      </c>
      <c r="C467" s="10" t="s">
        <v>121</v>
      </c>
      <c r="D467" s="11" t="s">
        <v>505</v>
      </c>
      <c r="E467" s="12">
        <v>43458</v>
      </c>
      <c r="F467" s="15">
        <v>460</v>
      </c>
      <c r="G467" s="39">
        <v>82</v>
      </c>
      <c r="H467" s="16">
        <v>542</v>
      </c>
      <c r="I467" s="19" t="s">
        <v>1908</v>
      </c>
      <c r="J467" s="39">
        <f t="shared" si="6"/>
        <v>542</v>
      </c>
      <c r="K467" s="20" t="s">
        <v>61</v>
      </c>
    </row>
    <row r="468" spans="1:11" hidden="1" x14ac:dyDescent="0.25">
      <c r="A468" s="35">
        <v>443</v>
      </c>
      <c r="B468" s="20" t="s">
        <v>17</v>
      </c>
      <c r="C468" s="10" t="s">
        <v>116</v>
      </c>
      <c r="D468" s="11" t="s">
        <v>433</v>
      </c>
      <c r="E468" s="12">
        <v>43463</v>
      </c>
      <c r="F468" s="15">
        <v>55930</v>
      </c>
      <c r="G468" s="39">
        <v>2796</v>
      </c>
      <c r="H468" s="16">
        <v>58726</v>
      </c>
      <c r="I468" s="19" t="s">
        <v>1908</v>
      </c>
      <c r="J468" s="39">
        <f t="shared" si="6"/>
        <v>58726</v>
      </c>
      <c r="K468" s="20" t="s">
        <v>61</v>
      </c>
    </row>
    <row r="469" spans="1:11" hidden="1" x14ac:dyDescent="0.25">
      <c r="A469" s="35">
        <v>444</v>
      </c>
      <c r="B469" s="20" t="s">
        <v>17</v>
      </c>
      <c r="C469" s="10" t="s">
        <v>116</v>
      </c>
      <c r="D469" s="11" t="s">
        <v>506</v>
      </c>
      <c r="E469" s="12">
        <v>43463</v>
      </c>
      <c r="F469" s="15">
        <v>80548</v>
      </c>
      <c r="G469" s="39">
        <v>4026</v>
      </c>
      <c r="H469" s="16">
        <v>84574</v>
      </c>
      <c r="I469" s="19" t="s">
        <v>1908</v>
      </c>
      <c r="J469" s="39">
        <f t="shared" si="6"/>
        <v>84574</v>
      </c>
      <c r="K469" s="20" t="s">
        <v>61</v>
      </c>
    </row>
    <row r="470" spans="1:11" hidden="1" x14ac:dyDescent="0.25">
      <c r="A470" s="35">
        <v>445</v>
      </c>
      <c r="B470" s="20" t="s">
        <v>17</v>
      </c>
      <c r="C470" s="10" t="s">
        <v>116</v>
      </c>
      <c r="D470" s="11" t="s">
        <v>507</v>
      </c>
      <c r="E470" s="12">
        <v>43464</v>
      </c>
      <c r="F470" s="15">
        <v>55188</v>
      </c>
      <c r="G470" s="39">
        <v>2758</v>
      </c>
      <c r="H470" s="16">
        <v>57946</v>
      </c>
      <c r="I470" s="19" t="s">
        <v>1908</v>
      </c>
      <c r="J470" s="39">
        <f t="shared" si="6"/>
        <v>57946</v>
      </c>
      <c r="K470" s="20" t="s">
        <v>61</v>
      </c>
    </row>
    <row r="471" spans="1:11" hidden="1" x14ac:dyDescent="0.25">
      <c r="A471" s="35">
        <v>446</v>
      </c>
      <c r="B471" s="20" t="s">
        <v>17</v>
      </c>
      <c r="C471" s="10" t="s">
        <v>137</v>
      </c>
      <c r="D471" s="11" t="s">
        <v>314</v>
      </c>
      <c r="E471" s="12">
        <v>43465</v>
      </c>
      <c r="F471" s="15">
        <v>16800</v>
      </c>
      <c r="G471" s="39">
        <v>3024</v>
      </c>
      <c r="H471" s="16">
        <v>19824</v>
      </c>
      <c r="I471" s="19" t="s">
        <v>1908</v>
      </c>
      <c r="J471" s="39">
        <f t="shared" si="6"/>
        <v>19824</v>
      </c>
      <c r="K471" s="20" t="s">
        <v>61</v>
      </c>
    </row>
    <row r="472" spans="1:11" hidden="1" x14ac:dyDescent="0.25">
      <c r="A472" s="35">
        <v>447</v>
      </c>
      <c r="B472" s="20" t="s">
        <v>17</v>
      </c>
      <c r="C472" s="10" t="s">
        <v>111</v>
      </c>
      <c r="D472" s="11" t="s">
        <v>58</v>
      </c>
      <c r="E472" s="42"/>
      <c r="F472" s="15">
        <v>761941.98</v>
      </c>
      <c r="G472" s="39">
        <v>-761941.98</v>
      </c>
      <c r="H472" s="16">
        <v>0</v>
      </c>
      <c r="I472" s="19" t="s">
        <v>1908</v>
      </c>
      <c r="J472" s="39">
        <f t="shared" si="6"/>
        <v>0</v>
      </c>
      <c r="K472" s="20" t="s">
        <v>61</v>
      </c>
    </row>
    <row r="473" spans="1:11" hidden="1" x14ac:dyDescent="0.25">
      <c r="A473" s="35">
        <v>448</v>
      </c>
      <c r="B473" s="20" t="s">
        <v>17</v>
      </c>
      <c r="C473" s="10" t="s">
        <v>111</v>
      </c>
      <c r="D473" s="11" t="s">
        <v>58</v>
      </c>
      <c r="E473" s="42"/>
      <c r="F473" s="15">
        <v>156838.29999999999</v>
      </c>
      <c r="G473" s="39">
        <v>-156838.29999999999</v>
      </c>
      <c r="H473" s="16">
        <v>0</v>
      </c>
      <c r="I473" s="19" t="s">
        <v>1908</v>
      </c>
      <c r="J473" s="39">
        <f t="shared" si="6"/>
        <v>0</v>
      </c>
      <c r="K473" s="20" t="s">
        <v>61</v>
      </c>
    </row>
    <row r="474" spans="1:11" hidden="1" x14ac:dyDescent="0.25">
      <c r="A474" s="35">
        <v>449</v>
      </c>
      <c r="B474" s="20" t="s">
        <v>17</v>
      </c>
      <c r="C474" s="10" t="s">
        <v>66</v>
      </c>
      <c r="D474" s="11" t="s">
        <v>58</v>
      </c>
      <c r="E474" s="42"/>
      <c r="F474" s="15">
        <v>102340</v>
      </c>
      <c r="G474" s="39">
        <v>0</v>
      </c>
      <c r="H474" s="16">
        <v>102340</v>
      </c>
      <c r="I474" s="19" t="s">
        <v>1908</v>
      </c>
      <c r="J474" s="39">
        <f t="shared" si="6"/>
        <v>102340</v>
      </c>
      <c r="K474" s="20" t="s">
        <v>61</v>
      </c>
    </row>
    <row r="475" spans="1:11" hidden="1" x14ac:dyDescent="0.25">
      <c r="A475" s="35">
        <v>450</v>
      </c>
      <c r="B475" s="20" t="s">
        <v>17</v>
      </c>
      <c r="C475" s="10" t="s">
        <v>66</v>
      </c>
      <c r="D475" s="11" t="s">
        <v>58</v>
      </c>
      <c r="E475" s="42"/>
      <c r="F475" s="15">
        <v>60369</v>
      </c>
      <c r="G475" s="39">
        <v>0</v>
      </c>
      <c r="H475" s="16">
        <v>60369</v>
      </c>
      <c r="I475" s="19" t="s">
        <v>1908</v>
      </c>
      <c r="J475" s="39">
        <f t="shared" ref="J475:J538" si="7">F475+G475</f>
        <v>60369</v>
      </c>
      <c r="K475" s="20" t="s">
        <v>61</v>
      </c>
    </row>
    <row r="476" spans="1:11" hidden="1" x14ac:dyDescent="0.25">
      <c r="A476" s="35">
        <v>451</v>
      </c>
      <c r="B476" s="20" t="s">
        <v>17</v>
      </c>
      <c r="C476" s="10" t="s">
        <v>66</v>
      </c>
      <c r="D476" s="11" t="s">
        <v>58</v>
      </c>
      <c r="E476" s="42"/>
      <c r="F476" s="15">
        <v>88759</v>
      </c>
      <c r="G476" s="39">
        <v>0</v>
      </c>
      <c r="H476" s="16">
        <v>88759</v>
      </c>
      <c r="I476" s="19" t="s">
        <v>1908</v>
      </c>
      <c r="J476" s="39">
        <f t="shared" si="7"/>
        <v>88759</v>
      </c>
      <c r="K476" s="20" t="s">
        <v>61</v>
      </c>
    </row>
    <row r="477" spans="1:11" hidden="1" x14ac:dyDescent="0.25">
      <c r="A477" s="35">
        <v>452</v>
      </c>
      <c r="B477" s="20" t="s">
        <v>17</v>
      </c>
      <c r="C477" s="10" t="s">
        <v>136</v>
      </c>
      <c r="D477" s="11" t="s">
        <v>508</v>
      </c>
      <c r="E477" s="12">
        <v>43466</v>
      </c>
      <c r="F477" s="15">
        <v>800</v>
      </c>
      <c r="G477" s="39">
        <v>144</v>
      </c>
      <c r="H477" s="16">
        <v>944</v>
      </c>
      <c r="I477" s="19" t="s">
        <v>1908</v>
      </c>
      <c r="J477" s="39">
        <f t="shared" si="7"/>
        <v>944</v>
      </c>
      <c r="K477" s="20" t="s">
        <v>61</v>
      </c>
    </row>
    <row r="478" spans="1:11" hidden="1" x14ac:dyDescent="0.25">
      <c r="A478" s="35">
        <v>453</v>
      </c>
      <c r="B478" s="20" t="s">
        <v>17</v>
      </c>
      <c r="C478" s="10" t="s">
        <v>121</v>
      </c>
      <c r="D478" s="11" t="s">
        <v>509</v>
      </c>
      <c r="E478" s="12">
        <v>43394</v>
      </c>
      <c r="F478" s="15">
        <v>2440</v>
      </c>
      <c r="G478" s="39">
        <v>438</v>
      </c>
      <c r="H478" s="16">
        <v>2878</v>
      </c>
      <c r="I478" s="19" t="s">
        <v>1908</v>
      </c>
      <c r="J478" s="39">
        <f t="shared" si="7"/>
        <v>2878</v>
      </c>
      <c r="K478" s="20" t="s">
        <v>61</v>
      </c>
    </row>
    <row r="479" spans="1:11" hidden="1" x14ac:dyDescent="0.25">
      <c r="A479" s="35">
        <v>454</v>
      </c>
      <c r="B479" s="20" t="s">
        <v>17</v>
      </c>
      <c r="C479" s="10" t="s">
        <v>113</v>
      </c>
      <c r="D479" s="11" t="s">
        <v>196</v>
      </c>
      <c r="E479" s="12">
        <v>43467</v>
      </c>
      <c r="F479" s="15">
        <v>122695</v>
      </c>
      <c r="G479" s="39">
        <v>22085</v>
      </c>
      <c r="H479" s="16">
        <v>144780</v>
      </c>
      <c r="I479" s="19" t="s">
        <v>1908</v>
      </c>
      <c r="J479" s="39">
        <f t="shared" si="7"/>
        <v>144780</v>
      </c>
      <c r="K479" s="20" t="s">
        <v>61</v>
      </c>
    </row>
    <row r="480" spans="1:11" hidden="1" x14ac:dyDescent="0.25">
      <c r="A480" s="35">
        <v>455</v>
      </c>
      <c r="B480" s="20" t="s">
        <v>17</v>
      </c>
      <c r="C480" s="10" t="s">
        <v>103</v>
      </c>
      <c r="D480" s="11" t="s">
        <v>510</v>
      </c>
      <c r="E480" s="12">
        <v>43466</v>
      </c>
      <c r="F480" s="15">
        <v>926060</v>
      </c>
      <c r="G480" s="39">
        <v>166691</v>
      </c>
      <c r="H480" s="16">
        <v>1092751</v>
      </c>
      <c r="I480" s="19" t="s">
        <v>1908</v>
      </c>
      <c r="J480" s="39">
        <f t="shared" si="7"/>
        <v>1092751</v>
      </c>
      <c r="K480" s="20" t="s">
        <v>61</v>
      </c>
    </row>
    <row r="481" spans="1:11" hidden="1" x14ac:dyDescent="0.25">
      <c r="A481" s="35">
        <v>456</v>
      </c>
      <c r="B481" s="20" t="s">
        <v>17</v>
      </c>
      <c r="C481" s="10" t="s">
        <v>144</v>
      </c>
      <c r="D481" s="11" t="s">
        <v>511</v>
      </c>
      <c r="E481" s="12">
        <v>43467</v>
      </c>
      <c r="F481" s="15">
        <v>1075</v>
      </c>
      <c r="G481" s="39">
        <v>193.5</v>
      </c>
      <c r="H481" s="16">
        <v>1268.5</v>
      </c>
      <c r="I481" s="19" t="s">
        <v>1908</v>
      </c>
      <c r="J481" s="39">
        <f t="shared" si="7"/>
        <v>1268.5</v>
      </c>
      <c r="K481" s="20" t="s">
        <v>61</v>
      </c>
    </row>
    <row r="482" spans="1:11" hidden="1" x14ac:dyDescent="0.25">
      <c r="A482" s="35">
        <v>457</v>
      </c>
      <c r="B482" s="20" t="s">
        <v>17</v>
      </c>
      <c r="C482" s="10" t="s">
        <v>140</v>
      </c>
      <c r="D482" s="11" t="s">
        <v>512</v>
      </c>
      <c r="E482" s="12">
        <v>43469</v>
      </c>
      <c r="F482" s="15">
        <v>414700</v>
      </c>
      <c r="G482" s="39">
        <v>74646</v>
      </c>
      <c r="H482" s="16">
        <v>489346</v>
      </c>
      <c r="I482" s="19" t="s">
        <v>1908</v>
      </c>
      <c r="J482" s="39">
        <f t="shared" si="7"/>
        <v>489346</v>
      </c>
      <c r="K482" s="20" t="s">
        <v>61</v>
      </c>
    </row>
    <row r="483" spans="1:11" hidden="1" x14ac:dyDescent="0.25">
      <c r="A483" s="35">
        <v>458</v>
      </c>
      <c r="B483" s="20" t="s">
        <v>17</v>
      </c>
      <c r="C483" s="10" t="s">
        <v>120</v>
      </c>
      <c r="D483" s="11" t="s">
        <v>513</v>
      </c>
      <c r="E483" s="12">
        <v>43465</v>
      </c>
      <c r="F483" s="15">
        <v>21525</v>
      </c>
      <c r="G483" s="39">
        <v>3874</v>
      </c>
      <c r="H483" s="16">
        <v>25399</v>
      </c>
      <c r="I483" s="19" t="s">
        <v>1908</v>
      </c>
      <c r="J483" s="39">
        <f t="shared" si="7"/>
        <v>25399</v>
      </c>
      <c r="K483" s="20" t="s">
        <v>61</v>
      </c>
    </row>
    <row r="484" spans="1:11" hidden="1" x14ac:dyDescent="0.25">
      <c r="A484" s="35">
        <v>459</v>
      </c>
      <c r="B484" s="20" t="s">
        <v>17</v>
      </c>
      <c r="C484" s="10" t="s">
        <v>116</v>
      </c>
      <c r="D484" s="11" t="s">
        <v>514</v>
      </c>
      <c r="E484" s="12">
        <v>43470</v>
      </c>
      <c r="F484" s="15">
        <v>9200</v>
      </c>
      <c r="G484" s="39">
        <v>460</v>
      </c>
      <c r="H484" s="16">
        <v>9660</v>
      </c>
      <c r="I484" s="19" t="s">
        <v>1908</v>
      </c>
      <c r="J484" s="39">
        <f t="shared" si="7"/>
        <v>9660</v>
      </c>
      <c r="K484" s="20" t="s">
        <v>61</v>
      </c>
    </row>
    <row r="485" spans="1:11" hidden="1" x14ac:dyDescent="0.25">
      <c r="A485" s="35">
        <v>460</v>
      </c>
      <c r="B485" s="20" t="s">
        <v>17</v>
      </c>
      <c r="C485" s="10" t="s">
        <v>135</v>
      </c>
      <c r="D485" s="11" t="s">
        <v>515</v>
      </c>
      <c r="E485" s="12">
        <v>43470</v>
      </c>
      <c r="F485" s="15">
        <v>88500</v>
      </c>
      <c r="G485" s="39">
        <v>15930</v>
      </c>
      <c r="H485" s="16">
        <v>104430</v>
      </c>
      <c r="I485" s="19" t="s">
        <v>1908</v>
      </c>
      <c r="J485" s="39">
        <f t="shared" si="7"/>
        <v>104430</v>
      </c>
      <c r="K485" s="20" t="s">
        <v>61</v>
      </c>
    </row>
    <row r="486" spans="1:11" hidden="1" x14ac:dyDescent="0.25">
      <c r="A486" s="35">
        <v>461</v>
      </c>
      <c r="B486" s="20" t="s">
        <v>17</v>
      </c>
      <c r="C486" s="10" t="s">
        <v>116</v>
      </c>
      <c r="D486" s="11" t="s">
        <v>451</v>
      </c>
      <c r="E486" s="12">
        <v>43471</v>
      </c>
      <c r="F486" s="15">
        <v>71292</v>
      </c>
      <c r="G486" s="39">
        <v>3564</v>
      </c>
      <c r="H486" s="16">
        <v>74856</v>
      </c>
      <c r="I486" s="19" t="s">
        <v>1908</v>
      </c>
      <c r="J486" s="39">
        <f t="shared" si="7"/>
        <v>74856</v>
      </c>
      <c r="K486" s="20" t="s">
        <v>61</v>
      </c>
    </row>
    <row r="487" spans="1:11" hidden="1" x14ac:dyDescent="0.25">
      <c r="A487" s="35">
        <v>462</v>
      </c>
      <c r="B487" s="20" t="s">
        <v>17</v>
      </c>
      <c r="C487" s="10" t="s">
        <v>116</v>
      </c>
      <c r="D487" s="11" t="s">
        <v>357</v>
      </c>
      <c r="E487" s="12">
        <v>43471</v>
      </c>
      <c r="F487" s="15">
        <v>54222</v>
      </c>
      <c r="G487" s="39">
        <v>2710</v>
      </c>
      <c r="H487" s="16">
        <v>56932</v>
      </c>
      <c r="I487" s="19" t="s">
        <v>1908</v>
      </c>
      <c r="J487" s="39">
        <f t="shared" si="7"/>
        <v>56932</v>
      </c>
      <c r="K487" s="20" t="s">
        <v>61</v>
      </c>
    </row>
    <row r="488" spans="1:11" hidden="1" x14ac:dyDescent="0.25">
      <c r="A488" s="35">
        <v>463</v>
      </c>
      <c r="B488" s="20" t="s">
        <v>17</v>
      </c>
      <c r="C488" s="10" t="s">
        <v>116</v>
      </c>
      <c r="D488" s="11" t="s">
        <v>442</v>
      </c>
      <c r="E488" s="12">
        <v>43471</v>
      </c>
      <c r="F488" s="15">
        <v>48360</v>
      </c>
      <c r="G488" s="39">
        <v>2418</v>
      </c>
      <c r="H488" s="16">
        <v>50778</v>
      </c>
      <c r="I488" s="19" t="s">
        <v>1908</v>
      </c>
      <c r="J488" s="39">
        <f t="shared" si="7"/>
        <v>50778</v>
      </c>
      <c r="K488" s="20" t="s">
        <v>61</v>
      </c>
    </row>
    <row r="489" spans="1:11" hidden="1" x14ac:dyDescent="0.25">
      <c r="A489" s="35">
        <v>464</v>
      </c>
      <c r="B489" s="20" t="s">
        <v>17</v>
      </c>
      <c r="C489" s="10" t="s">
        <v>103</v>
      </c>
      <c r="D489" s="11" t="s">
        <v>516</v>
      </c>
      <c r="E489" s="12">
        <v>43472</v>
      </c>
      <c r="F489" s="15">
        <v>1526944</v>
      </c>
      <c r="G489" s="39">
        <v>274850</v>
      </c>
      <c r="H489" s="16">
        <v>1801794</v>
      </c>
      <c r="I489" s="19" t="s">
        <v>1908</v>
      </c>
      <c r="J489" s="39">
        <f t="shared" si="7"/>
        <v>1801794</v>
      </c>
      <c r="K489" s="20" t="s">
        <v>61</v>
      </c>
    </row>
    <row r="490" spans="1:11" hidden="1" x14ac:dyDescent="0.25">
      <c r="A490" s="35">
        <v>465</v>
      </c>
      <c r="B490" s="20" t="s">
        <v>17</v>
      </c>
      <c r="C490" s="10" t="s">
        <v>31</v>
      </c>
      <c r="D490" s="11" t="s">
        <v>517</v>
      </c>
      <c r="E490" s="12">
        <v>43472</v>
      </c>
      <c r="F490" s="15">
        <v>1069427</v>
      </c>
      <c r="G490" s="39">
        <v>192496</v>
      </c>
      <c r="H490" s="16">
        <v>1261923</v>
      </c>
      <c r="I490" s="19" t="s">
        <v>1908</v>
      </c>
      <c r="J490" s="39">
        <f t="shared" si="7"/>
        <v>1261923</v>
      </c>
      <c r="K490" s="20" t="s">
        <v>61</v>
      </c>
    </row>
    <row r="491" spans="1:11" hidden="1" x14ac:dyDescent="0.25">
      <c r="A491" s="35">
        <v>466</v>
      </c>
      <c r="B491" s="20" t="s">
        <v>17</v>
      </c>
      <c r="C491" s="10" t="s">
        <v>103</v>
      </c>
      <c r="D491" s="11" t="s">
        <v>518</v>
      </c>
      <c r="E491" s="12">
        <v>43472</v>
      </c>
      <c r="F491" s="15">
        <v>1179047</v>
      </c>
      <c r="G491" s="39">
        <v>212228</v>
      </c>
      <c r="H491" s="16">
        <v>1391275</v>
      </c>
      <c r="I491" s="19" t="s">
        <v>1908</v>
      </c>
      <c r="J491" s="39">
        <f t="shared" si="7"/>
        <v>1391275</v>
      </c>
      <c r="K491" s="20" t="s">
        <v>61</v>
      </c>
    </row>
    <row r="492" spans="1:11" hidden="1" x14ac:dyDescent="0.25">
      <c r="A492" s="35">
        <v>467</v>
      </c>
      <c r="B492" s="20" t="s">
        <v>17</v>
      </c>
      <c r="C492" s="10" t="s">
        <v>116</v>
      </c>
      <c r="D492" s="11" t="s">
        <v>53</v>
      </c>
      <c r="E492" s="12">
        <v>43474</v>
      </c>
      <c r="F492" s="15">
        <v>70300</v>
      </c>
      <c r="G492" s="39">
        <v>3515</v>
      </c>
      <c r="H492" s="16">
        <v>73815</v>
      </c>
      <c r="I492" s="19" t="s">
        <v>1908</v>
      </c>
      <c r="J492" s="39">
        <f t="shared" si="7"/>
        <v>73815</v>
      </c>
      <c r="K492" s="20" t="s">
        <v>61</v>
      </c>
    </row>
    <row r="493" spans="1:11" hidden="1" x14ac:dyDescent="0.25">
      <c r="A493" s="35">
        <v>468</v>
      </c>
      <c r="B493" s="20" t="s">
        <v>17</v>
      </c>
      <c r="C493" s="10" t="s">
        <v>116</v>
      </c>
      <c r="D493" s="11" t="s">
        <v>519</v>
      </c>
      <c r="E493" s="12">
        <v>43474</v>
      </c>
      <c r="F493" s="15">
        <v>53668</v>
      </c>
      <c r="G493" s="39">
        <v>2682</v>
      </c>
      <c r="H493" s="16">
        <v>56350</v>
      </c>
      <c r="I493" s="19" t="s">
        <v>1908</v>
      </c>
      <c r="J493" s="39">
        <f t="shared" si="7"/>
        <v>56350</v>
      </c>
      <c r="K493" s="20" t="s">
        <v>61</v>
      </c>
    </row>
    <row r="494" spans="1:11" hidden="1" x14ac:dyDescent="0.25">
      <c r="A494" s="35">
        <v>469</v>
      </c>
      <c r="B494" s="20" t="s">
        <v>17</v>
      </c>
      <c r="C494" s="10" t="s">
        <v>116</v>
      </c>
      <c r="D494" s="11" t="s">
        <v>520</v>
      </c>
      <c r="E494" s="12">
        <v>43475</v>
      </c>
      <c r="F494" s="15">
        <v>46594</v>
      </c>
      <c r="G494" s="39">
        <v>2328</v>
      </c>
      <c r="H494" s="16">
        <v>48922</v>
      </c>
      <c r="I494" s="19" t="s">
        <v>1908</v>
      </c>
      <c r="J494" s="39">
        <f t="shared" si="7"/>
        <v>48922</v>
      </c>
      <c r="K494" s="20" t="s">
        <v>61</v>
      </c>
    </row>
    <row r="495" spans="1:11" hidden="1" x14ac:dyDescent="0.25">
      <c r="A495" s="35">
        <v>470</v>
      </c>
      <c r="B495" s="20" t="s">
        <v>17</v>
      </c>
      <c r="C495" s="10" t="s">
        <v>116</v>
      </c>
      <c r="D495" s="11" t="s">
        <v>517</v>
      </c>
      <c r="E495" s="12">
        <v>43476</v>
      </c>
      <c r="F495" s="15">
        <v>63196</v>
      </c>
      <c r="G495" s="39">
        <v>3158</v>
      </c>
      <c r="H495" s="16">
        <v>66354</v>
      </c>
      <c r="I495" s="19" t="s">
        <v>1908</v>
      </c>
      <c r="J495" s="39">
        <f t="shared" si="7"/>
        <v>66354</v>
      </c>
      <c r="K495" s="20" t="s">
        <v>61</v>
      </c>
    </row>
    <row r="496" spans="1:11" hidden="1" x14ac:dyDescent="0.25">
      <c r="A496" s="35">
        <v>471</v>
      </c>
      <c r="B496" s="20" t="s">
        <v>17</v>
      </c>
      <c r="C496" s="10" t="s">
        <v>116</v>
      </c>
      <c r="D496" s="11" t="s">
        <v>521</v>
      </c>
      <c r="E496" s="12">
        <v>43476</v>
      </c>
      <c r="F496" s="15">
        <v>54012</v>
      </c>
      <c r="G496" s="39">
        <v>2700</v>
      </c>
      <c r="H496" s="16">
        <v>56712</v>
      </c>
      <c r="I496" s="19" t="s">
        <v>1908</v>
      </c>
      <c r="J496" s="39">
        <f t="shared" si="7"/>
        <v>56712</v>
      </c>
      <c r="K496" s="20" t="s">
        <v>61</v>
      </c>
    </row>
    <row r="497" spans="1:11" hidden="1" x14ac:dyDescent="0.25">
      <c r="A497" s="35">
        <v>472</v>
      </c>
      <c r="B497" s="20" t="s">
        <v>17</v>
      </c>
      <c r="C497" s="10" t="s">
        <v>136</v>
      </c>
      <c r="D497" s="11" t="s">
        <v>522</v>
      </c>
      <c r="E497" s="12">
        <v>43476</v>
      </c>
      <c r="F497" s="15">
        <v>800</v>
      </c>
      <c r="G497" s="39">
        <v>144</v>
      </c>
      <c r="H497" s="16">
        <v>944</v>
      </c>
      <c r="I497" s="19" t="s">
        <v>1908</v>
      </c>
      <c r="J497" s="39">
        <f t="shared" si="7"/>
        <v>944</v>
      </c>
      <c r="K497" s="20" t="s">
        <v>61</v>
      </c>
    </row>
    <row r="498" spans="1:11" hidden="1" x14ac:dyDescent="0.25">
      <c r="A498" s="35">
        <v>473</v>
      </c>
      <c r="B498" s="20" t="s">
        <v>17</v>
      </c>
      <c r="C498" s="10" t="s">
        <v>144</v>
      </c>
      <c r="D498" s="11" t="s">
        <v>523</v>
      </c>
      <c r="E498" s="12">
        <v>43476</v>
      </c>
      <c r="F498" s="15">
        <v>30408</v>
      </c>
      <c r="G498" s="39">
        <v>5473.44</v>
      </c>
      <c r="H498" s="16">
        <v>35881.440000000002</v>
      </c>
      <c r="I498" s="19" t="s">
        <v>1908</v>
      </c>
      <c r="J498" s="39">
        <f t="shared" si="7"/>
        <v>35881.440000000002</v>
      </c>
      <c r="K498" s="20" t="s">
        <v>61</v>
      </c>
    </row>
    <row r="499" spans="1:11" hidden="1" x14ac:dyDescent="0.25">
      <c r="A499" s="35">
        <v>474</v>
      </c>
      <c r="B499" s="20" t="s">
        <v>17</v>
      </c>
      <c r="C499" s="10" t="s">
        <v>116</v>
      </c>
      <c r="D499" s="11" t="s">
        <v>524</v>
      </c>
      <c r="E499" s="12">
        <v>43476</v>
      </c>
      <c r="F499" s="15">
        <v>73170</v>
      </c>
      <c r="G499" s="39">
        <v>3658</v>
      </c>
      <c r="H499" s="16">
        <v>76828</v>
      </c>
      <c r="I499" s="19" t="s">
        <v>1908</v>
      </c>
      <c r="J499" s="39">
        <f t="shared" si="7"/>
        <v>76828</v>
      </c>
      <c r="K499" s="20" t="s">
        <v>61</v>
      </c>
    </row>
    <row r="500" spans="1:11" hidden="1" x14ac:dyDescent="0.25">
      <c r="A500" s="35">
        <v>475</v>
      </c>
      <c r="B500" s="20" t="s">
        <v>17</v>
      </c>
      <c r="C500" s="10" t="s">
        <v>116</v>
      </c>
      <c r="D500" s="11" t="s">
        <v>407</v>
      </c>
      <c r="E500" s="12">
        <v>43476</v>
      </c>
      <c r="F500" s="15">
        <v>52946</v>
      </c>
      <c r="G500" s="39">
        <v>2646</v>
      </c>
      <c r="H500" s="16">
        <v>55592</v>
      </c>
      <c r="I500" s="19" t="s">
        <v>1908</v>
      </c>
      <c r="J500" s="39">
        <f t="shared" si="7"/>
        <v>55592</v>
      </c>
      <c r="K500" s="20" t="s">
        <v>61</v>
      </c>
    </row>
    <row r="501" spans="1:11" hidden="1" x14ac:dyDescent="0.25">
      <c r="A501" s="35">
        <v>476</v>
      </c>
      <c r="B501" s="20" t="s">
        <v>17</v>
      </c>
      <c r="C501" s="10" t="s">
        <v>152</v>
      </c>
      <c r="D501" s="11" t="s">
        <v>525</v>
      </c>
      <c r="E501" s="12">
        <v>43477</v>
      </c>
      <c r="F501" s="15">
        <v>5000</v>
      </c>
      <c r="G501" s="39">
        <v>600</v>
      </c>
      <c r="H501" s="16">
        <v>5600</v>
      </c>
      <c r="I501" s="19" t="s">
        <v>1908</v>
      </c>
      <c r="J501" s="39">
        <f t="shared" si="7"/>
        <v>5600</v>
      </c>
      <c r="K501" s="20" t="s">
        <v>61</v>
      </c>
    </row>
    <row r="502" spans="1:11" hidden="1" x14ac:dyDescent="0.25">
      <c r="A502" s="35">
        <v>477</v>
      </c>
      <c r="B502" s="20" t="s">
        <v>17</v>
      </c>
      <c r="C502" s="10" t="s">
        <v>151</v>
      </c>
      <c r="D502" s="11" t="s">
        <v>526</v>
      </c>
      <c r="E502" s="12">
        <v>43477</v>
      </c>
      <c r="F502" s="15">
        <v>8855</v>
      </c>
      <c r="G502" s="39">
        <v>1594</v>
      </c>
      <c r="H502" s="16">
        <v>10449</v>
      </c>
      <c r="I502" s="19" t="s">
        <v>1908</v>
      </c>
      <c r="J502" s="39">
        <f t="shared" si="7"/>
        <v>10449</v>
      </c>
      <c r="K502" s="20" t="s">
        <v>61</v>
      </c>
    </row>
    <row r="503" spans="1:11" hidden="1" x14ac:dyDescent="0.25">
      <c r="A503" s="35">
        <v>478</v>
      </c>
      <c r="B503" s="20" t="s">
        <v>17</v>
      </c>
      <c r="C503" s="10" t="s">
        <v>121</v>
      </c>
      <c r="D503" s="11" t="s">
        <v>527</v>
      </c>
      <c r="E503" s="12">
        <v>43478</v>
      </c>
      <c r="F503" s="15">
        <v>2950</v>
      </c>
      <c r="G503" s="39">
        <v>532</v>
      </c>
      <c r="H503" s="16">
        <v>3482</v>
      </c>
      <c r="I503" s="19" t="s">
        <v>1908</v>
      </c>
      <c r="J503" s="39">
        <f t="shared" si="7"/>
        <v>3482</v>
      </c>
      <c r="K503" s="20" t="s">
        <v>61</v>
      </c>
    </row>
    <row r="504" spans="1:11" hidden="1" x14ac:dyDescent="0.25">
      <c r="A504" s="35">
        <v>479</v>
      </c>
      <c r="B504" s="20" t="s">
        <v>17</v>
      </c>
      <c r="C504" s="10" t="s">
        <v>116</v>
      </c>
      <c r="D504" s="11" t="s">
        <v>528</v>
      </c>
      <c r="E504" s="12">
        <v>43479</v>
      </c>
      <c r="F504" s="15">
        <v>61382</v>
      </c>
      <c r="G504" s="39">
        <v>3069</v>
      </c>
      <c r="H504" s="16">
        <v>64451</v>
      </c>
      <c r="I504" s="19" t="s">
        <v>1908</v>
      </c>
      <c r="J504" s="39">
        <f t="shared" si="7"/>
        <v>64451</v>
      </c>
      <c r="K504" s="20" t="s">
        <v>61</v>
      </c>
    </row>
    <row r="505" spans="1:11" hidden="1" x14ac:dyDescent="0.25">
      <c r="A505" s="35">
        <v>480</v>
      </c>
      <c r="B505" s="20" t="s">
        <v>17</v>
      </c>
      <c r="C505" s="10" t="s">
        <v>116</v>
      </c>
      <c r="D505" s="11" t="s">
        <v>529</v>
      </c>
      <c r="E505" s="12">
        <v>43479</v>
      </c>
      <c r="F505" s="15">
        <v>65936</v>
      </c>
      <c r="G505" s="39">
        <v>3296</v>
      </c>
      <c r="H505" s="16">
        <v>69232</v>
      </c>
      <c r="I505" s="19" t="s">
        <v>1908</v>
      </c>
      <c r="J505" s="39">
        <f t="shared" si="7"/>
        <v>69232</v>
      </c>
      <c r="K505" s="20" t="s">
        <v>61</v>
      </c>
    </row>
    <row r="506" spans="1:11" hidden="1" x14ac:dyDescent="0.25">
      <c r="A506" s="35">
        <v>481</v>
      </c>
      <c r="B506" s="20" t="s">
        <v>17</v>
      </c>
      <c r="C506" s="10" t="s">
        <v>136</v>
      </c>
      <c r="D506" s="11" t="s">
        <v>530</v>
      </c>
      <c r="E506" s="12">
        <v>43479</v>
      </c>
      <c r="F506" s="15">
        <v>800</v>
      </c>
      <c r="G506" s="39">
        <v>144</v>
      </c>
      <c r="H506" s="16">
        <v>944</v>
      </c>
      <c r="I506" s="19" t="s">
        <v>1908</v>
      </c>
      <c r="J506" s="39">
        <f t="shared" si="7"/>
        <v>944</v>
      </c>
      <c r="K506" s="20" t="s">
        <v>61</v>
      </c>
    </row>
    <row r="507" spans="1:11" hidden="1" x14ac:dyDescent="0.25">
      <c r="A507" s="35">
        <v>482</v>
      </c>
      <c r="B507" s="20" t="s">
        <v>17</v>
      </c>
      <c r="C507" s="10" t="s">
        <v>153</v>
      </c>
      <c r="D507" s="11" t="s">
        <v>531</v>
      </c>
      <c r="E507" s="12">
        <v>43481</v>
      </c>
      <c r="F507" s="15">
        <v>247335</v>
      </c>
      <c r="G507" s="39">
        <v>44520</v>
      </c>
      <c r="H507" s="16">
        <v>291855</v>
      </c>
      <c r="I507" s="19" t="s">
        <v>1908</v>
      </c>
      <c r="J507" s="39">
        <f t="shared" si="7"/>
        <v>291855</v>
      </c>
      <c r="K507" s="20" t="s">
        <v>61</v>
      </c>
    </row>
    <row r="508" spans="1:11" hidden="1" x14ac:dyDescent="0.25">
      <c r="A508" s="35">
        <v>483</v>
      </c>
      <c r="B508" s="20" t="s">
        <v>17</v>
      </c>
      <c r="C508" s="10" t="s">
        <v>31</v>
      </c>
      <c r="D508" s="11" t="s">
        <v>532</v>
      </c>
      <c r="E508" s="12">
        <v>43481</v>
      </c>
      <c r="F508" s="15">
        <v>1082884</v>
      </c>
      <c r="G508" s="39">
        <v>194920</v>
      </c>
      <c r="H508" s="16">
        <v>1277804</v>
      </c>
      <c r="I508" s="19" t="s">
        <v>1908</v>
      </c>
      <c r="J508" s="39">
        <f t="shared" si="7"/>
        <v>1277804</v>
      </c>
      <c r="K508" s="20" t="s">
        <v>61</v>
      </c>
    </row>
    <row r="509" spans="1:11" hidden="1" x14ac:dyDescent="0.25">
      <c r="A509" s="35">
        <v>484</v>
      </c>
      <c r="B509" s="20" t="s">
        <v>17</v>
      </c>
      <c r="C509" s="10" t="s">
        <v>116</v>
      </c>
      <c r="D509" s="11" t="s">
        <v>470</v>
      </c>
      <c r="E509" s="12">
        <v>43482</v>
      </c>
      <c r="F509" s="15">
        <v>73060</v>
      </c>
      <c r="G509" s="39">
        <v>3653</v>
      </c>
      <c r="H509" s="16">
        <v>76713</v>
      </c>
      <c r="I509" s="19" t="s">
        <v>1908</v>
      </c>
      <c r="J509" s="39">
        <f t="shared" si="7"/>
        <v>76713</v>
      </c>
      <c r="K509" s="20" t="s">
        <v>61</v>
      </c>
    </row>
    <row r="510" spans="1:11" hidden="1" x14ac:dyDescent="0.25">
      <c r="A510" s="35">
        <v>485</v>
      </c>
      <c r="B510" s="20" t="s">
        <v>17</v>
      </c>
      <c r="C510" s="10" t="s">
        <v>116</v>
      </c>
      <c r="D510" s="11" t="s">
        <v>298</v>
      </c>
      <c r="E510" s="12">
        <v>43482</v>
      </c>
      <c r="F510" s="15">
        <v>52248</v>
      </c>
      <c r="G510" s="39">
        <v>2612</v>
      </c>
      <c r="H510" s="16">
        <v>54860</v>
      </c>
      <c r="I510" s="19" t="s">
        <v>1908</v>
      </c>
      <c r="J510" s="39">
        <f t="shared" si="7"/>
        <v>54860</v>
      </c>
      <c r="K510" s="20" t="s">
        <v>61</v>
      </c>
    </row>
    <row r="511" spans="1:11" hidden="1" x14ac:dyDescent="0.25">
      <c r="A511" s="35">
        <v>486</v>
      </c>
      <c r="B511" s="20" t="s">
        <v>17</v>
      </c>
      <c r="C511" s="10" t="s">
        <v>116</v>
      </c>
      <c r="D511" s="11" t="s">
        <v>533</v>
      </c>
      <c r="E511" s="12">
        <v>43482</v>
      </c>
      <c r="F511" s="15">
        <v>57252</v>
      </c>
      <c r="G511" s="39">
        <v>2862</v>
      </c>
      <c r="H511" s="16">
        <v>60114</v>
      </c>
      <c r="I511" s="19" t="s">
        <v>1908</v>
      </c>
      <c r="J511" s="39">
        <f t="shared" si="7"/>
        <v>60114</v>
      </c>
      <c r="K511" s="20" t="s">
        <v>61</v>
      </c>
    </row>
    <row r="512" spans="1:11" hidden="1" x14ac:dyDescent="0.25">
      <c r="A512" s="35">
        <v>487</v>
      </c>
      <c r="B512" s="20" t="s">
        <v>17</v>
      </c>
      <c r="C512" s="10" t="s">
        <v>116</v>
      </c>
      <c r="D512" s="11" t="s">
        <v>534</v>
      </c>
      <c r="E512" s="12">
        <v>43482</v>
      </c>
      <c r="F512" s="15">
        <v>63128</v>
      </c>
      <c r="G512" s="39">
        <v>3156</v>
      </c>
      <c r="H512" s="16">
        <v>66284</v>
      </c>
      <c r="I512" s="19" t="s">
        <v>1908</v>
      </c>
      <c r="J512" s="39">
        <f t="shared" si="7"/>
        <v>66284</v>
      </c>
      <c r="K512" s="20" t="s">
        <v>61</v>
      </c>
    </row>
    <row r="513" spans="1:11" hidden="1" x14ac:dyDescent="0.25">
      <c r="A513" s="35">
        <v>488</v>
      </c>
      <c r="B513" s="20" t="s">
        <v>17</v>
      </c>
      <c r="C513" s="10" t="s">
        <v>116</v>
      </c>
      <c r="D513" s="11" t="s">
        <v>39</v>
      </c>
      <c r="E513" s="12">
        <v>43482</v>
      </c>
      <c r="F513" s="15">
        <v>52878</v>
      </c>
      <c r="G513" s="39">
        <v>2642</v>
      </c>
      <c r="H513" s="16">
        <v>55520</v>
      </c>
      <c r="I513" s="19" t="s">
        <v>1908</v>
      </c>
      <c r="J513" s="39">
        <f t="shared" si="7"/>
        <v>55520</v>
      </c>
      <c r="K513" s="20" t="s">
        <v>61</v>
      </c>
    </row>
    <row r="514" spans="1:11" hidden="1" x14ac:dyDescent="0.25">
      <c r="A514" s="35">
        <v>489</v>
      </c>
      <c r="B514" s="20" t="s">
        <v>17</v>
      </c>
      <c r="C514" s="10" t="s">
        <v>136</v>
      </c>
      <c r="D514" s="11" t="s">
        <v>535</v>
      </c>
      <c r="E514" s="12">
        <v>43482</v>
      </c>
      <c r="F514" s="15">
        <v>800</v>
      </c>
      <c r="G514" s="39">
        <v>144</v>
      </c>
      <c r="H514" s="16">
        <v>944</v>
      </c>
      <c r="I514" s="19" t="s">
        <v>1908</v>
      </c>
      <c r="J514" s="39">
        <f t="shared" si="7"/>
        <v>944</v>
      </c>
      <c r="K514" s="20" t="s">
        <v>61</v>
      </c>
    </row>
    <row r="515" spans="1:11" hidden="1" x14ac:dyDescent="0.25">
      <c r="A515" s="35">
        <v>490</v>
      </c>
      <c r="B515" s="20" t="s">
        <v>17</v>
      </c>
      <c r="C515" s="10" t="s">
        <v>136</v>
      </c>
      <c r="D515" s="11" t="s">
        <v>536</v>
      </c>
      <c r="E515" s="12">
        <v>43482</v>
      </c>
      <c r="F515" s="15">
        <v>5000</v>
      </c>
      <c r="G515" s="39">
        <v>900</v>
      </c>
      <c r="H515" s="16">
        <v>5900</v>
      </c>
      <c r="I515" s="19" t="s">
        <v>1908</v>
      </c>
      <c r="J515" s="39">
        <f t="shared" si="7"/>
        <v>5900</v>
      </c>
      <c r="K515" s="20" t="s">
        <v>61</v>
      </c>
    </row>
    <row r="516" spans="1:11" hidden="1" x14ac:dyDescent="0.25">
      <c r="A516" s="35">
        <v>491</v>
      </c>
      <c r="B516" s="20" t="s">
        <v>17</v>
      </c>
      <c r="C516" s="10" t="s">
        <v>116</v>
      </c>
      <c r="D516" s="11" t="s">
        <v>40</v>
      </c>
      <c r="E516" s="12">
        <v>43483</v>
      </c>
      <c r="F516" s="15">
        <v>51660</v>
      </c>
      <c r="G516" s="39">
        <v>2583</v>
      </c>
      <c r="H516" s="16">
        <v>54243</v>
      </c>
      <c r="I516" s="19" t="s">
        <v>1908</v>
      </c>
      <c r="J516" s="39">
        <f t="shared" si="7"/>
        <v>54243</v>
      </c>
      <c r="K516" s="20" t="s">
        <v>61</v>
      </c>
    </row>
    <row r="517" spans="1:11" hidden="1" x14ac:dyDescent="0.25">
      <c r="A517" s="35">
        <v>492</v>
      </c>
      <c r="B517" s="20" t="s">
        <v>17</v>
      </c>
      <c r="C517" s="10" t="s">
        <v>119</v>
      </c>
      <c r="D517" s="11" t="s">
        <v>537</v>
      </c>
      <c r="E517" s="12">
        <v>43482</v>
      </c>
      <c r="F517" s="15">
        <v>2439707</v>
      </c>
      <c r="G517" s="39">
        <v>439147</v>
      </c>
      <c r="H517" s="16">
        <v>2878854</v>
      </c>
      <c r="I517" s="19" t="s">
        <v>1908</v>
      </c>
      <c r="J517" s="39">
        <f t="shared" si="7"/>
        <v>2878854</v>
      </c>
      <c r="K517" s="20" t="s">
        <v>61</v>
      </c>
    </row>
    <row r="518" spans="1:11" hidden="1" x14ac:dyDescent="0.25">
      <c r="A518" s="35">
        <v>493</v>
      </c>
      <c r="B518" s="20" t="s">
        <v>17</v>
      </c>
      <c r="C518" s="10" t="s">
        <v>116</v>
      </c>
      <c r="D518" s="11" t="s">
        <v>41</v>
      </c>
      <c r="E518" s="12">
        <v>43483</v>
      </c>
      <c r="F518" s="15">
        <v>52248</v>
      </c>
      <c r="G518" s="39">
        <v>2612</v>
      </c>
      <c r="H518" s="16">
        <v>54860</v>
      </c>
      <c r="I518" s="19" t="s">
        <v>1908</v>
      </c>
      <c r="J518" s="39">
        <f t="shared" si="7"/>
        <v>54860</v>
      </c>
      <c r="K518" s="20" t="s">
        <v>61</v>
      </c>
    </row>
    <row r="519" spans="1:11" hidden="1" x14ac:dyDescent="0.25">
      <c r="A519" s="35">
        <v>494</v>
      </c>
      <c r="B519" s="20" t="s">
        <v>17</v>
      </c>
      <c r="C519" s="10" t="s">
        <v>116</v>
      </c>
      <c r="D519" s="11" t="s">
        <v>42</v>
      </c>
      <c r="E519" s="12">
        <v>43488</v>
      </c>
      <c r="F519" s="15">
        <v>50960</v>
      </c>
      <c r="G519" s="39">
        <v>2548</v>
      </c>
      <c r="H519" s="16">
        <v>53508</v>
      </c>
      <c r="I519" s="19" t="s">
        <v>1908</v>
      </c>
      <c r="J519" s="39">
        <f t="shared" si="7"/>
        <v>53508</v>
      </c>
      <c r="K519" s="20" t="s">
        <v>61</v>
      </c>
    </row>
    <row r="520" spans="1:11" hidden="1" x14ac:dyDescent="0.25">
      <c r="A520" s="35">
        <v>495</v>
      </c>
      <c r="B520" s="20" t="s">
        <v>17</v>
      </c>
      <c r="C520" s="10" t="s">
        <v>116</v>
      </c>
      <c r="D520" s="11" t="s">
        <v>239</v>
      </c>
      <c r="E520" s="12">
        <v>43488</v>
      </c>
      <c r="F520" s="15">
        <v>52676</v>
      </c>
      <c r="G520" s="39">
        <v>2632</v>
      </c>
      <c r="H520" s="16">
        <v>55308</v>
      </c>
      <c r="I520" s="19" t="s">
        <v>1908</v>
      </c>
      <c r="J520" s="39">
        <f t="shared" si="7"/>
        <v>55308</v>
      </c>
      <c r="K520" s="20" t="s">
        <v>61</v>
      </c>
    </row>
    <row r="521" spans="1:11" hidden="1" x14ac:dyDescent="0.25">
      <c r="A521" s="35">
        <v>496</v>
      </c>
      <c r="B521" s="20" t="s">
        <v>17</v>
      </c>
      <c r="C521" s="10" t="s">
        <v>154</v>
      </c>
      <c r="D521" s="11" t="s">
        <v>292</v>
      </c>
      <c r="E521" s="12">
        <v>43488</v>
      </c>
      <c r="F521" s="41">
        <v>-222903</v>
      </c>
      <c r="G521" s="39">
        <v>0</v>
      </c>
      <c r="H521" s="20">
        <v>0</v>
      </c>
      <c r="I521" s="19" t="s">
        <v>1908</v>
      </c>
      <c r="J521" s="39">
        <f t="shared" si="7"/>
        <v>-222903</v>
      </c>
      <c r="K521" s="20" t="s">
        <v>61</v>
      </c>
    </row>
    <row r="522" spans="1:11" hidden="1" x14ac:dyDescent="0.25">
      <c r="A522" s="35">
        <v>497</v>
      </c>
      <c r="B522" s="20" t="s">
        <v>17</v>
      </c>
      <c r="C522" s="10" t="s">
        <v>144</v>
      </c>
      <c r="D522" s="11" t="s">
        <v>538</v>
      </c>
      <c r="E522" s="12">
        <v>43487</v>
      </c>
      <c r="F522" s="15">
        <v>1290</v>
      </c>
      <c r="G522" s="39">
        <v>232.2</v>
      </c>
      <c r="H522" s="16">
        <v>1522.1999999999998</v>
      </c>
      <c r="I522" s="19" t="s">
        <v>1908</v>
      </c>
      <c r="J522" s="39">
        <f t="shared" si="7"/>
        <v>1522.2</v>
      </c>
      <c r="K522" s="20" t="s">
        <v>61</v>
      </c>
    </row>
    <row r="523" spans="1:11" hidden="1" x14ac:dyDescent="0.25">
      <c r="A523" s="35">
        <v>498</v>
      </c>
      <c r="B523" s="20" t="s">
        <v>17</v>
      </c>
      <c r="C523" s="10" t="s">
        <v>135</v>
      </c>
      <c r="D523" s="11" t="s">
        <v>539</v>
      </c>
      <c r="E523" s="12">
        <v>43489</v>
      </c>
      <c r="F523" s="15">
        <v>88500</v>
      </c>
      <c r="G523" s="39">
        <v>15930</v>
      </c>
      <c r="H523" s="16">
        <v>104430</v>
      </c>
      <c r="I523" s="19" t="s">
        <v>1908</v>
      </c>
      <c r="J523" s="39">
        <f t="shared" si="7"/>
        <v>104430</v>
      </c>
      <c r="K523" s="20" t="s">
        <v>61</v>
      </c>
    </row>
    <row r="524" spans="1:11" hidden="1" x14ac:dyDescent="0.25">
      <c r="A524" s="35">
        <v>499</v>
      </c>
      <c r="B524" s="20" t="s">
        <v>17</v>
      </c>
      <c r="C524" s="10" t="s">
        <v>110</v>
      </c>
      <c r="D524" s="11" t="s">
        <v>540</v>
      </c>
      <c r="E524" s="12">
        <v>43488</v>
      </c>
      <c r="F524" s="15">
        <v>85350</v>
      </c>
      <c r="G524" s="39">
        <v>15363</v>
      </c>
      <c r="H524" s="16">
        <v>100713</v>
      </c>
      <c r="I524" s="19" t="s">
        <v>1908</v>
      </c>
      <c r="J524" s="39">
        <f t="shared" si="7"/>
        <v>100713</v>
      </c>
      <c r="K524" s="20" t="s">
        <v>61</v>
      </c>
    </row>
    <row r="525" spans="1:11" hidden="1" x14ac:dyDescent="0.25">
      <c r="A525" s="35">
        <v>500</v>
      </c>
      <c r="B525" s="20" t="s">
        <v>17</v>
      </c>
      <c r="C525" s="10" t="s">
        <v>137</v>
      </c>
      <c r="D525" s="11" t="s">
        <v>541</v>
      </c>
      <c r="E525" s="12">
        <v>43482</v>
      </c>
      <c r="F525" s="15">
        <v>10800</v>
      </c>
      <c r="G525" s="39">
        <v>1944</v>
      </c>
      <c r="H525" s="16">
        <v>12744</v>
      </c>
      <c r="I525" s="19" t="s">
        <v>1908</v>
      </c>
      <c r="J525" s="39">
        <f t="shared" si="7"/>
        <v>12744</v>
      </c>
      <c r="K525" s="20" t="s">
        <v>61</v>
      </c>
    </row>
    <row r="526" spans="1:11" hidden="1" x14ac:dyDescent="0.25">
      <c r="A526" s="35">
        <v>501</v>
      </c>
      <c r="B526" s="20" t="s">
        <v>17</v>
      </c>
      <c r="C526" s="10" t="s">
        <v>143</v>
      </c>
      <c r="D526" s="11" t="s">
        <v>367</v>
      </c>
      <c r="E526" s="12">
        <v>43490</v>
      </c>
      <c r="F526" s="15">
        <v>2000</v>
      </c>
      <c r="G526" s="39">
        <v>360</v>
      </c>
      <c r="H526" s="16">
        <v>2360</v>
      </c>
      <c r="I526" s="19" t="s">
        <v>1908</v>
      </c>
      <c r="J526" s="39">
        <f t="shared" si="7"/>
        <v>2360</v>
      </c>
      <c r="K526" s="20" t="s">
        <v>61</v>
      </c>
    </row>
    <row r="527" spans="1:11" hidden="1" x14ac:dyDescent="0.25">
      <c r="A527" s="35">
        <v>502</v>
      </c>
      <c r="B527" s="20" t="s">
        <v>17</v>
      </c>
      <c r="C527" s="10" t="s">
        <v>111</v>
      </c>
      <c r="D527" s="11" t="s">
        <v>58</v>
      </c>
      <c r="E527" s="42"/>
      <c r="F527" s="15">
        <v>485528.14</v>
      </c>
      <c r="G527" s="39">
        <v>-485528.14</v>
      </c>
      <c r="H527" s="16">
        <v>0</v>
      </c>
      <c r="I527" s="19" t="s">
        <v>1908</v>
      </c>
      <c r="J527" s="39">
        <f t="shared" si="7"/>
        <v>0</v>
      </c>
      <c r="K527" s="20" t="s">
        <v>61</v>
      </c>
    </row>
    <row r="528" spans="1:11" hidden="1" x14ac:dyDescent="0.25">
      <c r="A528" s="35">
        <v>503</v>
      </c>
      <c r="B528" s="20" t="s">
        <v>17</v>
      </c>
      <c r="C528" s="10" t="s">
        <v>111</v>
      </c>
      <c r="D528" s="11" t="s">
        <v>58</v>
      </c>
      <c r="E528" s="42"/>
      <c r="F528" s="15">
        <v>1261834</v>
      </c>
      <c r="G528" s="39">
        <v>-1261834</v>
      </c>
      <c r="H528" s="16">
        <v>0</v>
      </c>
      <c r="I528" s="19" t="s">
        <v>1908</v>
      </c>
      <c r="J528" s="39">
        <f t="shared" si="7"/>
        <v>0</v>
      </c>
      <c r="K528" s="20" t="s">
        <v>61</v>
      </c>
    </row>
    <row r="529" spans="1:11" hidden="1" x14ac:dyDescent="0.25">
      <c r="A529" s="35">
        <v>504</v>
      </c>
      <c r="B529" s="20" t="s">
        <v>17</v>
      </c>
      <c r="C529" s="10" t="s">
        <v>66</v>
      </c>
      <c r="D529" s="11" t="s">
        <v>58</v>
      </c>
      <c r="E529" s="42"/>
      <c r="F529" s="15">
        <v>101624</v>
      </c>
      <c r="G529" s="39">
        <v>0</v>
      </c>
      <c r="H529" s="16">
        <v>101624</v>
      </c>
      <c r="I529" s="19" t="s">
        <v>1908</v>
      </c>
      <c r="J529" s="39">
        <f t="shared" si="7"/>
        <v>101624</v>
      </c>
      <c r="K529" s="20" t="s">
        <v>61</v>
      </c>
    </row>
    <row r="530" spans="1:11" hidden="1" x14ac:dyDescent="0.25">
      <c r="A530" s="35">
        <v>505</v>
      </c>
      <c r="B530" s="20" t="s">
        <v>17</v>
      </c>
      <c r="C530" s="10" t="s">
        <v>66</v>
      </c>
      <c r="D530" s="11" t="s">
        <v>58</v>
      </c>
      <c r="E530" s="42"/>
      <c r="F530" s="15">
        <v>60200</v>
      </c>
      <c r="G530" s="39">
        <v>0</v>
      </c>
      <c r="H530" s="16">
        <v>60200</v>
      </c>
      <c r="I530" s="19" t="s">
        <v>1908</v>
      </c>
      <c r="J530" s="39">
        <f t="shared" si="7"/>
        <v>60200</v>
      </c>
      <c r="K530" s="20" t="s">
        <v>61</v>
      </c>
    </row>
    <row r="531" spans="1:11" hidden="1" x14ac:dyDescent="0.25">
      <c r="A531" s="35">
        <v>506</v>
      </c>
      <c r="B531" s="20" t="s">
        <v>17</v>
      </c>
      <c r="C531" s="10" t="s">
        <v>66</v>
      </c>
      <c r="D531" s="11" t="s">
        <v>58</v>
      </c>
      <c r="E531" s="42"/>
      <c r="F531" s="15">
        <v>76064</v>
      </c>
      <c r="G531" s="39">
        <v>0</v>
      </c>
      <c r="H531" s="16">
        <v>76064</v>
      </c>
      <c r="I531" s="19" t="s">
        <v>1908</v>
      </c>
      <c r="J531" s="39">
        <f t="shared" si="7"/>
        <v>76064</v>
      </c>
      <c r="K531" s="20" t="s">
        <v>61</v>
      </c>
    </row>
    <row r="532" spans="1:11" hidden="1" x14ac:dyDescent="0.25">
      <c r="A532" s="35">
        <v>507</v>
      </c>
      <c r="B532" s="20" t="s">
        <v>17</v>
      </c>
      <c r="C532" s="10" t="s">
        <v>120</v>
      </c>
      <c r="D532" s="11" t="s">
        <v>542</v>
      </c>
      <c r="E532" s="12">
        <v>43496</v>
      </c>
      <c r="F532" s="15">
        <v>19680</v>
      </c>
      <c r="G532" s="39">
        <v>3542</v>
      </c>
      <c r="H532" s="16">
        <v>23222</v>
      </c>
      <c r="I532" s="19" t="s">
        <v>1908</v>
      </c>
      <c r="J532" s="39">
        <f t="shared" si="7"/>
        <v>23222</v>
      </c>
      <c r="K532" s="20" t="s">
        <v>61</v>
      </c>
    </row>
    <row r="533" spans="1:11" hidden="1" x14ac:dyDescent="0.25">
      <c r="A533" s="35">
        <v>508</v>
      </c>
      <c r="B533" s="20" t="s">
        <v>17</v>
      </c>
      <c r="C533" s="10" t="s">
        <v>116</v>
      </c>
      <c r="D533" s="11" t="s">
        <v>543</v>
      </c>
      <c r="E533" s="12">
        <v>43498</v>
      </c>
      <c r="F533" s="15">
        <v>66560</v>
      </c>
      <c r="G533" s="39">
        <v>3328</v>
      </c>
      <c r="H533" s="16">
        <v>69888</v>
      </c>
      <c r="I533" s="19" t="s">
        <v>1908</v>
      </c>
      <c r="J533" s="39">
        <f t="shared" si="7"/>
        <v>69888</v>
      </c>
      <c r="K533" s="20" t="s">
        <v>61</v>
      </c>
    </row>
    <row r="534" spans="1:11" hidden="1" x14ac:dyDescent="0.25">
      <c r="A534" s="35">
        <v>509</v>
      </c>
      <c r="B534" s="20" t="s">
        <v>17</v>
      </c>
      <c r="C534" s="10" t="s">
        <v>116</v>
      </c>
      <c r="D534" s="11" t="s">
        <v>544</v>
      </c>
      <c r="E534" s="12">
        <v>43498</v>
      </c>
      <c r="F534" s="15">
        <v>50526</v>
      </c>
      <c r="G534" s="39">
        <v>2526.3000000000002</v>
      </c>
      <c r="H534" s="16">
        <v>53052.3</v>
      </c>
      <c r="I534" s="19" t="s">
        <v>1908</v>
      </c>
      <c r="J534" s="39">
        <f t="shared" si="7"/>
        <v>53052.3</v>
      </c>
      <c r="K534" s="20" t="s">
        <v>61</v>
      </c>
    </row>
    <row r="535" spans="1:11" hidden="1" x14ac:dyDescent="0.25">
      <c r="A535" s="35">
        <v>510</v>
      </c>
      <c r="B535" s="20" t="s">
        <v>17</v>
      </c>
      <c r="C535" s="10" t="s">
        <v>116</v>
      </c>
      <c r="D535" s="11" t="s">
        <v>545</v>
      </c>
      <c r="E535" s="12">
        <v>43500</v>
      </c>
      <c r="F535" s="15">
        <v>55328</v>
      </c>
      <c r="G535" s="39">
        <v>2766</v>
      </c>
      <c r="H535" s="16">
        <v>58094</v>
      </c>
      <c r="I535" s="19" t="s">
        <v>1908</v>
      </c>
      <c r="J535" s="39">
        <f t="shared" si="7"/>
        <v>58094</v>
      </c>
      <c r="K535" s="20" t="s">
        <v>61</v>
      </c>
    </row>
    <row r="536" spans="1:11" hidden="1" x14ac:dyDescent="0.25">
      <c r="A536" s="35">
        <v>511</v>
      </c>
      <c r="B536" s="20" t="s">
        <v>17</v>
      </c>
      <c r="C536" s="10" t="s">
        <v>116</v>
      </c>
      <c r="D536" s="11" t="s">
        <v>546</v>
      </c>
      <c r="E536" s="12">
        <v>43500</v>
      </c>
      <c r="F536" s="15">
        <v>51114</v>
      </c>
      <c r="G536" s="39">
        <v>2554</v>
      </c>
      <c r="H536" s="16">
        <v>53668</v>
      </c>
      <c r="I536" s="19" t="s">
        <v>1908</v>
      </c>
      <c r="J536" s="39">
        <f t="shared" si="7"/>
        <v>53668</v>
      </c>
      <c r="K536" s="20" t="s">
        <v>61</v>
      </c>
    </row>
    <row r="537" spans="1:11" hidden="1" x14ac:dyDescent="0.25">
      <c r="A537" s="35">
        <v>512</v>
      </c>
      <c r="B537" s="20" t="s">
        <v>17</v>
      </c>
      <c r="C537" s="10" t="s">
        <v>121</v>
      </c>
      <c r="D537" s="11" t="s">
        <v>547</v>
      </c>
      <c r="E537" s="12">
        <v>43500</v>
      </c>
      <c r="F537" s="15">
        <v>800</v>
      </c>
      <c r="G537" s="39">
        <v>40</v>
      </c>
      <c r="H537" s="16">
        <v>840</v>
      </c>
      <c r="I537" s="19" t="s">
        <v>1908</v>
      </c>
      <c r="J537" s="39">
        <f t="shared" si="7"/>
        <v>840</v>
      </c>
      <c r="K537" s="20" t="s">
        <v>61</v>
      </c>
    </row>
    <row r="538" spans="1:11" hidden="1" x14ac:dyDescent="0.25">
      <c r="A538" s="35">
        <v>513</v>
      </c>
      <c r="B538" s="20" t="s">
        <v>17</v>
      </c>
      <c r="C538" s="10" t="s">
        <v>116</v>
      </c>
      <c r="D538" s="11" t="s">
        <v>38</v>
      </c>
      <c r="E538" s="12">
        <v>43501</v>
      </c>
      <c r="F538" s="15">
        <v>55328</v>
      </c>
      <c r="G538" s="39">
        <v>2766</v>
      </c>
      <c r="H538" s="16">
        <v>58094</v>
      </c>
      <c r="I538" s="19" t="s">
        <v>1908</v>
      </c>
      <c r="J538" s="39">
        <f t="shared" si="7"/>
        <v>58094</v>
      </c>
      <c r="K538" s="20" t="s">
        <v>61</v>
      </c>
    </row>
    <row r="539" spans="1:11" hidden="1" x14ac:dyDescent="0.25">
      <c r="A539" s="35">
        <v>514</v>
      </c>
      <c r="B539" s="20" t="s">
        <v>17</v>
      </c>
      <c r="C539" s="10" t="s">
        <v>31</v>
      </c>
      <c r="D539" s="11" t="s">
        <v>548</v>
      </c>
      <c r="E539" s="12">
        <v>43502</v>
      </c>
      <c r="F539" s="15">
        <v>900559</v>
      </c>
      <c r="G539" s="39">
        <v>162100</v>
      </c>
      <c r="H539" s="16">
        <v>1062659</v>
      </c>
      <c r="I539" s="19" t="s">
        <v>1908</v>
      </c>
      <c r="J539" s="39">
        <f t="shared" ref="J539:J602" si="8">F539+G539</f>
        <v>1062659</v>
      </c>
      <c r="K539" s="20" t="s">
        <v>61</v>
      </c>
    </row>
    <row r="540" spans="1:11" hidden="1" x14ac:dyDescent="0.25">
      <c r="A540" s="35">
        <v>515</v>
      </c>
      <c r="B540" s="20" t="s">
        <v>17</v>
      </c>
      <c r="C540" s="10" t="s">
        <v>110</v>
      </c>
      <c r="D540" s="11" t="s">
        <v>549</v>
      </c>
      <c r="E540" s="12">
        <v>43502</v>
      </c>
      <c r="F540" s="15">
        <v>78850</v>
      </c>
      <c r="G540" s="39">
        <v>14193</v>
      </c>
      <c r="H540" s="16">
        <v>93043</v>
      </c>
      <c r="I540" s="19" t="s">
        <v>1908</v>
      </c>
      <c r="J540" s="39">
        <f t="shared" si="8"/>
        <v>93043</v>
      </c>
      <c r="K540" s="20" t="s">
        <v>61</v>
      </c>
    </row>
    <row r="541" spans="1:11" hidden="1" x14ac:dyDescent="0.25">
      <c r="A541" s="35">
        <v>516</v>
      </c>
      <c r="B541" s="20" t="s">
        <v>17</v>
      </c>
      <c r="C541" s="10" t="s">
        <v>116</v>
      </c>
      <c r="D541" s="11" t="s">
        <v>550</v>
      </c>
      <c r="E541" s="12">
        <v>43505</v>
      </c>
      <c r="F541" s="15">
        <v>50526</v>
      </c>
      <c r="G541" s="39">
        <v>2526</v>
      </c>
      <c r="H541" s="16">
        <v>53052</v>
      </c>
      <c r="I541" s="19" t="s">
        <v>1908</v>
      </c>
      <c r="J541" s="39">
        <f t="shared" si="8"/>
        <v>53052</v>
      </c>
      <c r="K541" s="20" t="s">
        <v>61</v>
      </c>
    </row>
    <row r="542" spans="1:11" hidden="1" x14ac:dyDescent="0.25">
      <c r="A542" s="35">
        <v>517</v>
      </c>
      <c r="B542" s="20" t="s">
        <v>17</v>
      </c>
      <c r="C542" s="10" t="s">
        <v>116</v>
      </c>
      <c r="D542" s="11" t="s">
        <v>551</v>
      </c>
      <c r="E542" s="12">
        <v>43505</v>
      </c>
      <c r="F542" s="15">
        <v>57616</v>
      </c>
      <c r="G542" s="39">
        <v>2880</v>
      </c>
      <c r="H542" s="16">
        <v>60496</v>
      </c>
      <c r="I542" s="19" t="s">
        <v>1908</v>
      </c>
      <c r="J542" s="39">
        <f t="shared" si="8"/>
        <v>60496</v>
      </c>
      <c r="K542" s="20" t="s">
        <v>61</v>
      </c>
    </row>
    <row r="543" spans="1:11" hidden="1" x14ac:dyDescent="0.25">
      <c r="A543" s="35">
        <v>518</v>
      </c>
      <c r="B543" s="20" t="s">
        <v>17</v>
      </c>
      <c r="C543" s="10" t="s">
        <v>102</v>
      </c>
      <c r="D543" s="11" t="s">
        <v>552</v>
      </c>
      <c r="E543" s="12">
        <v>43505</v>
      </c>
      <c r="F543" s="15">
        <v>10717</v>
      </c>
      <c r="G543" s="39">
        <v>1929.06</v>
      </c>
      <c r="H543" s="16">
        <v>12646.060000000001</v>
      </c>
      <c r="I543" s="19" t="s">
        <v>1908</v>
      </c>
      <c r="J543" s="39">
        <f t="shared" si="8"/>
        <v>12646.06</v>
      </c>
      <c r="K543" s="20" t="s">
        <v>61</v>
      </c>
    </row>
    <row r="544" spans="1:11" hidden="1" x14ac:dyDescent="0.25">
      <c r="A544" s="35">
        <v>519</v>
      </c>
      <c r="B544" s="20" t="s">
        <v>17</v>
      </c>
      <c r="C544" s="10" t="s">
        <v>116</v>
      </c>
      <c r="D544" s="11" t="s">
        <v>553</v>
      </c>
      <c r="E544" s="12">
        <v>43507</v>
      </c>
      <c r="F544" s="15">
        <v>59904</v>
      </c>
      <c r="G544" s="39">
        <v>2994</v>
      </c>
      <c r="H544" s="16">
        <v>62898</v>
      </c>
      <c r="I544" s="19" t="s">
        <v>1908</v>
      </c>
      <c r="J544" s="39">
        <f t="shared" si="8"/>
        <v>62898</v>
      </c>
      <c r="K544" s="20" t="s">
        <v>61</v>
      </c>
    </row>
    <row r="545" spans="1:11" hidden="1" x14ac:dyDescent="0.25">
      <c r="A545" s="35">
        <v>520</v>
      </c>
      <c r="B545" s="20" t="s">
        <v>17</v>
      </c>
      <c r="C545" s="10" t="s">
        <v>116</v>
      </c>
      <c r="D545" s="11" t="s">
        <v>554</v>
      </c>
      <c r="E545" s="12">
        <v>43507</v>
      </c>
      <c r="F545" s="15">
        <v>11125</v>
      </c>
      <c r="G545" s="39">
        <v>3115</v>
      </c>
      <c r="H545" s="16">
        <v>14240</v>
      </c>
      <c r="I545" s="19" t="s">
        <v>1908</v>
      </c>
      <c r="J545" s="39">
        <f t="shared" si="8"/>
        <v>14240</v>
      </c>
      <c r="K545" s="20" t="s">
        <v>61</v>
      </c>
    </row>
    <row r="546" spans="1:11" hidden="1" x14ac:dyDescent="0.25">
      <c r="A546" s="35">
        <v>521</v>
      </c>
      <c r="B546" s="20" t="s">
        <v>17</v>
      </c>
      <c r="C546" s="10" t="s">
        <v>113</v>
      </c>
      <c r="D546" s="11" t="s">
        <v>202</v>
      </c>
      <c r="E546" s="12">
        <v>43507</v>
      </c>
      <c r="F546" s="15">
        <v>98510</v>
      </c>
      <c r="G546" s="39">
        <v>17732</v>
      </c>
      <c r="H546" s="16">
        <v>116242</v>
      </c>
      <c r="I546" s="19" t="s">
        <v>1908</v>
      </c>
      <c r="J546" s="39">
        <f t="shared" si="8"/>
        <v>116242</v>
      </c>
      <c r="K546" s="20" t="s">
        <v>61</v>
      </c>
    </row>
    <row r="547" spans="1:11" hidden="1" x14ac:dyDescent="0.25">
      <c r="A547" s="35">
        <v>522</v>
      </c>
      <c r="B547" s="20" t="s">
        <v>17</v>
      </c>
      <c r="C547" s="10" t="s">
        <v>116</v>
      </c>
      <c r="D547" s="11" t="s">
        <v>555</v>
      </c>
      <c r="E547" s="12">
        <v>43508</v>
      </c>
      <c r="F547" s="15">
        <v>54012</v>
      </c>
      <c r="G547" s="39">
        <v>2700</v>
      </c>
      <c r="H547" s="16">
        <v>56712</v>
      </c>
      <c r="I547" s="19" t="s">
        <v>1908</v>
      </c>
      <c r="J547" s="39">
        <f t="shared" si="8"/>
        <v>56712</v>
      </c>
      <c r="K547" s="20" t="s">
        <v>61</v>
      </c>
    </row>
    <row r="548" spans="1:11" hidden="1" x14ac:dyDescent="0.25">
      <c r="A548" s="35">
        <v>523</v>
      </c>
      <c r="B548" s="20" t="s">
        <v>17</v>
      </c>
      <c r="C548" s="10" t="s">
        <v>116</v>
      </c>
      <c r="D548" s="11" t="s">
        <v>47</v>
      </c>
      <c r="E548" s="12">
        <v>43508</v>
      </c>
      <c r="F548" s="15">
        <v>33375</v>
      </c>
      <c r="G548" s="39">
        <v>9344</v>
      </c>
      <c r="H548" s="16">
        <v>42719</v>
      </c>
      <c r="I548" s="19" t="s">
        <v>1908</v>
      </c>
      <c r="J548" s="39">
        <f t="shared" si="8"/>
        <v>42719</v>
      </c>
      <c r="K548" s="20" t="s">
        <v>61</v>
      </c>
    </row>
    <row r="549" spans="1:11" hidden="1" x14ac:dyDescent="0.25">
      <c r="A549" s="35">
        <v>524</v>
      </c>
      <c r="B549" s="20" t="s">
        <v>17</v>
      </c>
      <c r="C549" s="10" t="s">
        <v>116</v>
      </c>
      <c r="D549" s="11" t="s">
        <v>556</v>
      </c>
      <c r="E549" s="12">
        <v>43508</v>
      </c>
      <c r="F549" s="15">
        <v>33375</v>
      </c>
      <c r="G549" s="39">
        <v>9344</v>
      </c>
      <c r="H549" s="16">
        <v>42719</v>
      </c>
      <c r="I549" s="19" t="s">
        <v>1908</v>
      </c>
      <c r="J549" s="39">
        <f t="shared" si="8"/>
        <v>42719</v>
      </c>
      <c r="K549" s="20" t="s">
        <v>61</v>
      </c>
    </row>
    <row r="550" spans="1:11" hidden="1" x14ac:dyDescent="0.25">
      <c r="A550" s="35">
        <v>525</v>
      </c>
      <c r="B550" s="20" t="s">
        <v>17</v>
      </c>
      <c r="C550" s="10" t="s">
        <v>116</v>
      </c>
      <c r="D550" s="11" t="s">
        <v>557</v>
      </c>
      <c r="E550" s="12">
        <v>43508</v>
      </c>
      <c r="F550" s="15">
        <v>22250</v>
      </c>
      <c r="G550" s="39">
        <v>6230</v>
      </c>
      <c r="H550" s="16">
        <v>28480</v>
      </c>
      <c r="I550" s="19" t="s">
        <v>1908</v>
      </c>
      <c r="J550" s="39">
        <f t="shared" si="8"/>
        <v>28480</v>
      </c>
      <c r="K550" s="20" t="s">
        <v>61</v>
      </c>
    </row>
    <row r="551" spans="1:11" hidden="1" x14ac:dyDescent="0.25">
      <c r="A551" s="35">
        <v>526</v>
      </c>
      <c r="B551" s="20" t="s">
        <v>17</v>
      </c>
      <c r="C551" s="10" t="s">
        <v>134</v>
      </c>
      <c r="D551" s="11" t="s">
        <v>558</v>
      </c>
      <c r="E551" s="12">
        <v>43512</v>
      </c>
      <c r="F551" s="15">
        <v>6400</v>
      </c>
      <c r="G551" s="39">
        <v>1152</v>
      </c>
      <c r="H551" s="16">
        <v>7552</v>
      </c>
      <c r="I551" s="19" t="s">
        <v>1908</v>
      </c>
      <c r="J551" s="39">
        <f t="shared" si="8"/>
        <v>7552</v>
      </c>
      <c r="K551" s="20" t="s">
        <v>61</v>
      </c>
    </row>
    <row r="552" spans="1:11" hidden="1" x14ac:dyDescent="0.25">
      <c r="A552" s="35">
        <v>527</v>
      </c>
      <c r="B552" s="20" t="s">
        <v>17</v>
      </c>
      <c r="C552" s="10" t="s">
        <v>110</v>
      </c>
      <c r="D552" s="11" t="s">
        <v>559</v>
      </c>
      <c r="E552" s="12">
        <v>43509</v>
      </c>
      <c r="F552" s="15">
        <v>15400</v>
      </c>
      <c r="G552" s="39">
        <v>2772</v>
      </c>
      <c r="H552" s="16">
        <v>18172</v>
      </c>
      <c r="I552" s="19" t="s">
        <v>1908</v>
      </c>
      <c r="J552" s="39">
        <f t="shared" si="8"/>
        <v>18172</v>
      </c>
      <c r="K552" s="20" t="s">
        <v>61</v>
      </c>
    </row>
    <row r="553" spans="1:11" hidden="1" x14ac:dyDescent="0.25">
      <c r="A553" s="35">
        <v>528</v>
      </c>
      <c r="B553" s="20" t="s">
        <v>17</v>
      </c>
      <c r="C553" s="10" t="s">
        <v>109</v>
      </c>
      <c r="D553" s="11" t="s">
        <v>171</v>
      </c>
      <c r="E553" s="12">
        <v>43208</v>
      </c>
      <c r="F553" s="15">
        <v>9813.6</v>
      </c>
      <c r="G553" s="39">
        <v>1766.4</v>
      </c>
      <c r="H553" s="16">
        <v>11580.000000000002</v>
      </c>
      <c r="I553" s="19" t="s">
        <v>1908</v>
      </c>
      <c r="J553" s="39">
        <f t="shared" si="8"/>
        <v>11580</v>
      </c>
      <c r="K553" s="20" t="s">
        <v>61</v>
      </c>
    </row>
    <row r="554" spans="1:11" hidden="1" x14ac:dyDescent="0.25">
      <c r="A554" s="35">
        <v>529</v>
      </c>
      <c r="B554" s="20" t="s">
        <v>17</v>
      </c>
      <c r="C554" s="10" t="s">
        <v>109</v>
      </c>
      <c r="D554" s="11" t="s">
        <v>58</v>
      </c>
      <c r="E554" s="12">
        <v>43208</v>
      </c>
      <c r="F554" s="41">
        <v>-500</v>
      </c>
      <c r="G554" s="39">
        <v>0</v>
      </c>
      <c r="H554" s="20">
        <v>-500</v>
      </c>
      <c r="I554" s="19" t="s">
        <v>1908</v>
      </c>
      <c r="J554" s="39">
        <f t="shared" si="8"/>
        <v>-500</v>
      </c>
      <c r="K554" s="20" t="s">
        <v>61</v>
      </c>
    </row>
    <row r="555" spans="1:11" hidden="1" x14ac:dyDescent="0.25">
      <c r="A555" s="35">
        <v>530</v>
      </c>
      <c r="B555" s="20" t="s">
        <v>17</v>
      </c>
      <c r="C555" s="10" t="s">
        <v>103</v>
      </c>
      <c r="D555" s="11" t="s">
        <v>560</v>
      </c>
      <c r="E555" s="12">
        <v>43513</v>
      </c>
      <c r="F555" s="15">
        <v>1259540</v>
      </c>
      <c r="G555" s="39">
        <v>226717</v>
      </c>
      <c r="H555" s="16">
        <v>1486257</v>
      </c>
      <c r="I555" s="19" t="s">
        <v>1908</v>
      </c>
      <c r="J555" s="39">
        <f t="shared" si="8"/>
        <v>1486257</v>
      </c>
      <c r="K555" s="20" t="s">
        <v>61</v>
      </c>
    </row>
    <row r="556" spans="1:11" hidden="1" x14ac:dyDescent="0.25">
      <c r="A556" s="35">
        <v>531</v>
      </c>
      <c r="B556" s="20" t="s">
        <v>17</v>
      </c>
      <c r="C556" s="10" t="s">
        <v>116</v>
      </c>
      <c r="D556" s="11" t="s">
        <v>561</v>
      </c>
      <c r="E556" s="12">
        <v>43515</v>
      </c>
      <c r="F556" s="15">
        <v>51935</v>
      </c>
      <c r="G556" s="39">
        <v>2596</v>
      </c>
      <c r="H556" s="16">
        <v>54531</v>
      </c>
      <c r="I556" s="19" t="s">
        <v>1908</v>
      </c>
      <c r="J556" s="39">
        <f t="shared" si="8"/>
        <v>54531</v>
      </c>
      <c r="K556" s="20" t="s">
        <v>61</v>
      </c>
    </row>
    <row r="557" spans="1:11" hidden="1" x14ac:dyDescent="0.25">
      <c r="A557" s="35">
        <v>532</v>
      </c>
      <c r="B557" s="20" t="s">
        <v>17</v>
      </c>
      <c r="C557" s="10" t="s">
        <v>116</v>
      </c>
      <c r="D557" s="11" t="s">
        <v>562</v>
      </c>
      <c r="E557" s="12">
        <v>43515</v>
      </c>
      <c r="F557" s="15">
        <v>46546</v>
      </c>
      <c r="G557" s="39">
        <v>2326</v>
      </c>
      <c r="H557" s="16">
        <v>48872</v>
      </c>
      <c r="I557" s="19" t="s">
        <v>1908</v>
      </c>
      <c r="J557" s="39">
        <f t="shared" si="8"/>
        <v>48872</v>
      </c>
      <c r="K557" s="20" t="s">
        <v>61</v>
      </c>
    </row>
    <row r="558" spans="1:11" hidden="1" x14ac:dyDescent="0.25">
      <c r="A558" s="35">
        <v>533</v>
      </c>
      <c r="B558" s="20" t="s">
        <v>17</v>
      </c>
      <c r="C558" s="10" t="s">
        <v>155</v>
      </c>
      <c r="D558" s="11" t="s">
        <v>563</v>
      </c>
      <c r="E558" s="12">
        <v>43515</v>
      </c>
      <c r="F558" s="15">
        <v>39062.5</v>
      </c>
      <c r="G558" s="39">
        <v>10937.5</v>
      </c>
      <c r="H558" s="16">
        <v>50000</v>
      </c>
      <c r="I558" s="19" t="s">
        <v>1908</v>
      </c>
      <c r="J558" s="39">
        <f t="shared" si="8"/>
        <v>50000</v>
      </c>
      <c r="K558" s="20" t="s">
        <v>61</v>
      </c>
    </row>
    <row r="559" spans="1:11" hidden="1" x14ac:dyDescent="0.25">
      <c r="A559" s="35">
        <v>534</v>
      </c>
      <c r="B559" s="20" t="s">
        <v>17</v>
      </c>
      <c r="C559" s="10" t="s">
        <v>155</v>
      </c>
      <c r="D559" s="11" t="s">
        <v>564</v>
      </c>
      <c r="E559" s="12">
        <v>43515</v>
      </c>
      <c r="F559" s="15">
        <v>39062.5</v>
      </c>
      <c r="G559" s="39">
        <v>10937.5</v>
      </c>
      <c r="H559" s="16">
        <v>50000</v>
      </c>
      <c r="I559" s="19" t="s">
        <v>1908</v>
      </c>
      <c r="J559" s="39">
        <f t="shared" si="8"/>
        <v>50000</v>
      </c>
      <c r="K559" s="20" t="s">
        <v>61</v>
      </c>
    </row>
    <row r="560" spans="1:11" hidden="1" x14ac:dyDescent="0.25">
      <c r="A560" s="35">
        <v>535</v>
      </c>
      <c r="B560" s="20" t="s">
        <v>17</v>
      </c>
      <c r="C560" s="10" t="s">
        <v>155</v>
      </c>
      <c r="D560" s="11" t="s">
        <v>565</v>
      </c>
      <c r="E560" s="12">
        <v>43516</v>
      </c>
      <c r="F560" s="15">
        <v>46875</v>
      </c>
      <c r="G560" s="39">
        <v>13125</v>
      </c>
      <c r="H560" s="16">
        <v>60000</v>
      </c>
      <c r="I560" s="19" t="s">
        <v>1908</v>
      </c>
      <c r="J560" s="39">
        <f t="shared" si="8"/>
        <v>60000</v>
      </c>
      <c r="K560" s="20" t="s">
        <v>61</v>
      </c>
    </row>
    <row r="561" spans="1:11" hidden="1" x14ac:dyDescent="0.25">
      <c r="A561" s="35">
        <v>536</v>
      </c>
      <c r="B561" s="20" t="s">
        <v>17</v>
      </c>
      <c r="C561" s="10" t="s">
        <v>155</v>
      </c>
      <c r="D561" s="11" t="s">
        <v>566</v>
      </c>
      <c r="E561" s="12">
        <v>43516</v>
      </c>
      <c r="F561" s="15">
        <v>39062.5</v>
      </c>
      <c r="G561" s="39">
        <v>10937.5</v>
      </c>
      <c r="H561" s="16">
        <v>50000</v>
      </c>
      <c r="I561" s="19" t="s">
        <v>1908</v>
      </c>
      <c r="J561" s="39">
        <f t="shared" si="8"/>
        <v>50000</v>
      </c>
      <c r="K561" s="20" t="s">
        <v>61</v>
      </c>
    </row>
    <row r="562" spans="1:11" hidden="1" x14ac:dyDescent="0.25">
      <c r="A562" s="35">
        <v>537</v>
      </c>
      <c r="B562" s="20" t="s">
        <v>17</v>
      </c>
      <c r="C562" s="10" t="s">
        <v>155</v>
      </c>
      <c r="D562" s="11" t="s">
        <v>567</v>
      </c>
      <c r="E562" s="12">
        <v>43516</v>
      </c>
      <c r="F562" s="15">
        <v>19531.240000000002</v>
      </c>
      <c r="G562" s="39">
        <v>5468.76</v>
      </c>
      <c r="H562" s="16">
        <v>25000.000000000004</v>
      </c>
      <c r="I562" s="19" t="s">
        <v>1908</v>
      </c>
      <c r="J562" s="39">
        <f t="shared" si="8"/>
        <v>25000</v>
      </c>
      <c r="K562" s="20" t="s">
        <v>61</v>
      </c>
    </row>
    <row r="563" spans="1:11" hidden="1" x14ac:dyDescent="0.25">
      <c r="A563" s="35">
        <v>538</v>
      </c>
      <c r="B563" s="20" t="s">
        <v>17</v>
      </c>
      <c r="C563" s="10" t="s">
        <v>155</v>
      </c>
      <c r="D563" s="11" t="s">
        <v>568</v>
      </c>
      <c r="E563" s="12">
        <v>43516</v>
      </c>
      <c r="F563" s="15">
        <v>39062.5</v>
      </c>
      <c r="G563" s="39">
        <v>10937.5</v>
      </c>
      <c r="H563" s="16">
        <v>50000</v>
      </c>
      <c r="I563" s="19" t="s">
        <v>1908</v>
      </c>
      <c r="J563" s="39">
        <f t="shared" si="8"/>
        <v>50000</v>
      </c>
      <c r="K563" s="20" t="s">
        <v>61</v>
      </c>
    </row>
    <row r="564" spans="1:11" hidden="1" x14ac:dyDescent="0.25">
      <c r="A564" s="35">
        <v>539</v>
      </c>
      <c r="B564" s="20" t="s">
        <v>17</v>
      </c>
      <c r="C564" s="10" t="s">
        <v>140</v>
      </c>
      <c r="D564" s="11" t="s">
        <v>569</v>
      </c>
      <c r="E564" s="12">
        <v>43516</v>
      </c>
      <c r="F564" s="15">
        <v>1180687.5</v>
      </c>
      <c r="G564" s="39">
        <v>212523.75</v>
      </c>
      <c r="H564" s="16">
        <v>1393211.25</v>
      </c>
      <c r="I564" s="19" t="s">
        <v>1908</v>
      </c>
      <c r="J564" s="39">
        <f t="shared" si="8"/>
        <v>1393211.25</v>
      </c>
      <c r="K564" s="20" t="s">
        <v>61</v>
      </c>
    </row>
    <row r="565" spans="1:11" hidden="1" x14ac:dyDescent="0.25">
      <c r="A565" s="35">
        <v>540</v>
      </c>
      <c r="B565" s="20" t="s">
        <v>17</v>
      </c>
      <c r="C565" s="10" t="s">
        <v>140</v>
      </c>
      <c r="D565" s="11" t="s">
        <v>570</v>
      </c>
      <c r="E565" s="12">
        <v>43516</v>
      </c>
      <c r="F565" s="15">
        <v>1048677.5</v>
      </c>
      <c r="G565" s="39">
        <v>188761.95</v>
      </c>
      <c r="H565" s="16">
        <v>1237439.45</v>
      </c>
      <c r="I565" s="19" t="s">
        <v>1908</v>
      </c>
      <c r="J565" s="39">
        <f t="shared" si="8"/>
        <v>1237439.45</v>
      </c>
      <c r="K565" s="20" t="s">
        <v>61</v>
      </c>
    </row>
    <row r="566" spans="1:11" hidden="1" x14ac:dyDescent="0.25">
      <c r="A566" s="35">
        <v>541</v>
      </c>
      <c r="B566" s="20" t="s">
        <v>17</v>
      </c>
      <c r="C566" s="10" t="s">
        <v>155</v>
      </c>
      <c r="D566" s="11" t="s">
        <v>571</v>
      </c>
      <c r="E566" s="12">
        <v>43516</v>
      </c>
      <c r="F566" s="15">
        <v>31250</v>
      </c>
      <c r="G566" s="39">
        <v>8750</v>
      </c>
      <c r="H566" s="16">
        <v>40000</v>
      </c>
      <c r="I566" s="19" t="s">
        <v>1908</v>
      </c>
      <c r="J566" s="39">
        <f t="shared" si="8"/>
        <v>40000</v>
      </c>
      <c r="K566" s="20" t="s">
        <v>61</v>
      </c>
    </row>
    <row r="567" spans="1:11" hidden="1" x14ac:dyDescent="0.25">
      <c r="A567" s="35">
        <v>542</v>
      </c>
      <c r="B567" s="20" t="s">
        <v>17</v>
      </c>
      <c r="C567" s="10" t="s">
        <v>155</v>
      </c>
      <c r="D567" s="11" t="s">
        <v>572</v>
      </c>
      <c r="E567" s="12">
        <v>43516</v>
      </c>
      <c r="F567" s="15">
        <v>78125</v>
      </c>
      <c r="G567" s="39">
        <v>21875</v>
      </c>
      <c r="H567" s="16">
        <v>100000</v>
      </c>
      <c r="I567" s="19" t="s">
        <v>1908</v>
      </c>
      <c r="J567" s="39">
        <f t="shared" si="8"/>
        <v>100000</v>
      </c>
      <c r="K567" s="20" t="s">
        <v>61</v>
      </c>
    </row>
    <row r="568" spans="1:11" hidden="1" x14ac:dyDescent="0.25">
      <c r="A568" s="35">
        <v>543</v>
      </c>
      <c r="B568" s="20" t="s">
        <v>17</v>
      </c>
      <c r="C568" s="10" t="s">
        <v>155</v>
      </c>
      <c r="D568" s="11" t="s">
        <v>573</v>
      </c>
      <c r="E568" s="12">
        <v>43516</v>
      </c>
      <c r="F568" s="15">
        <v>58593.74</v>
      </c>
      <c r="G568" s="39">
        <v>16406.259999999998</v>
      </c>
      <c r="H568" s="16">
        <v>75000</v>
      </c>
      <c r="I568" s="19" t="s">
        <v>1908</v>
      </c>
      <c r="J568" s="39">
        <f t="shared" si="8"/>
        <v>75000</v>
      </c>
      <c r="K568" s="20" t="s">
        <v>61</v>
      </c>
    </row>
    <row r="569" spans="1:11" hidden="1" x14ac:dyDescent="0.25">
      <c r="A569" s="35">
        <v>544</v>
      </c>
      <c r="B569" s="20" t="s">
        <v>17</v>
      </c>
      <c r="C569" s="10" t="s">
        <v>102</v>
      </c>
      <c r="D569" s="11" t="s">
        <v>574</v>
      </c>
      <c r="E569" s="12">
        <v>43519</v>
      </c>
      <c r="F569" s="15">
        <v>5770</v>
      </c>
      <c r="G569" s="39">
        <v>1038.5999999999999</v>
      </c>
      <c r="H569" s="16">
        <v>6808.6</v>
      </c>
      <c r="I569" s="19" t="s">
        <v>1908</v>
      </c>
      <c r="J569" s="39">
        <f t="shared" si="8"/>
        <v>6808.6</v>
      </c>
      <c r="K569" s="20" t="s">
        <v>61</v>
      </c>
    </row>
    <row r="570" spans="1:11" hidden="1" x14ac:dyDescent="0.25">
      <c r="A570" s="35">
        <v>545</v>
      </c>
      <c r="B570" s="20" t="s">
        <v>17</v>
      </c>
      <c r="C570" s="10" t="s">
        <v>116</v>
      </c>
      <c r="D570" s="11" t="s">
        <v>575</v>
      </c>
      <c r="E570" s="12">
        <v>43519</v>
      </c>
      <c r="F570" s="15">
        <v>14885</v>
      </c>
      <c r="G570" s="39">
        <v>744</v>
      </c>
      <c r="H570" s="16">
        <v>15629</v>
      </c>
      <c r="I570" s="19" t="s">
        <v>1908</v>
      </c>
      <c r="J570" s="39">
        <f t="shared" si="8"/>
        <v>15629</v>
      </c>
      <c r="K570" s="20" t="s">
        <v>61</v>
      </c>
    </row>
    <row r="571" spans="1:11" hidden="1" x14ac:dyDescent="0.25">
      <c r="A571" s="35">
        <v>546</v>
      </c>
      <c r="B571" s="20" t="s">
        <v>17</v>
      </c>
      <c r="C571" s="10" t="s">
        <v>116</v>
      </c>
      <c r="D571" s="11" t="s">
        <v>576</v>
      </c>
      <c r="E571" s="12">
        <v>43520</v>
      </c>
      <c r="F571" s="15">
        <v>17425</v>
      </c>
      <c r="G571" s="39">
        <v>870</v>
      </c>
      <c r="H571" s="16">
        <v>18295</v>
      </c>
      <c r="I571" s="19" t="s">
        <v>1908</v>
      </c>
      <c r="J571" s="39">
        <f t="shared" si="8"/>
        <v>18295</v>
      </c>
      <c r="K571" s="20" t="s">
        <v>61</v>
      </c>
    </row>
    <row r="572" spans="1:11" hidden="1" x14ac:dyDescent="0.25">
      <c r="A572" s="35">
        <v>547</v>
      </c>
      <c r="B572" s="20" t="s">
        <v>17</v>
      </c>
      <c r="C572" s="10" t="s">
        <v>116</v>
      </c>
      <c r="D572" s="11" t="s">
        <v>548</v>
      </c>
      <c r="E572" s="12">
        <v>43520</v>
      </c>
      <c r="F572" s="15">
        <v>72756</v>
      </c>
      <c r="G572" s="39">
        <v>3636</v>
      </c>
      <c r="H572" s="16">
        <v>76392</v>
      </c>
      <c r="I572" s="19" t="s">
        <v>1908</v>
      </c>
      <c r="J572" s="39">
        <f t="shared" si="8"/>
        <v>76392</v>
      </c>
      <c r="K572" s="20" t="s">
        <v>61</v>
      </c>
    </row>
    <row r="573" spans="1:11" hidden="1" x14ac:dyDescent="0.25">
      <c r="A573" s="35">
        <v>548</v>
      </c>
      <c r="B573" s="20" t="s">
        <v>17</v>
      </c>
      <c r="C573" s="10" t="s">
        <v>140</v>
      </c>
      <c r="D573" s="11" t="s">
        <v>577</v>
      </c>
      <c r="E573" s="12">
        <v>43521</v>
      </c>
      <c r="F573" s="15">
        <v>394744.5</v>
      </c>
      <c r="G573" s="39">
        <v>71054.009999999995</v>
      </c>
      <c r="H573" s="16">
        <v>465798.51</v>
      </c>
      <c r="I573" s="19" t="s">
        <v>1908</v>
      </c>
      <c r="J573" s="39">
        <f t="shared" si="8"/>
        <v>465798.51</v>
      </c>
      <c r="K573" s="20" t="s">
        <v>61</v>
      </c>
    </row>
    <row r="574" spans="1:11" hidden="1" x14ac:dyDescent="0.25">
      <c r="A574" s="35">
        <v>549</v>
      </c>
      <c r="B574" s="20" t="s">
        <v>17</v>
      </c>
      <c r="C574" s="10" t="s">
        <v>153</v>
      </c>
      <c r="D574" s="11" t="s">
        <v>578</v>
      </c>
      <c r="E574" s="12">
        <v>43522</v>
      </c>
      <c r="F574" s="15">
        <v>238420</v>
      </c>
      <c r="G574" s="39">
        <v>42915.6</v>
      </c>
      <c r="H574" s="16">
        <v>281335.59999999998</v>
      </c>
      <c r="I574" s="19" t="s">
        <v>1908</v>
      </c>
      <c r="J574" s="39">
        <f t="shared" si="8"/>
        <v>281335.59999999998</v>
      </c>
      <c r="K574" s="20" t="s">
        <v>61</v>
      </c>
    </row>
    <row r="575" spans="1:11" hidden="1" x14ac:dyDescent="0.25">
      <c r="A575" s="35">
        <v>550</v>
      </c>
      <c r="B575" s="20" t="s">
        <v>17</v>
      </c>
      <c r="C575" s="10" t="s">
        <v>116</v>
      </c>
      <c r="D575" s="11" t="s">
        <v>579</v>
      </c>
      <c r="E575" s="12">
        <v>43522</v>
      </c>
      <c r="F575" s="15">
        <v>56573</v>
      </c>
      <c r="G575" s="39">
        <v>2828</v>
      </c>
      <c r="H575" s="16">
        <v>59401</v>
      </c>
      <c r="I575" s="19" t="s">
        <v>1908</v>
      </c>
      <c r="J575" s="39">
        <f t="shared" si="8"/>
        <v>59401</v>
      </c>
      <c r="K575" s="20" t="s">
        <v>61</v>
      </c>
    </row>
    <row r="576" spans="1:11" hidden="1" x14ac:dyDescent="0.25">
      <c r="A576" s="35">
        <v>551</v>
      </c>
      <c r="B576" s="20" t="s">
        <v>17</v>
      </c>
      <c r="C576" s="10" t="s">
        <v>116</v>
      </c>
      <c r="D576" s="11" t="s">
        <v>580</v>
      </c>
      <c r="E576" s="12">
        <v>43522</v>
      </c>
      <c r="F576" s="15">
        <v>45473</v>
      </c>
      <c r="G576" s="39">
        <v>2272</v>
      </c>
      <c r="H576" s="16">
        <v>47745</v>
      </c>
      <c r="I576" s="19" t="s">
        <v>1908</v>
      </c>
      <c r="J576" s="39">
        <f t="shared" si="8"/>
        <v>47745</v>
      </c>
      <c r="K576" s="20" t="s">
        <v>61</v>
      </c>
    </row>
    <row r="577" spans="1:11" hidden="1" x14ac:dyDescent="0.25">
      <c r="A577" s="35">
        <v>552</v>
      </c>
      <c r="B577" s="20" t="s">
        <v>17</v>
      </c>
      <c r="C577" s="10" t="s">
        <v>134</v>
      </c>
      <c r="D577" s="11" t="s">
        <v>172</v>
      </c>
      <c r="E577" s="12">
        <v>43523</v>
      </c>
      <c r="F577" s="15">
        <v>17000</v>
      </c>
      <c r="G577" s="39">
        <v>3060</v>
      </c>
      <c r="H577" s="16">
        <v>20060</v>
      </c>
      <c r="I577" s="19" t="s">
        <v>1908</v>
      </c>
      <c r="J577" s="39">
        <f t="shared" si="8"/>
        <v>20060</v>
      </c>
      <c r="K577" s="20" t="s">
        <v>61</v>
      </c>
    </row>
    <row r="578" spans="1:11" hidden="1" x14ac:dyDescent="0.25">
      <c r="A578" s="35">
        <v>553</v>
      </c>
      <c r="B578" s="20" t="s">
        <v>17</v>
      </c>
      <c r="C578" s="10" t="s">
        <v>116</v>
      </c>
      <c r="D578" s="11" t="s">
        <v>581</v>
      </c>
      <c r="E578" s="12">
        <v>43523</v>
      </c>
      <c r="F578" s="15">
        <v>64218</v>
      </c>
      <c r="G578" s="39">
        <v>3210</v>
      </c>
      <c r="H578" s="16">
        <v>67428</v>
      </c>
      <c r="I578" s="19" t="s">
        <v>1908</v>
      </c>
      <c r="J578" s="39">
        <f t="shared" si="8"/>
        <v>67428</v>
      </c>
      <c r="K578" s="20" t="s">
        <v>61</v>
      </c>
    </row>
    <row r="579" spans="1:11" hidden="1" x14ac:dyDescent="0.25">
      <c r="A579" s="35">
        <v>554</v>
      </c>
      <c r="B579" s="20" t="s">
        <v>17</v>
      </c>
      <c r="C579" s="10" t="s">
        <v>111</v>
      </c>
      <c r="D579" s="11" t="s">
        <v>58</v>
      </c>
      <c r="E579" s="42"/>
      <c r="F579" s="15">
        <v>761014.31</v>
      </c>
      <c r="G579" s="39">
        <v>-761014.31</v>
      </c>
      <c r="H579" s="16">
        <v>0</v>
      </c>
      <c r="I579" s="19" t="s">
        <v>1908</v>
      </c>
      <c r="J579" s="39">
        <f t="shared" si="8"/>
        <v>0</v>
      </c>
      <c r="K579" s="20" t="s">
        <v>61</v>
      </c>
    </row>
    <row r="580" spans="1:11" hidden="1" x14ac:dyDescent="0.25">
      <c r="A580" s="35">
        <v>555</v>
      </c>
      <c r="B580" s="20" t="s">
        <v>17</v>
      </c>
      <c r="C580" s="10" t="s">
        <v>111</v>
      </c>
      <c r="D580" s="11" t="s">
        <v>58</v>
      </c>
      <c r="E580" s="42"/>
      <c r="F580" s="15">
        <v>373290.38</v>
      </c>
      <c r="G580" s="39">
        <v>-373290.38</v>
      </c>
      <c r="H580" s="16">
        <v>0</v>
      </c>
      <c r="I580" s="19" t="s">
        <v>1908</v>
      </c>
      <c r="J580" s="39">
        <f t="shared" si="8"/>
        <v>0</v>
      </c>
      <c r="K580" s="20" t="s">
        <v>61</v>
      </c>
    </row>
    <row r="581" spans="1:11" hidden="1" x14ac:dyDescent="0.25">
      <c r="A581" s="35">
        <v>556</v>
      </c>
      <c r="B581" s="20" t="s">
        <v>17</v>
      </c>
      <c r="C581" s="10" t="s">
        <v>66</v>
      </c>
      <c r="D581" s="11" t="s">
        <v>58</v>
      </c>
      <c r="E581" s="42"/>
      <c r="F581" s="15">
        <v>77591</v>
      </c>
      <c r="G581" s="39">
        <v>0</v>
      </c>
      <c r="H581" s="16">
        <v>77591</v>
      </c>
      <c r="I581" s="19" t="s">
        <v>1908</v>
      </c>
      <c r="J581" s="39">
        <f t="shared" si="8"/>
        <v>77591</v>
      </c>
      <c r="K581" s="20" t="s">
        <v>61</v>
      </c>
    </row>
    <row r="582" spans="1:11" hidden="1" x14ac:dyDescent="0.25">
      <c r="A582" s="35">
        <v>557</v>
      </c>
      <c r="B582" s="20" t="s">
        <v>17</v>
      </c>
      <c r="C582" s="10" t="s">
        <v>66</v>
      </c>
      <c r="D582" s="11" t="s">
        <v>58</v>
      </c>
      <c r="E582" s="42"/>
      <c r="F582" s="15">
        <v>56600</v>
      </c>
      <c r="G582" s="39">
        <v>0</v>
      </c>
      <c r="H582" s="16">
        <v>56600</v>
      </c>
      <c r="I582" s="19" t="s">
        <v>1908</v>
      </c>
      <c r="J582" s="39">
        <f t="shared" si="8"/>
        <v>56600</v>
      </c>
      <c r="K582" s="20" t="s">
        <v>61</v>
      </c>
    </row>
    <row r="583" spans="1:11" hidden="1" x14ac:dyDescent="0.25">
      <c r="A583" s="35">
        <v>558</v>
      </c>
      <c r="B583" s="20" t="s">
        <v>17</v>
      </c>
      <c r="C583" s="10" t="s">
        <v>66</v>
      </c>
      <c r="D583" s="11" t="s">
        <v>58</v>
      </c>
      <c r="E583" s="42"/>
      <c r="F583" s="15">
        <v>96115</v>
      </c>
      <c r="G583" s="39">
        <v>0</v>
      </c>
      <c r="H583" s="16">
        <v>96115</v>
      </c>
      <c r="I583" s="19" t="s">
        <v>1908</v>
      </c>
      <c r="J583" s="39">
        <f t="shared" si="8"/>
        <v>96115</v>
      </c>
      <c r="K583" s="20" t="s">
        <v>61</v>
      </c>
    </row>
    <row r="584" spans="1:11" hidden="1" x14ac:dyDescent="0.25">
      <c r="A584" s="35">
        <v>559</v>
      </c>
      <c r="B584" s="20" t="s">
        <v>17</v>
      </c>
      <c r="C584" s="10" t="s">
        <v>144</v>
      </c>
      <c r="D584" s="11" t="s">
        <v>582</v>
      </c>
      <c r="E584" s="12">
        <v>43523</v>
      </c>
      <c r="F584" s="15">
        <v>8602.08</v>
      </c>
      <c r="G584" s="39">
        <v>1548.36</v>
      </c>
      <c r="H584" s="16">
        <v>10150.44</v>
      </c>
      <c r="I584" s="19" t="s">
        <v>1908</v>
      </c>
      <c r="J584" s="39">
        <f t="shared" si="8"/>
        <v>10150.44</v>
      </c>
      <c r="K584" s="20" t="s">
        <v>61</v>
      </c>
    </row>
    <row r="585" spans="1:11" hidden="1" x14ac:dyDescent="0.25">
      <c r="A585" s="35">
        <v>560</v>
      </c>
      <c r="B585" s="20" t="s">
        <v>17</v>
      </c>
      <c r="C585" s="10" t="s">
        <v>120</v>
      </c>
      <c r="D585" s="11" t="s">
        <v>583</v>
      </c>
      <c r="E585" s="12">
        <v>43524</v>
      </c>
      <c r="F585" s="15">
        <v>22345</v>
      </c>
      <c r="G585" s="39">
        <v>4022</v>
      </c>
      <c r="H585" s="16">
        <v>26367</v>
      </c>
      <c r="I585" s="19" t="s">
        <v>1908</v>
      </c>
      <c r="J585" s="39">
        <f t="shared" si="8"/>
        <v>26367</v>
      </c>
      <c r="K585" s="20" t="s">
        <v>61</v>
      </c>
    </row>
    <row r="586" spans="1:11" hidden="1" x14ac:dyDescent="0.25">
      <c r="A586" s="35">
        <v>561</v>
      </c>
      <c r="B586" s="20" t="s">
        <v>17</v>
      </c>
      <c r="C586" s="10" t="s">
        <v>136</v>
      </c>
      <c r="D586" s="11" t="s">
        <v>584</v>
      </c>
      <c r="E586" s="12">
        <v>43524</v>
      </c>
      <c r="F586" s="15">
        <v>800</v>
      </c>
      <c r="G586" s="39">
        <v>144</v>
      </c>
      <c r="H586" s="16">
        <v>944</v>
      </c>
      <c r="I586" s="19" t="s">
        <v>1908</v>
      </c>
      <c r="J586" s="39">
        <f t="shared" si="8"/>
        <v>944</v>
      </c>
      <c r="K586" s="20" t="s">
        <v>61</v>
      </c>
    </row>
    <row r="587" spans="1:11" hidden="1" x14ac:dyDescent="0.25">
      <c r="A587" s="35">
        <v>562</v>
      </c>
      <c r="B587" s="20" t="s">
        <v>17</v>
      </c>
      <c r="C587" s="10" t="s">
        <v>144</v>
      </c>
      <c r="D587" s="11" t="s">
        <v>585</v>
      </c>
      <c r="E587" s="12">
        <v>43504</v>
      </c>
      <c r="F587" s="15">
        <v>53880</v>
      </c>
      <c r="G587" s="39">
        <v>9698.4</v>
      </c>
      <c r="H587" s="16">
        <v>63578.399999999994</v>
      </c>
      <c r="I587" s="19" t="s">
        <v>1908</v>
      </c>
      <c r="J587" s="39">
        <f t="shared" si="8"/>
        <v>63578.400000000001</v>
      </c>
      <c r="K587" s="20" t="s">
        <v>61</v>
      </c>
    </row>
    <row r="588" spans="1:11" hidden="1" x14ac:dyDescent="0.25">
      <c r="A588" s="35">
        <v>563</v>
      </c>
      <c r="B588" s="20" t="s">
        <v>17</v>
      </c>
      <c r="C588" s="10" t="s">
        <v>140</v>
      </c>
      <c r="D588" s="11" t="s">
        <v>586</v>
      </c>
      <c r="E588" s="12">
        <v>43525</v>
      </c>
      <c r="F588" s="15">
        <v>1194994.8999999999</v>
      </c>
      <c r="G588" s="39">
        <v>215099.1</v>
      </c>
      <c r="H588" s="16">
        <v>1410094</v>
      </c>
      <c r="I588" s="19" t="s">
        <v>1908</v>
      </c>
      <c r="J588" s="39">
        <f t="shared" si="8"/>
        <v>1410094</v>
      </c>
      <c r="K588" s="20" t="s">
        <v>61</v>
      </c>
    </row>
    <row r="589" spans="1:11" hidden="1" x14ac:dyDescent="0.25">
      <c r="A589" s="35">
        <v>564</v>
      </c>
      <c r="B589" s="20" t="s">
        <v>17</v>
      </c>
      <c r="C589" s="10" t="s">
        <v>155</v>
      </c>
      <c r="D589" s="11" t="s">
        <v>587</v>
      </c>
      <c r="E589" s="12">
        <v>43526</v>
      </c>
      <c r="F589" s="15">
        <v>58593.74</v>
      </c>
      <c r="G589" s="39">
        <v>16406.259999999998</v>
      </c>
      <c r="H589" s="16">
        <v>75000</v>
      </c>
      <c r="I589" s="19" t="s">
        <v>1908</v>
      </c>
      <c r="J589" s="39">
        <f t="shared" si="8"/>
        <v>75000</v>
      </c>
      <c r="K589" s="20" t="s">
        <v>61</v>
      </c>
    </row>
    <row r="590" spans="1:11" hidden="1" x14ac:dyDescent="0.25">
      <c r="A590" s="35">
        <v>565</v>
      </c>
      <c r="B590" s="20" t="s">
        <v>17</v>
      </c>
      <c r="C590" s="10" t="s">
        <v>155</v>
      </c>
      <c r="D590" s="11" t="s">
        <v>588</v>
      </c>
      <c r="E590" s="12">
        <v>43526</v>
      </c>
      <c r="F590" s="15">
        <v>19531.240000000002</v>
      </c>
      <c r="G590" s="39">
        <v>5468.76</v>
      </c>
      <c r="H590" s="16">
        <v>25000.000000000004</v>
      </c>
      <c r="I590" s="19" t="s">
        <v>1908</v>
      </c>
      <c r="J590" s="39">
        <f t="shared" si="8"/>
        <v>25000</v>
      </c>
      <c r="K590" s="20" t="s">
        <v>61</v>
      </c>
    </row>
    <row r="591" spans="1:11" hidden="1" x14ac:dyDescent="0.25">
      <c r="A591" s="35">
        <v>566</v>
      </c>
      <c r="B591" s="20" t="s">
        <v>17</v>
      </c>
      <c r="C591" s="10" t="s">
        <v>155</v>
      </c>
      <c r="D591" s="11" t="s">
        <v>589</v>
      </c>
      <c r="E591" s="12">
        <v>43526</v>
      </c>
      <c r="F591" s="15">
        <v>39062.5</v>
      </c>
      <c r="G591" s="39">
        <v>10937.5</v>
      </c>
      <c r="H591" s="16">
        <v>50000</v>
      </c>
      <c r="I591" s="19" t="s">
        <v>1908</v>
      </c>
      <c r="J591" s="39">
        <f t="shared" si="8"/>
        <v>50000</v>
      </c>
      <c r="K591" s="20" t="s">
        <v>61</v>
      </c>
    </row>
    <row r="592" spans="1:11" hidden="1" x14ac:dyDescent="0.25">
      <c r="A592" s="35">
        <v>567</v>
      </c>
      <c r="B592" s="20" t="s">
        <v>17</v>
      </c>
      <c r="C592" s="10" t="s">
        <v>155</v>
      </c>
      <c r="D592" s="11" t="s">
        <v>590</v>
      </c>
      <c r="E592" s="12">
        <v>43526</v>
      </c>
      <c r="F592" s="15">
        <v>58593.74</v>
      </c>
      <c r="G592" s="39">
        <v>16406.259999999998</v>
      </c>
      <c r="H592" s="16">
        <v>75000</v>
      </c>
      <c r="I592" s="19" t="s">
        <v>1908</v>
      </c>
      <c r="J592" s="39">
        <f t="shared" si="8"/>
        <v>75000</v>
      </c>
      <c r="K592" s="20" t="s">
        <v>61</v>
      </c>
    </row>
    <row r="593" spans="1:11" hidden="1" x14ac:dyDescent="0.25">
      <c r="A593" s="35">
        <v>568</v>
      </c>
      <c r="B593" s="20" t="s">
        <v>17</v>
      </c>
      <c r="C593" s="10" t="s">
        <v>155</v>
      </c>
      <c r="D593" s="11" t="s">
        <v>591</v>
      </c>
      <c r="E593" s="12">
        <v>43526</v>
      </c>
      <c r="F593" s="15">
        <v>39062.5</v>
      </c>
      <c r="G593" s="39">
        <v>10937.5</v>
      </c>
      <c r="H593" s="16">
        <v>50000</v>
      </c>
      <c r="I593" s="19" t="s">
        <v>1908</v>
      </c>
      <c r="J593" s="39">
        <f t="shared" si="8"/>
        <v>50000</v>
      </c>
      <c r="K593" s="20" t="s">
        <v>61</v>
      </c>
    </row>
    <row r="594" spans="1:11" hidden="1" x14ac:dyDescent="0.25">
      <c r="A594" s="35">
        <v>569</v>
      </c>
      <c r="B594" s="20" t="s">
        <v>17</v>
      </c>
      <c r="C594" s="10" t="s">
        <v>155</v>
      </c>
      <c r="D594" s="11" t="s">
        <v>592</v>
      </c>
      <c r="E594" s="12">
        <v>43526</v>
      </c>
      <c r="F594" s="15">
        <v>19531.240000000002</v>
      </c>
      <c r="G594" s="39">
        <v>5468.76</v>
      </c>
      <c r="H594" s="16">
        <v>25000.000000000004</v>
      </c>
      <c r="I594" s="19" t="s">
        <v>1908</v>
      </c>
      <c r="J594" s="39">
        <f t="shared" si="8"/>
        <v>25000</v>
      </c>
      <c r="K594" s="20" t="s">
        <v>61</v>
      </c>
    </row>
    <row r="595" spans="1:11" hidden="1" x14ac:dyDescent="0.25">
      <c r="A595" s="35">
        <v>570</v>
      </c>
      <c r="B595" s="20" t="s">
        <v>17</v>
      </c>
      <c r="C595" s="10" t="s">
        <v>155</v>
      </c>
      <c r="D595" s="11" t="s">
        <v>593</v>
      </c>
      <c r="E595" s="12">
        <v>43527</v>
      </c>
      <c r="F595" s="15">
        <v>58593.74</v>
      </c>
      <c r="G595" s="39">
        <v>16406.259999999998</v>
      </c>
      <c r="H595" s="16">
        <v>75000</v>
      </c>
      <c r="I595" s="19" t="s">
        <v>1908</v>
      </c>
      <c r="J595" s="39">
        <f t="shared" si="8"/>
        <v>75000</v>
      </c>
      <c r="K595" s="20" t="s">
        <v>61</v>
      </c>
    </row>
    <row r="596" spans="1:11" hidden="1" x14ac:dyDescent="0.25">
      <c r="A596" s="35">
        <v>571</v>
      </c>
      <c r="B596" s="20" t="s">
        <v>17</v>
      </c>
      <c r="C596" s="10" t="s">
        <v>155</v>
      </c>
      <c r="D596" s="11" t="s">
        <v>594</v>
      </c>
      <c r="E596" s="12">
        <v>43527</v>
      </c>
      <c r="F596" s="15">
        <v>19531.240000000002</v>
      </c>
      <c r="G596" s="39">
        <v>5468.76</v>
      </c>
      <c r="H596" s="16">
        <v>25000.000000000004</v>
      </c>
      <c r="I596" s="19" t="s">
        <v>1908</v>
      </c>
      <c r="J596" s="39">
        <f t="shared" si="8"/>
        <v>25000</v>
      </c>
      <c r="K596" s="20" t="s">
        <v>61</v>
      </c>
    </row>
    <row r="597" spans="1:11" hidden="1" x14ac:dyDescent="0.25">
      <c r="A597" s="35">
        <v>572</v>
      </c>
      <c r="B597" s="20" t="s">
        <v>17</v>
      </c>
      <c r="C597" s="10" t="s">
        <v>155</v>
      </c>
      <c r="D597" s="11" t="s">
        <v>595</v>
      </c>
      <c r="E597" s="12">
        <v>43527</v>
      </c>
      <c r="F597" s="15">
        <v>39062.5</v>
      </c>
      <c r="G597" s="39">
        <v>10937.5</v>
      </c>
      <c r="H597" s="16">
        <v>50000</v>
      </c>
      <c r="I597" s="19" t="s">
        <v>1908</v>
      </c>
      <c r="J597" s="39">
        <f t="shared" si="8"/>
        <v>50000</v>
      </c>
      <c r="K597" s="20" t="s">
        <v>61</v>
      </c>
    </row>
    <row r="598" spans="1:11" hidden="1" x14ac:dyDescent="0.25">
      <c r="A598" s="35">
        <v>573</v>
      </c>
      <c r="B598" s="20" t="s">
        <v>17</v>
      </c>
      <c r="C598" s="10" t="s">
        <v>156</v>
      </c>
      <c r="D598" s="11" t="s">
        <v>596</v>
      </c>
      <c r="E598" s="12">
        <v>43528</v>
      </c>
      <c r="F598" s="15">
        <v>1450</v>
      </c>
      <c r="G598" s="39">
        <v>261</v>
      </c>
      <c r="H598" s="16">
        <v>1711</v>
      </c>
      <c r="I598" s="19" t="s">
        <v>1908</v>
      </c>
      <c r="J598" s="39">
        <f t="shared" si="8"/>
        <v>1711</v>
      </c>
      <c r="K598" s="20" t="s">
        <v>61</v>
      </c>
    </row>
    <row r="599" spans="1:11" hidden="1" x14ac:dyDescent="0.25">
      <c r="A599" s="35">
        <v>574</v>
      </c>
      <c r="B599" s="20" t="s">
        <v>17</v>
      </c>
      <c r="C599" s="10" t="s">
        <v>110</v>
      </c>
      <c r="D599" s="11" t="s">
        <v>597</v>
      </c>
      <c r="E599" s="12">
        <v>43529</v>
      </c>
      <c r="F599" s="15">
        <v>39079.599999999999</v>
      </c>
      <c r="G599" s="39">
        <v>7034.4</v>
      </c>
      <c r="H599" s="16">
        <v>46114</v>
      </c>
      <c r="I599" s="19" t="s">
        <v>1908</v>
      </c>
      <c r="J599" s="39">
        <f t="shared" si="8"/>
        <v>46114</v>
      </c>
      <c r="K599" s="20" t="s">
        <v>61</v>
      </c>
    </row>
    <row r="600" spans="1:11" hidden="1" x14ac:dyDescent="0.25">
      <c r="A600" s="35">
        <v>575</v>
      </c>
      <c r="B600" s="20" t="s">
        <v>17</v>
      </c>
      <c r="C600" s="10" t="s">
        <v>136</v>
      </c>
      <c r="D600" s="11" t="s">
        <v>598</v>
      </c>
      <c r="E600" s="12">
        <v>43530</v>
      </c>
      <c r="F600" s="15">
        <v>800</v>
      </c>
      <c r="G600" s="39">
        <v>144</v>
      </c>
      <c r="H600" s="16">
        <v>944</v>
      </c>
      <c r="I600" s="19" t="s">
        <v>1908</v>
      </c>
      <c r="J600" s="39">
        <f t="shared" si="8"/>
        <v>944</v>
      </c>
      <c r="K600" s="20" t="s">
        <v>61</v>
      </c>
    </row>
    <row r="601" spans="1:11" hidden="1" x14ac:dyDescent="0.25">
      <c r="A601" s="35">
        <v>576</v>
      </c>
      <c r="B601" s="20" t="s">
        <v>17</v>
      </c>
      <c r="C601" s="10" t="s">
        <v>156</v>
      </c>
      <c r="D601" s="11" t="s">
        <v>599</v>
      </c>
      <c r="E601" s="12">
        <v>43530</v>
      </c>
      <c r="F601" s="15">
        <v>1450</v>
      </c>
      <c r="G601" s="39">
        <v>261</v>
      </c>
      <c r="H601" s="16">
        <v>1711</v>
      </c>
      <c r="I601" s="19" t="s">
        <v>1908</v>
      </c>
      <c r="J601" s="39">
        <f t="shared" si="8"/>
        <v>1711</v>
      </c>
      <c r="K601" s="20" t="s">
        <v>61</v>
      </c>
    </row>
    <row r="602" spans="1:11" hidden="1" x14ac:dyDescent="0.25">
      <c r="A602" s="35">
        <v>577</v>
      </c>
      <c r="B602" s="20" t="s">
        <v>17</v>
      </c>
      <c r="C602" s="10" t="s">
        <v>141</v>
      </c>
      <c r="D602" s="11" t="s">
        <v>600</v>
      </c>
      <c r="E602" s="12">
        <v>43535</v>
      </c>
      <c r="F602" s="15">
        <v>46385.7</v>
      </c>
      <c r="G602" s="39">
        <v>8349.2999999999993</v>
      </c>
      <c r="H602" s="16">
        <v>54735</v>
      </c>
      <c r="I602" s="19" t="s">
        <v>1908</v>
      </c>
      <c r="J602" s="39">
        <f t="shared" si="8"/>
        <v>54735</v>
      </c>
      <c r="K602" s="20" t="s">
        <v>61</v>
      </c>
    </row>
    <row r="603" spans="1:11" hidden="1" x14ac:dyDescent="0.25">
      <c r="A603" s="35">
        <v>578</v>
      </c>
      <c r="B603" s="20" t="s">
        <v>17</v>
      </c>
      <c r="C603" s="10" t="s">
        <v>141</v>
      </c>
      <c r="D603" s="11" t="s">
        <v>601</v>
      </c>
      <c r="E603" s="12">
        <v>43535</v>
      </c>
      <c r="F603" s="15">
        <v>3005.1</v>
      </c>
      <c r="G603" s="39">
        <v>540.9</v>
      </c>
      <c r="H603" s="16">
        <v>3546</v>
      </c>
      <c r="I603" s="19" t="s">
        <v>1908</v>
      </c>
      <c r="J603" s="39">
        <f t="shared" ref="J603:J666" si="9">F603+G603</f>
        <v>3546</v>
      </c>
      <c r="K603" s="20" t="s">
        <v>61</v>
      </c>
    </row>
    <row r="604" spans="1:11" hidden="1" x14ac:dyDescent="0.25">
      <c r="A604" s="35">
        <v>579</v>
      </c>
      <c r="B604" s="20" t="s">
        <v>17</v>
      </c>
      <c r="C604" s="10" t="s">
        <v>136</v>
      </c>
      <c r="D604" s="11" t="s">
        <v>602</v>
      </c>
      <c r="E604" s="12">
        <v>43536</v>
      </c>
      <c r="F604" s="15">
        <v>800</v>
      </c>
      <c r="G604" s="39">
        <v>144</v>
      </c>
      <c r="H604" s="16">
        <v>944</v>
      </c>
      <c r="I604" s="19" t="s">
        <v>1908</v>
      </c>
      <c r="J604" s="39">
        <f t="shared" si="9"/>
        <v>944</v>
      </c>
      <c r="K604" s="20" t="s">
        <v>61</v>
      </c>
    </row>
    <row r="605" spans="1:11" hidden="1" x14ac:dyDescent="0.25">
      <c r="A605" s="35">
        <v>580</v>
      </c>
      <c r="B605" s="20" t="s">
        <v>17</v>
      </c>
      <c r="C605" s="10" t="s">
        <v>136</v>
      </c>
      <c r="D605" s="11" t="s">
        <v>254</v>
      </c>
      <c r="E605" s="12">
        <v>43542</v>
      </c>
      <c r="F605" s="15">
        <v>800</v>
      </c>
      <c r="G605" s="39">
        <v>144</v>
      </c>
      <c r="H605" s="16">
        <v>944</v>
      </c>
      <c r="I605" s="19" t="s">
        <v>1908</v>
      </c>
      <c r="J605" s="39">
        <f t="shared" si="9"/>
        <v>944</v>
      </c>
      <c r="K605" s="20" t="s">
        <v>61</v>
      </c>
    </row>
    <row r="606" spans="1:11" hidden="1" x14ac:dyDescent="0.25">
      <c r="A606" s="35">
        <v>581</v>
      </c>
      <c r="B606" s="20" t="s">
        <v>17</v>
      </c>
      <c r="C606" s="10" t="s">
        <v>136</v>
      </c>
      <c r="D606" s="11" t="s">
        <v>603</v>
      </c>
      <c r="E606" s="12">
        <v>43543</v>
      </c>
      <c r="F606" s="15">
        <v>800</v>
      </c>
      <c r="G606" s="39">
        <v>144</v>
      </c>
      <c r="H606" s="16">
        <v>944</v>
      </c>
      <c r="I606" s="19" t="s">
        <v>1908</v>
      </c>
      <c r="J606" s="39">
        <f t="shared" si="9"/>
        <v>944</v>
      </c>
      <c r="K606" s="20" t="s">
        <v>61</v>
      </c>
    </row>
    <row r="607" spans="1:11" hidden="1" x14ac:dyDescent="0.25">
      <c r="A607" s="35">
        <v>582</v>
      </c>
      <c r="B607" s="20" t="s">
        <v>17</v>
      </c>
      <c r="C607" s="10" t="s">
        <v>157</v>
      </c>
      <c r="D607" s="11" t="s">
        <v>604</v>
      </c>
      <c r="E607" s="12">
        <v>43544</v>
      </c>
      <c r="F607" s="15">
        <v>161153</v>
      </c>
      <c r="G607" s="39">
        <v>29008</v>
      </c>
      <c r="H607" s="16">
        <v>190161</v>
      </c>
      <c r="I607" s="19" t="s">
        <v>1908</v>
      </c>
      <c r="J607" s="39">
        <f t="shared" si="9"/>
        <v>190161</v>
      </c>
      <c r="K607" s="20" t="s">
        <v>61</v>
      </c>
    </row>
    <row r="608" spans="1:11" hidden="1" x14ac:dyDescent="0.25">
      <c r="A608" s="35">
        <v>583</v>
      </c>
      <c r="B608" s="20" t="s">
        <v>17</v>
      </c>
      <c r="C608" s="10" t="s">
        <v>136</v>
      </c>
      <c r="D608" s="11" t="s">
        <v>605</v>
      </c>
      <c r="E608" s="12">
        <v>43546</v>
      </c>
      <c r="F608" s="15">
        <v>800</v>
      </c>
      <c r="G608" s="39">
        <v>144</v>
      </c>
      <c r="H608" s="16">
        <v>944</v>
      </c>
      <c r="I608" s="19" t="s">
        <v>1908</v>
      </c>
      <c r="J608" s="39">
        <f t="shared" si="9"/>
        <v>944</v>
      </c>
      <c r="K608" s="20" t="s">
        <v>61</v>
      </c>
    </row>
    <row r="609" spans="1:11" hidden="1" x14ac:dyDescent="0.25">
      <c r="A609" s="35">
        <v>584</v>
      </c>
      <c r="B609" s="20" t="s">
        <v>17</v>
      </c>
      <c r="C609" s="10" t="s">
        <v>158</v>
      </c>
      <c r="D609" s="11" t="s">
        <v>606</v>
      </c>
      <c r="E609" s="12">
        <v>43546</v>
      </c>
      <c r="F609" s="15">
        <v>1092.44</v>
      </c>
      <c r="G609" s="39">
        <v>196.56</v>
      </c>
      <c r="H609" s="16">
        <v>1289</v>
      </c>
      <c r="I609" s="19" t="s">
        <v>1908</v>
      </c>
      <c r="J609" s="39">
        <f t="shared" si="9"/>
        <v>1289</v>
      </c>
      <c r="K609" s="20" t="s">
        <v>61</v>
      </c>
    </row>
    <row r="610" spans="1:11" hidden="1" x14ac:dyDescent="0.25">
      <c r="A610" s="35">
        <v>585</v>
      </c>
      <c r="B610" s="20" t="s">
        <v>17</v>
      </c>
      <c r="C610" s="10" t="s">
        <v>158</v>
      </c>
      <c r="D610" s="11" t="s">
        <v>607</v>
      </c>
      <c r="E610" s="12">
        <v>43547</v>
      </c>
      <c r="F610" s="15">
        <v>908.56</v>
      </c>
      <c r="G610" s="39">
        <v>163.44</v>
      </c>
      <c r="H610" s="16">
        <v>1072</v>
      </c>
      <c r="I610" s="19" t="s">
        <v>1908</v>
      </c>
      <c r="J610" s="39">
        <f t="shared" si="9"/>
        <v>1072</v>
      </c>
      <c r="K610" s="20" t="s">
        <v>61</v>
      </c>
    </row>
    <row r="611" spans="1:11" hidden="1" x14ac:dyDescent="0.25">
      <c r="A611" s="35">
        <v>586</v>
      </c>
      <c r="B611" s="20" t="s">
        <v>17</v>
      </c>
      <c r="C611" s="10" t="s">
        <v>136</v>
      </c>
      <c r="D611" s="11" t="s">
        <v>608</v>
      </c>
      <c r="E611" s="12">
        <v>43550</v>
      </c>
      <c r="F611" s="15">
        <v>1600</v>
      </c>
      <c r="G611" s="39">
        <v>288</v>
      </c>
      <c r="H611" s="16">
        <v>1888</v>
      </c>
      <c r="I611" s="19" t="s">
        <v>1908</v>
      </c>
      <c r="J611" s="39">
        <f t="shared" si="9"/>
        <v>1888</v>
      </c>
      <c r="K611" s="20" t="s">
        <v>61</v>
      </c>
    </row>
    <row r="612" spans="1:11" hidden="1" x14ac:dyDescent="0.25">
      <c r="A612" s="35">
        <v>587</v>
      </c>
      <c r="B612" s="20" t="s">
        <v>17</v>
      </c>
      <c r="C612" s="10" t="s">
        <v>136</v>
      </c>
      <c r="D612" s="11" t="s">
        <v>609</v>
      </c>
      <c r="E612" s="12">
        <v>43551</v>
      </c>
      <c r="F612" s="15">
        <v>800</v>
      </c>
      <c r="G612" s="39">
        <v>144</v>
      </c>
      <c r="H612" s="16">
        <v>944</v>
      </c>
      <c r="I612" s="19" t="s">
        <v>1908</v>
      </c>
      <c r="J612" s="39">
        <f t="shared" si="9"/>
        <v>944</v>
      </c>
      <c r="K612" s="20" t="s">
        <v>61</v>
      </c>
    </row>
    <row r="613" spans="1:11" hidden="1" x14ac:dyDescent="0.25">
      <c r="A613" s="35">
        <v>588</v>
      </c>
      <c r="B613" s="20" t="s">
        <v>17</v>
      </c>
      <c r="C613" s="10" t="s">
        <v>146</v>
      </c>
      <c r="D613" s="11" t="s">
        <v>610</v>
      </c>
      <c r="E613" s="12">
        <v>43552</v>
      </c>
      <c r="F613" s="15">
        <v>523</v>
      </c>
      <c r="G613" s="39">
        <v>94</v>
      </c>
      <c r="H613" s="16">
        <v>617</v>
      </c>
      <c r="I613" s="19" t="s">
        <v>1908</v>
      </c>
      <c r="J613" s="39">
        <f t="shared" si="9"/>
        <v>617</v>
      </c>
      <c r="K613" s="20" t="s">
        <v>61</v>
      </c>
    </row>
    <row r="614" spans="1:11" hidden="1" x14ac:dyDescent="0.25">
      <c r="A614" s="35">
        <v>589</v>
      </c>
      <c r="B614" s="20" t="s">
        <v>17</v>
      </c>
      <c r="C614" s="10" t="s">
        <v>112</v>
      </c>
      <c r="D614" s="11" t="s">
        <v>611</v>
      </c>
      <c r="E614" s="12">
        <v>43552</v>
      </c>
      <c r="F614" s="41">
        <v>-49470</v>
      </c>
      <c r="G614" s="39">
        <v>-2474</v>
      </c>
      <c r="H614" s="20">
        <v>-51944</v>
      </c>
      <c r="I614" s="19" t="s">
        <v>1908</v>
      </c>
      <c r="J614" s="39">
        <f t="shared" si="9"/>
        <v>-51944</v>
      </c>
      <c r="K614" s="20" t="s">
        <v>61</v>
      </c>
    </row>
    <row r="615" spans="1:11" hidden="1" x14ac:dyDescent="0.25">
      <c r="A615" s="35">
        <v>590</v>
      </c>
      <c r="B615" s="20" t="s">
        <v>17</v>
      </c>
      <c r="C615" s="10" t="s">
        <v>134</v>
      </c>
      <c r="D615" s="11" t="s">
        <v>612</v>
      </c>
      <c r="E615" s="12">
        <v>43553</v>
      </c>
      <c r="F615" s="15">
        <v>21280</v>
      </c>
      <c r="G615" s="39">
        <v>3830.4</v>
      </c>
      <c r="H615" s="16">
        <v>25110.400000000001</v>
      </c>
      <c r="I615" s="19" t="s">
        <v>1908</v>
      </c>
      <c r="J615" s="39">
        <f t="shared" si="9"/>
        <v>25110.400000000001</v>
      </c>
      <c r="K615" s="20" t="s">
        <v>61</v>
      </c>
    </row>
    <row r="616" spans="1:11" hidden="1" x14ac:dyDescent="0.25">
      <c r="A616" s="35">
        <v>591</v>
      </c>
      <c r="B616" s="20" t="s">
        <v>17</v>
      </c>
      <c r="C616" s="10" t="s">
        <v>159</v>
      </c>
      <c r="D616" s="11" t="s">
        <v>58</v>
      </c>
      <c r="E616" s="42"/>
      <c r="F616" s="15">
        <v>3123082</v>
      </c>
      <c r="G616" s="39">
        <v>0</v>
      </c>
      <c r="H616" s="16">
        <v>0</v>
      </c>
      <c r="I616" s="19" t="s">
        <v>1908</v>
      </c>
      <c r="J616" s="39">
        <f t="shared" si="9"/>
        <v>3123082</v>
      </c>
      <c r="K616" s="20" t="s">
        <v>61</v>
      </c>
    </row>
    <row r="617" spans="1:11" hidden="1" x14ac:dyDescent="0.25">
      <c r="A617" s="35">
        <v>592</v>
      </c>
      <c r="B617" s="20" t="s">
        <v>17</v>
      </c>
      <c r="C617" s="10" t="s">
        <v>120</v>
      </c>
      <c r="D617" s="11" t="s">
        <v>613</v>
      </c>
      <c r="E617" s="12">
        <v>43555</v>
      </c>
      <c r="F617" s="15">
        <v>11890</v>
      </c>
      <c r="G617" s="39">
        <v>2140</v>
      </c>
      <c r="H617" s="16">
        <v>14030</v>
      </c>
      <c r="I617" s="19" t="s">
        <v>1908</v>
      </c>
      <c r="J617" s="39">
        <f t="shared" si="9"/>
        <v>14030</v>
      </c>
      <c r="K617" s="20" t="s">
        <v>61</v>
      </c>
    </row>
    <row r="618" spans="1:11" hidden="1" x14ac:dyDescent="0.25">
      <c r="A618" s="35">
        <v>593</v>
      </c>
      <c r="B618" s="20" t="s">
        <v>17</v>
      </c>
      <c r="C618" s="10" t="s">
        <v>111</v>
      </c>
      <c r="D618" s="11" t="s">
        <v>58</v>
      </c>
      <c r="E618" s="42"/>
      <c r="F618" s="15">
        <v>232421.7</v>
      </c>
      <c r="G618" s="39">
        <v>-232421.7</v>
      </c>
      <c r="H618" s="16">
        <v>0</v>
      </c>
      <c r="I618" s="19" t="s">
        <v>1908</v>
      </c>
      <c r="J618" s="39">
        <f t="shared" si="9"/>
        <v>0</v>
      </c>
      <c r="K618" s="20" t="s">
        <v>61</v>
      </c>
    </row>
    <row r="619" spans="1:11" hidden="1" x14ac:dyDescent="0.25">
      <c r="A619" s="35">
        <v>594</v>
      </c>
      <c r="B619" s="20" t="s">
        <v>17</v>
      </c>
      <c r="C619" s="10" t="s">
        <v>111</v>
      </c>
      <c r="D619" s="11" t="s">
        <v>58</v>
      </c>
      <c r="E619" s="42"/>
      <c r="F619" s="15">
        <v>148482.72</v>
      </c>
      <c r="G619" s="39">
        <v>-148482.72</v>
      </c>
      <c r="H619" s="16">
        <v>0</v>
      </c>
      <c r="I619" s="19" t="s">
        <v>1908</v>
      </c>
      <c r="J619" s="39">
        <f t="shared" si="9"/>
        <v>0</v>
      </c>
      <c r="K619" s="20" t="s">
        <v>61</v>
      </c>
    </row>
    <row r="620" spans="1:11" hidden="1" x14ac:dyDescent="0.25">
      <c r="A620" s="35">
        <v>595</v>
      </c>
      <c r="B620" s="20" t="s">
        <v>17</v>
      </c>
      <c r="C620" s="10" t="s">
        <v>66</v>
      </c>
      <c r="D620" s="11" t="s">
        <v>58</v>
      </c>
      <c r="E620" s="42"/>
      <c r="F620" s="15">
        <v>69339</v>
      </c>
      <c r="G620" s="39">
        <v>0</v>
      </c>
      <c r="H620" s="16">
        <v>69339</v>
      </c>
      <c r="I620" s="19" t="s">
        <v>1908</v>
      </c>
      <c r="J620" s="39">
        <f t="shared" si="9"/>
        <v>69339</v>
      </c>
      <c r="K620" s="20" t="s">
        <v>61</v>
      </c>
    </row>
    <row r="621" spans="1:11" hidden="1" x14ac:dyDescent="0.25">
      <c r="A621" s="35">
        <v>596</v>
      </c>
      <c r="B621" s="20" t="s">
        <v>17</v>
      </c>
      <c r="C621" s="10" t="s">
        <v>66</v>
      </c>
      <c r="D621" s="11" t="s">
        <v>58</v>
      </c>
      <c r="E621" s="42"/>
      <c r="F621" s="15">
        <v>56096</v>
      </c>
      <c r="G621" s="39">
        <v>0</v>
      </c>
      <c r="H621" s="16">
        <v>56096</v>
      </c>
      <c r="I621" s="19" t="s">
        <v>1908</v>
      </c>
      <c r="J621" s="39">
        <f t="shared" si="9"/>
        <v>56096</v>
      </c>
      <c r="K621" s="20" t="s">
        <v>61</v>
      </c>
    </row>
    <row r="622" spans="1:11" hidden="1" x14ac:dyDescent="0.25">
      <c r="A622" s="35">
        <v>597</v>
      </c>
      <c r="B622" s="20" t="s">
        <v>17</v>
      </c>
      <c r="C622" s="10" t="s">
        <v>66</v>
      </c>
      <c r="D622" s="11" t="s">
        <v>58</v>
      </c>
      <c r="E622" s="42"/>
      <c r="F622" s="15">
        <v>98052</v>
      </c>
      <c r="G622" s="39">
        <v>0</v>
      </c>
      <c r="H622" s="16">
        <v>98052</v>
      </c>
      <c r="I622" s="19" t="s">
        <v>1908</v>
      </c>
      <c r="J622" s="39">
        <f t="shared" si="9"/>
        <v>98052</v>
      </c>
      <c r="K622" s="20" t="s">
        <v>61</v>
      </c>
    </row>
    <row r="623" spans="1:11" hidden="1" x14ac:dyDescent="0.25">
      <c r="A623" s="35">
        <v>598</v>
      </c>
      <c r="B623" s="20" t="s">
        <v>17</v>
      </c>
      <c r="C623" s="10" t="s">
        <v>136</v>
      </c>
      <c r="D623" s="11" t="s">
        <v>631</v>
      </c>
      <c r="E623" s="12">
        <v>43556</v>
      </c>
      <c r="F623" s="15">
        <v>800</v>
      </c>
      <c r="G623" s="39">
        <v>144</v>
      </c>
      <c r="H623" s="27"/>
      <c r="I623" s="19" t="s">
        <v>1908</v>
      </c>
      <c r="J623" s="39">
        <f t="shared" si="9"/>
        <v>944</v>
      </c>
      <c r="K623" s="20" t="s">
        <v>760</v>
      </c>
    </row>
    <row r="624" spans="1:11" hidden="1" x14ac:dyDescent="0.25">
      <c r="A624" s="35">
        <v>599</v>
      </c>
      <c r="B624" s="20" t="s">
        <v>17</v>
      </c>
      <c r="C624" s="10" t="s">
        <v>136</v>
      </c>
      <c r="D624" s="11" t="s">
        <v>632</v>
      </c>
      <c r="E624" s="12">
        <v>43557</v>
      </c>
      <c r="F624" s="15">
        <v>1600</v>
      </c>
      <c r="G624" s="39">
        <v>288</v>
      </c>
      <c r="H624" s="20"/>
      <c r="I624" s="19" t="s">
        <v>1908</v>
      </c>
      <c r="J624" s="39">
        <f t="shared" si="9"/>
        <v>1888</v>
      </c>
      <c r="K624" s="20" t="s">
        <v>760</v>
      </c>
    </row>
    <row r="625" spans="1:11" hidden="1" x14ac:dyDescent="0.25">
      <c r="A625" s="35">
        <v>600</v>
      </c>
      <c r="B625" s="20" t="s">
        <v>17</v>
      </c>
      <c r="C625" s="10" t="s">
        <v>102</v>
      </c>
      <c r="D625" s="11" t="s">
        <v>633</v>
      </c>
      <c r="E625" s="12">
        <v>43559</v>
      </c>
      <c r="F625" s="15">
        <v>15481.49</v>
      </c>
      <c r="G625" s="39">
        <v>2786.64</v>
      </c>
      <c r="H625" s="20"/>
      <c r="I625" s="19" t="s">
        <v>1908</v>
      </c>
      <c r="J625" s="39">
        <f t="shared" si="9"/>
        <v>18268.13</v>
      </c>
      <c r="K625" s="20" t="s">
        <v>760</v>
      </c>
    </row>
    <row r="626" spans="1:11" hidden="1" x14ac:dyDescent="0.25">
      <c r="A626" s="35">
        <v>601</v>
      </c>
      <c r="B626" s="20" t="s">
        <v>17</v>
      </c>
      <c r="C626" s="10" t="s">
        <v>136</v>
      </c>
      <c r="D626" s="11" t="s">
        <v>634</v>
      </c>
      <c r="E626" s="12">
        <v>43559</v>
      </c>
      <c r="F626" s="15">
        <v>1600</v>
      </c>
      <c r="G626" s="39">
        <v>288</v>
      </c>
      <c r="H626" s="20"/>
      <c r="I626" s="19" t="s">
        <v>1908</v>
      </c>
      <c r="J626" s="39">
        <f t="shared" si="9"/>
        <v>1888</v>
      </c>
      <c r="K626" s="20" t="s">
        <v>760</v>
      </c>
    </row>
    <row r="627" spans="1:11" hidden="1" x14ac:dyDescent="0.25">
      <c r="A627" s="35">
        <v>602</v>
      </c>
      <c r="B627" s="20" t="s">
        <v>17</v>
      </c>
      <c r="C627" s="10" t="s">
        <v>102</v>
      </c>
      <c r="D627" s="11" t="s">
        <v>635</v>
      </c>
      <c r="E627" s="12">
        <v>43559</v>
      </c>
      <c r="F627" s="15">
        <v>34669.599999999999</v>
      </c>
      <c r="G627" s="39">
        <v>6240.4</v>
      </c>
      <c r="H627" s="20"/>
      <c r="I627" s="19" t="s">
        <v>1908</v>
      </c>
      <c r="J627" s="39">
        <f t="shared" si="9"/>
        <v>40910</v>
      </c>
      <c r="K627" s="20" t="s">
        <v>760</v>
      </c>
    </row>
    <row r="628" spans="1:11" hidden="1" x14ac:dyDescent="0.25">
      <c r="A628" s="35">
        <v>603</v>
      </c>
      <c r="B628" s="20" t="s">
        <v>17</v>
      </c>
      <c r="C628" s="10" t="s">
        <v>614</v>
      </c>
      <c r="D628" s="11" t="s">
        <v>482</v>
      </c>
      <c r="E628" s="12">
        <v>43561</v>
      </c>
      <c r="F628" s="15">
        <v>1130983</v>
      </c>
      <c r="G628" s="39">
        <v>203577</v>
      </c>
      <c r="H628" s="20"/>
      <c r="I628" s="19" t="s">
        <v>1908</v>
      </c>
      <c r="J628" s="39">
        <f t="shared" si="9"/>
        <v>1334560</v>
      </c>
      <c r="K628" s="20" t="s">
        <v>760</v>
      </c>
    </row>
    <row r="629" spans="1:11" hidden="1" x14ac:dyDescent="0.25">
      <c r="A629" s="35">
        <v>604</v>
      </c>
      <c r="B629" s="20" t="s">
        <v>17</v>
      </c>
      <c r="C629" s="10" t="s">
        <v>136</v>
      </c>
      <c r="D629" s="11" t="s">
        <v>170</v>
      </c>
      <c r="E629" s="12">
        <v>43564</v>
      </c>
      <c r="F629" s="15">
        <v>1600</v>
      </c>
      <c r="G629" s="39">
        <v>288</v>
      </c>
      <c r="H629" s="20"/>
      <c r="I629" s="19" t="s">
        <v>1908</v>
      </c>
      <c r="J629" s="39">
        <f t="shared" si="9"/>
        <v>1888</v>
      </c>
      <c r="K629" s="20" t="s">
        <v>760</v>
      </c>
    </row>
    <row r="630" spans="1:11" hidden="1" x14ac:dyDescent="0.25">
      <c r="A630" s="35">
        <v>605</v>
      </c>
      <c r="B630" s="20" t="s">
        <v>17</v>
      </c>
      <c r="C630" s="10" t="s">
        <v>615</v>
      </c>
      <c r="D630" s="11" t="s">
        <v>636</v>
      </c>
      <c r="E630" s="12">
        <v>43565</v>
      </c>
      <c r="F630" s="15">
        <v>30897</v>
      </c>
      <c r="G630" s="39">
        <v>5562</v>
      </c>
      <c r="H630" s="20"/>
      <c r="I630" s="19" t="s">
        <v>1908</v>
      </c>
      <c r="J630" s="39">
        <f t="shared" si="9"/>
        <v>36459</v>
      </c>
      <c r="K630" s="20" t="s">
        <v>760</v>
      </c>
    </row>
    <row r="631" spans="1:11" hidden="1" x14ac:dyDescent="0.25">
      <c r="A631" s="35">
        <v>606</v>
      </c>
      <c r="B631" s="20" t="s">
        <v>17</v>
      </c>
      <c r="C631" s="10" t="s">
        <v>616</v>
      </c>
      <c r="D631" s="11" t="s">
        <v>637</v>
      </c>
      <c r="E631" s="12">
        <v>43565</v>
      </c>
      <c r="F631" s="15">
        <v>8925</v>
      </c>
      <c r="G631" s="39">
        <v>1606</v>
      </c>
      <c r="H631" s="20"/>
      <c r="I631" s="19" t="s">
        <v>1908</v>
      </c>
      <c r="J631" s="39">
        <f t="shared" si="9"/>
        <v>10531</v>
      </c>
      <c r="K631" s="20" t="s">
        <v>760</v>
      </c>
    </row>
    <row r="632" spans="1:11" hidden="1" x14ac:dyDescent="0.25">
      <c r="A632" s="35">
        <v>607</v>
      </c>
      <c r="B632" s="20" t="s">
        <v>17</v>
      </c>
      <c r="C632" s="10" t="s">
        <v>136</v>
      </c>
      <c r="D632" s="11" t="s">
        <v>638</v>
      </c>
      <c r="E632" s="12">
        <v>43567</v>
      </c>
      <c r="F632" s="15">
        <v>800</v>
      </c>
      <c r="G632" s="39">
        <v>144</v>
      </c>
      <c r="H632" s="20"/>
      <c r="I632" s="19" t="s">
        <v>1908</v>
      </c>
      <c r="J632" s="39">
        <f t="shared" si="9"/>
        <v>944</v>
      </c>
      <c r="K632" s="20" t="s">
        <v>760</v>
      </c>
    </row>
    <row r="633" spans="1:11" hidden="1" x14ac:dyDescent="0.25">
      <c r="A633" s="35">
        <v>608</v>
      </c>
      <c r="B633" s="20" t="s">
        <v>17</v>
      </c>
      <c r="C633" s="10" t="s">
        <v>133</v>
      </c>
      <c r="D633" s="11" t="s">
        <v>639</v>
      </c>
      <c r="E633" s="12">
        <v>43568</v>
      </c>
      <c r="F633" s="15">
        <v>9417.82</v>
      </c>
      <c r="G633" s="39">
        <v>1565.18</v>
      </c>
      <c r="H633" s="20"/>
      <c r="I633" s="19" t="s">
        <v>1908</v>
      </c>
      <c r="J633" s="39">
        <f t="shared" si="9"/>
        <v>10983</v>
      </c>
      <c r="K633" s="20" t="s">
        <v>760</v>
      </c>
    </row>
    <row r="634" spans="1:11" hidden="1" x14ac:dyDescent="0.25">
      <c r="A634" s="35">
        <v>609</v>
      </c>
      <c r="B634" s="20" t="s">
        <v>17</v>
      </c>
      <c r="C634" s="10" t="s">
        <v>113</v>
      </c>
      <c r="D634" s="11" t="s">
        <v>323</v>
      </c>
      <c r="E634" s="12">
        <v>43570</v>
      </c>
      <c r="F634" s="15">
        <v>54362</v>
      </c>
      <c r="G634" s="39">
        <v>9786</v>
      </c>
      <c r="H634" s="20"/>
      <c r="I634" s="19" t="s">
        <v>1908</v>
      </c>
      <c r="J634" s="39">
        <f t="shared" si="9"/>
        <v>64148</v>
      </c>
      <c r="K634" s="20" t="s">
        <v>760</v>
      </c>
    </row>
    <row r="635" spans="1:11" hidden="1" x14ac:dyDescent="0.25">
      <c r="A635" s="35">
        <v>610</v>
      </c>
      <c r="B635" s="20" t="s">
        <v>17</v>
      </c>
      <c r="C635" s="10" t="s">
        <v>102</v>
      </c>
      <c r="D635" s="11" t="s">
        <v>161</v>
      </c>
      <c r="E635" s="12">
        <v>43572</v>
      </c>
      <c r="F635" s="15">
        <v>4805.3999999999996</v>
      </c>
      <c r="G635" s="39">
        <v>864.98</v>
      </c>
      <c r="H635" s="20"/>
      <c r="I635" s="19" t="s">
        <v>1908</v>
      </c>
      <c r="J635" s="39">
        <f t="shared" si="9"/>
        <v>5670.3799999999992</v>
      </c>
      <c r="K635" s="20" t="s">
        <v>760</v>
      </c>
    </row>
    <row r="636" spans="1:11" hidden="1" x14ac:dyDescent="0.25">
      <c r="A636" s="35">
        <v>611</v>
      </c>
      <c r="B636" s="20" t="s">
        <v>17</v>
      </c>
      <c r="C636" s="10" t="s">
        <v>102</v>
      </c>
      <c r="D636" s="11" t="s">
        <v>640</v>
      </c>
      <c r="E636" s="12">
        <v>43572</v>
      </c>
      <c r="F636" s="41">
        <v>-240.25</v>
      </c>
      <c r="G636" s="39">
        <v>-43.25</v>
      </c>
      <c r="H636" s="20"/>
      <c r="I636" s="19" t="s">
        <v>1908</v>
      </c>
      <c r="J636" s="39">
        <f t="shared" si="9"/>
        <v>-283.5</v>
      </c>
      <c r="K636" s="20" t="s">
        <v>760</v>
      </c>
    </row>
    <row r="637" spans="1:11" hidden="1" x14ac:dyDescent="0.25">
      <c r="A637" s="35">
        <v>612</v>
      </c>
      <c r="B637" s="20" t="s">
        <v>17</v>
      </c>
      <c r="C637" s="10" t="s">
        <v>102</v>
      </c>
      <c r="D637" s="11" t="s">
        <v>641</v>
      </c>
      <c r="E637" s="12">
        <v>43572</v>
      </c>
      <c r="F637" s="41">
        <v>-689.49</v>
      </c>
      <c r="G637" s="39">
        <v>-124.11</v>
      </c>
      <c r="H637" s="20"/>
      <c r="I637" s="19" t="s">
        <v>1908</v>
      </c>
      <c r="J637" s="39">
        <f t="shared" si="9"/>
        <v>-813.6</v>
      </c>
      <c r="K637" s="20" t="s">
        <v>760</v>
      </c>
    </row>
    <row r="638" spans="1:11" hidden="1" x14ac:dyDescent="0.25">
      <c r="A638" s="35">
        <v>613</v>
      </c>
      <c r="B638" s="20" t="s">
        <v>17</v>
      </c>
      <c r="C638" s="10" t="s">
        <v>102</v>
      </c>
      <c r="D638" s="11" t="s">
        <v>628</v>
      </c>
      <c r="E638" s="12">
        <v>43572</v>
      </c>
      <c r="F638" s="41">
        <v>-1197.58</v>
      </c>
      <c r="G638" s="39">
        <v>-215.57</v>
      </c>
      <c r="H638" s="20"/>
      <c r="I638" s="19" t="s">
        <v>1908</v>
      </c>
      <c r="J638" s="39">
        <f t="shared" si="9"/>
        <v>-1413.1499999999999</v>
      </c>
      <c r="K638" s="20" t="s">
        <v>760</v>
      </c>
    </row>
    <row r="639" spans="1:11" hidden="1" x14ac:dyDescent="0.25">
      <c r="A639" s="35">
        <v>614</v>
      </c>
      <c r="B639" s="20" t="s">
        <v>17</v>
      </c>
      <c r="C639" s="10" t="s">
        <v>102</v>
      </c>
      <c r="D639" s="11" t="s">
        <v>642</v>
      </c>
      <c r="E639" s="12">
        <v>43572</v>
      </c>
      <c r="F639" s="15">
        <v>13790</v>
      </c>
      <c r="G639" s="39">
        <v>2482.1999999999998</v>
      </c>
      <c r="H639" s="20"/>
      <c r="I639" s="19" t="s">
        <v>1908</v>
      </c>
      <c r="J639" s="39">
        <f t="shared" si="9"/>
        <v>16272.2</v>
      </c>
      <c r="K639" s="20" t="s">
        <v>760</v>
      </c>
    </row>
    <row r="640" spans="1:11" hidden="1" x14ac:dyDescent="0.25">
      <c r="A640" s="35">
        <v>615</v>
      </c>
      <c r="B640" s="20" t="s">
        <v>17</v>
      </c>
      <c r="C640" s="10" t="s">
        <v>102</v>
      </c>
      <c r="D640" s="11" t="s">
        <v>208</v>
      </c>
      <c r="E640" s="12">
        <v>43572</v>
      </c>
      <c r="F640" s="15">
        <v>23952</v>
      </c>
      <c r="G640" s="39">
        <v>4311.3599999999997</v>
      </c>
      <c r="H640" s="20"/>
      <c r="I640" s="19" t="s">
        <v>1908</v>
      </c>
      <c r="J640" s="39">
        <f t="shared" si="9"/>
        <v>28263.360000000001</v>
      </c>
      <c r="K640" s="20" t="s">
        <v>760</v>
      </c>
    </row>
    <row r="641" spans="1:11" hidden="1" x14ac:dyDescent="0.25">
      <c r="A641" s="35">
        <v>616</v>
      </c>
      <c r="B641" s="20" t="s">
        <v>17</v>
      </c>
      <c r="C641" s="10" t="s">
        <v>136</v>
      </c>
      <c r="D641" s="11" t="s">
        <v>643</v>
      </c>
      <c r="E641" s="12">
        <v>43572</v>
      </c>
      <c r="F641" s="15">
        <v>1600</v>
      </c>
      <c r="G641" s="39">
        <v>288</v>
      </c>
      <c r="H641" s="20"/>
      <c r="I641" s="19" t="s">
        <v>1908</v>
      </c>
      <c r="J641" s="39">
        <f t="shared" si="9"/>
        <v>1888</v>
      </c>
      <c r="K641" s="20" t="s">
        <v>760</v>
      </c>
    </row>
    <row r="642" spans="1:11" hidden="1" x14ac:dyDescent="0.25">
      <c r="A642" s="35">
        <v>617</v>
      </c>
      <c r="B642" s="20" t="s">
        <v>17</v>
      </c>
      <c r="C642" s="10" t="s">
        <v>136</v>
      </c>
      <c r="D642" s="11" t="s">
        <v>644</v>
      </c>
      <c r="E642" s="12">
        <v>43572</v>
      </c>
      <c r="F642" s="15">
        <v>800</v>
      </c>
      <c r="G642" s="39">
        <v>144</v>
      </c>
      <c r="H642" s="20"/>
      <c r="I642" s="19" t="s">
        <v>1908</v>
      </c>
      <c r="J642" s="39">
        <f t="shared" si="9"/>
        <v>944</v>
      </c>
      <c r="K642" s="20" t="s">
        <v>760</v>
      </c>
    </row>
    <row r="643" spans="1:11" hidden="1" x14ac:dyDescent="0.25">
      <c r="A643" s="35">
        <v>618</v>
      </c>
      <c r="B643" s="20" t="s">
        <v>17</v>
      </c>
      <c r="C643" s="10" t="s">
        <v>615</v>
      </c>
      <c r="D643" s="11" t="s">
        <v>645</v>
      </c>
      <c r="E643" s="12">
        <v>43567</v>
      </c>
      <c r="F643" s="15">
        <v>3900</v>
      </c>
      <c r="G643" s="39">
        <v>702</v>
      </c>
      <c r="H643" s="20"/>
      <c r="I643" s="19" t="s">
        <v>1908</v>
      </c>
      <c r="J643" s="39">
        <f t="shared" si="9"/>
        <v>4602</v>
      </c>
      <c r="K643" s="20" t="s">
        <v>760</v>
      </c>
    </row>
    <row r="644" spans="1:11" hidden="1" x14ac:dyDescent="0.25">
      <c r="A644" s="35">
        <v>619</v>
      </c>
      <c r="B644" s="20" t="s">
        <v>17</v>
      </c>
      <c r="C644" s="10" t="s">
        <v>136</v>
      </c>
      <c r="D644" s="11" t="s">
        <v>646</v>
      </c>
      <c r="E644" s="12">
        <v>43577</v>
      </c>
      <c r="F644" s="15">
        <v>800</v>
      </c>
      <c r="G644" s="39">
        <v>144</v>
      </c>
      <c r="H644" s="20"/>
      <c r="I644" s="19" t="s">
        <v>1908</v>
      </c>
      <c r="J644" s="39">
        <f t="shared" si="9"/>
        <v>944</v>
      </c>
      <c r="K644" s="20" t="s">
        <v>760</v>
      </c>
    </row>
    <row r="645" spans="1:11" hidden="1" x14ac:dyDescent="0.25">
      <c r="A645" s="35">
        <v>620</v>
      </c>
      <c r="B645" s="20" t="s">
        <v>17</v>
      </c>
      <c r="C645" s="10" t="s">
        <v>136</v>
      </c>
      <c r="D645" s="11" t="s">
        <v>647</v>
      </c>
      <c r="E645" s="12">
        <v>43577</v>
      </c>
      <c r="F645" s="15">
        <v>800</v>
      </c>
      <c r="G645" s="39">
        <v>144</v>
      </c>
      <c r="H645" s="20"/>
      <c r="I645" s="19" t="s">
        <v>1908</v>
      </c>
      <c r="J645" s="39">
        <f t="shared" si="9"/>
        <v>944</v>
      </c>
      <c r="K645" s="20" t="s">
        <v>760</v>
      </c>
    </row>
    <row r="646" spans="1:11" hidden="1" x14ac:dyDescent="0.25">
      <c r="A646" s="35">
        <v>621</v>
      </c>
      <c r="B646" s="20" t="s">
        <v>17</v>
      </c>
      <c r="C646" s="10" t="s">
        <v>136</v>
      </c>
      <c r="D646" s="11" t="s">
        <v>648</v>
      </c>
      <c r="E646" s="12">
        <v>43579</v>
      </c>
      <c r="F646" s="15">
        <v>1600</v>
      </c>
      <c r="G646" s="39">
        <v>288</v>
      </c>
      <c r="H646" s="20"/>
      <c r="I646" s="19" t="s">
        <v>1908</v>
      </c>
      <c r="J646" s="39">
        <f t="shared" si="9"/>
        <v>1888</v>
      </c>
      <c r="K646" s="20" t="s">
        <v>760</v>
      </c>
    </row>
    <row r="647" spans="1:11" hidden="1" x14ac:dyDescent="0.25">
      <c r="A647" s="35">
        <v>622</v>
      </c>
      <c r="B647" s="20" t="s">
        <v>17</v>
      </c>
      <c r="C647" s="10" t="s">
        <v>136</v>
      </c>
      <c r="D647" s="11" t="s">
        <v>649</v>
      </c>
      <c r="E647" s="12">
        <v>43580</v>
      </c>
      <c r="F647" s="15">
        <v>1600</v>
      </c>
      <c r="G647" s="39">
        <v>288</v>
      </c>
      <c r="H647" s="20"/>
      <c r="I647" s="19" t="s">
        <v>1908</v>
      </c>
      <c r="J647" s="39">
        <f t="shared" si="9"/>
        <v>1888</v>
      </c>
      <c r="K647" s="20" t="s">
        <v>760</v>
      </c>
    </row>
    <row r="648" spans="1:11" hidden="1" x14ac:dyDescent="0.25">
      <c r="A648" s="35">
        <v>623</v>
      </c>
      <c r="B648" s="20" t="s">
        <v>17</v>
      </c>
      <c r="C648" s="10" t="s">
        <v>133</v>
      </c>
      <c r="D648" s="11" t="s">
        <v>370</v>
      </c>
      <c r="E648" s="12">
        <v>43578</v>
      </c>
      <c r="F648" s="15">
        <v>2295.7600000000002</v>
      </c>
      <c r="G648" s="39">
        <v>413.24</v>
      </c>
      <c r="H648" s="20"/>
      <c r="I648" s="19" t="s">
        <v>1908</v>
      </c>
      <c r="J648" s="39">
        <f t="shared" si="9"/>
        <v>2709</v>
      </c>
      <c r="K648" s="20" t="s">
        <v>760</v>
      </c>
    </row>
    <row r="649" spans="1:11" hidden="1" x14ac:dyDescent="0.25">
      <c r="A649" s="35">
        <v>624</v>
      </c>
      <c r="B649" s="20" t="s">
        <v>17</v>
      </c>
      <c r="C649" s="10" t="s">
        <v>102</v>
      </c>
      <c r="D649" s="11" t="s">
        <v>650</v>
      </c>
      <c r="E649" s="12">
        <v>43582</v>
      </c>
      <c r="F649" s="41">
        <v>-434.7</v>
      </c>
      <c r="G649" s="39">
        <v>-78.25</v>
      </c>
      <c r="H649" s="20"/>
      <c r="I649" s="19" t="s">
        <v>1908</v>
      </c>
      <c r="J649" s="39">
        <f t="shared" si="9"/>
        <v>-512.95000000000005</v>
      </c>
      <c r="K649" s="20" t="s">
        <v>760</v>
      </c>
    </row>
    <row r="650" spans="1:11" hidden="1" x14ac:dyDescent="0.25">
      <c r="A650" s="35">
        <v>625</v>
      </c>
      <c r="B650" s="20" t="s">
        <v>17</v>
      </c>
      <c r="C650" s="10" t="s">
        <v>102</v>
      </c>
      <c r="D650" s="11" t="s">
        <v>651</v>
      </c>
      <c r="E650" s="12">
        <v>43581</v>
      </c>
      <c r="F650" s="15">
        <v>8694.4</v>
      </c>
      <c r="G650" s="39">
        <v>1565</v>
      </c>
      <c r="H650" s="20"/>
      <c r="I650" s="19" t="s">
        <v>1908</v>
      </c>
      <c r="J650" s="39">
        <f t="shared" si="9"/>
        <v>10259.4</v>
      </c>
      <c r="K650" s="20" t="s">
        <v>760</v>
      </c>
    </row>
    <row r="651" spans="1:11" hidden="1" x14ac:dyDescent="0.25">
      <c r="A651" s="35">
        <v>626</v>
      </c>
      <c r="B651" s="20" t="s">
        <v>17</v>
      </c>
      <c r="C651" s="10" t="s">
        <v>155</v>
      </c>
      <c r="D651" s="11" t="s">
        <v>652</v>
      </c>
      <c r="E651" s="12">
        <v>43584</v>
      </c>
      <c r="F651" s="15">
        <v>96875</v>
      </c>
      <c r="G651" s="39">
        <v>27125</v>
      </c>
      <c r="H651" s="20"/>
      <c r="I651" s="19" t="s">
        <v>1908</v>
      </c>
      <c r="J651" s="39">
        <f t="shared" si="9"/>
        <v>124000</v>
      </c>
      <c r="K651" s="20" t="s">
        <v>760</v>
      </c>
    </row>
    <row r="652" spans="1:11" hidden="1" x14ac:dyDescent="0.25">
      <c r="A652" s="35">
        <v>627</v>
      </c>
      <c r="B652" s="20" t="s">
        <v>17</v>
      </c>
      <c r="C652" s="10" t="s">
        <v>155</v>
      </c>
      <c r="D652" s="11" t="s">
        <v>653</v>
      </c>
      <c r="E652" s="12">
        <v>43584</v>
      </c>
      <c r="F652" s="15">
        <v>96875</v>
      </c>
      <c r="G652" s="39">
        <v>27125</v>
      </c>
      <c r="H652" s="20"/>
      <c r="I652" s="19" t="s">
        <v>1908</v>
      </c>
      <c r="J652" s="39">
        <f t="shared" si="9"/>
        <v>124000</v>
      </c>
      <c r="K652" s="20" t="s">
        <v>760</v>
      </c>
    </row>
    <row r="653" spans="1:11" hidden="1" x14ac:dyDescent="0.25">
      <c r="A653" s="35">
        <v>628</v>
      </c>
      <c r="B653" s="20" t="s">
        <v>17</v>
      </c>
      <c r="C653" s="10" t="s">
        <v>155</v>
      </c>
      <c r="D653" s="11" t="s">
        <v>654</v>
      </c>
      <c r="E653" s="12">
        <v>43584</v>
      </c>
      <c r="F653" s="15">
        <v>48437.5</v>
      </c>
      <c r="G653" s="39">
        <v>13562.5</v>
      </c>
      <c r="H653" s="20"/>
      <c r="I653" s="19" t="s">
        <v>1908</v>
      </c>
      <c r="J653" s="39">
        <f t="shared" si="9"/>
        <v>62000</v>
      </c>
      <c r="K653" s="20" t="s">
        <v>760</v>
      </c>
    </row>
    <row r="654" spans="1:11" hidden="1" x14ac:dyDescent="0.25">
      <c r="A654" s="35">
        <v>629</v>
      </c>
      <c r="B654" s="20" t="s">
        <v>17</v>
      </c>
      <c r="C654" s="10" t="s">
        <v>617</v>
      </c>
      <c r="D654" s="11" t="s">
        <v>655</v>
      </c>
      <c r="E654" s="12">
        <v>43584</v>
      </c>
      <c r="F654" s="15">
        <v>374627.5</v>
      </c>
      <c r="G654" s="39">
        <v>67432.95</v>
      </c>
      <c r="H654" s="20"/>
      <c r="I654" s="19" t="s">
        <v>1908</v>
      </c>
      <c r="J654" s="39">
        <f t="shared" si="9"/>
        <v>442060.45</v>
      </c>
      <c r="K654" s="20" t="s">
        <v>760</v>
      </c>
    </row>
    <row r="655" spans="1:11" hidden="1" x14ac:dyDescent="0.25">
      <c r="A655" s="35">
        <v>630</v>
      </c>
      <c r="B655" s="20" t="s">
        <v>17</v>
      </c>
      <c r="C655" s="10" t="s">
        <v>66</v>
      </c>
      <c r="D655" s="11" t="s">
        <v>58</v>
      </c>
      <c r="E655" s="42"/>
      <c r="F655" s="15">
        <v>100332</v>
      </c>
      <c r="G655" s="39">
        <v>0</v>
      </c>
      <c r="H655" s="20"/>
      <c r="I655" s="19" t="s">
        <v>1908</v>
      </c>
      <c r="J655" s="39">
        <f t="shared" si="9"/>
        <v>100332</v>
      </c>
      <c r="K655" s="20" t="s">
        <v>760</v>
      </c>
    </row>
    <row r="656" spans="1:11" hidden="1" x14ac:dyDescent="0.25">
      <c r="A656" s="35">
        <v>631</v>
      </c>
      <c r="B656" s="20" t="s">
        <v>17</v>
      </c>
      <c r="C656" s="10" t="s">
        <v>66</v>
      </c>
      <c r="D656" s="11" t="s">
        <v>58</v>
      </c>
      <c r="E656" s="42"/>
      <c r="F656" s="15">
        <v>55954</v>
      </c>
      <c r="G656" s="39">
        <v>0</v>
      </c>
      <c r="H656" s="20"/>
      <c r="I656" s="19" t="s">
        <v>1908</v>
      </c>
      <c r="J656" s="39">
        <f t="shared" si="9"/>
        <v>55954</v>
      </c>
      <c r="K656" s="20" t="s">
        <v>760</v>
      </c>
    </row>
    <row r="657" spans="1:11" hidden="1" x14ac:dyDescent="0.25">
      <c r="A657" s="35">
        <v>632</v>
      </c>
      <c r="B657" s="20" t="s">
        <v>17</v>
      </c>
      <c r="C657" s="10" t="s">
        <v>66</v>
      </c>
      <c r="D657" s="11" t="s">
        <v>58</v>
      </c>
      <c r="E657" s="42"/>
      <c r="F657" s="15">
        <v>74567</v>
      </c>
      <c r="G657" s="39">
        <v>0</v>
      </c>
      <c r="H657" s="20"/>
      <c r="I657" s="19" t="s">
        <v>1908</v>
      </c>
      <c r="J657" s="39">
        <f t="shared" si="9"/>
        <v>74567</v>
      </c>
      <c r="K657" s="20" t="s">
        <v>760</v>
      </c>
    </row>
    <row r="658" spans="1:11" hidden="1" x14ac:dyDescent="0.25">
      <c r="A658" s="35">
        <v>633</v>
      </c>
      <c r="B658" s="20" t="s">
        <v>17</v>
      </c>
      <c r="C658" s="10" t="s">
        <v>618</v>
      </c>
      <c r="D658" s="11" t="s">
        <v>58</v>
      </c>
      <c r="E658" s="42"/>
      <c r="F658" s="15">
        <v>271009.95</v>
      </c>
      <c r="G658" s="39">
        <v>-271009.95</v>
      </c>
      <c r="H658" s="20"/>
      <c r="I658" s="19" t="s">
        <v>1908</v>
      </c>
      <c r="J658" s="39">
        <f t="shared" si="9"/>
        <v>0</v>
      </c>
      <c r="K658" s="20" t="s">
        <v>760</v>
      </c>
    </row>
    <row r="659" spans="1:11" hidden="1" x14ac:dyDescent="0.25">
      <c r="A659" s="35">
        <v>634</v>
      </c>
      <c r="B659" s="20" t="s">
        <v>17</v>
      </c>
      <c r="C659" s="10" t="s">
        <v>618</v>
      </c>
      <c r="D659" s="11" t="s">
        <v>58</v>
      </c>
      <c r="E659" s="42"/>
      <c r="F659" s="15">
        <v>107684.36</v>
      </c>
      <c r="G659" s="39">
        <v>-107684.36</v>
      </c>
      <c r="H659" s="20"/>
      <c r="I659" s="19" t="s">
        <v>1908</v>
      </c>
      <c r="J659" s="39">
        <f t="shared" si="9"/>
        <v>0</v>
      </c>
      <c r="K659" s="20" t="s">
        <v>760</v>
      </c>
    </row>
    <row r="660" spans="1:11" hidden="1" x14ac:dyDescent="0.25">
      <c r="A660" s="35">
        <v>635</v>
      </c>
      <c r="B660" s="20" t="s">
        <v>17</v>
      </c>
      <c r="C660" s="10" t="s">
        <v>615</v>
      </c>
      <c r="D660" s="11" t="s">
        <v>189</v>
      </c>
      <c r="E660" s="12">
        <v>43586</v>
      </c>
      <c r="F660" s="15">
        <v>9140</v>
      </c>
      <c r="G660" s="39">
        <v>1646</v>
      </c>
      <c r="H660" s="20"/>
      <c r="I660" s="19" t="s">
        <v>1908</v>
      </c>
      <c r="J660" s="39">
        <f t="shared" si="9"/>
        <v>10786</v>
      </c>
      <c r="K660" s="20" t="s">
        <v>760</v>
      </c>
    </row>
    <row r="661" spans="1:11" hidden="1" x14ac:dyDescent="0.25">
      <c r="A661" s="35">
        <v>636</v>
      </c>
      <c r="B661" s="20" t="s">
        <v>17</v>
      </c>
      <c r="C661" s="10" t="s">
        <v>617</v>
      </c>
      <c r="D661" s="11" t="s">
        <v>629</v>
      </c>
      <c r="E661" s="12">
        <v>43586</v>
      </c>
      <c r="F661" s="41">
        <v>-41780</v>
      </c>
      <c r="G661" s="39">
        <v>-7520.4</v>
      </c>
      <c r="H661" s="20"/>
      <c r="I661" s="19" t="s">
        <v>1908</v>
      </c>
      <c r="J661" s="39">
        <f t="shared" si="9"/>
        <v>-49300.4</v>
      </c>
      <c r="K661" s="20" t="s">
        <v>760</v>
      </c>
    </row>
    <row r="662" spans="1:11" hidden="1" x14ac:dyDescent="0.25">
      <c r="A662" s="35">
        <v>637</v>
      </c>
      <c r="B662" s="20" t="s">
        <v>17</v>
      </c>
      <c r="C662" s="10" t="s">
        <v>617</v>
      </c>
      <c r="D662" s="11" t="s">
        <v>630</v>
      </c>
      <c r="E662" s="12">
        <v>43586</v>
      </c>
      <c r="F662" s="41">
        <v>-11620</v>
      </c>
      <c r="G662" s="39">
        <v>-2091.6</v>
      </c>
      <c r="H662" s="20"/>
      <c r="I662" s="19" t="s">
        <v>1908</v>
      </c>
      <c r="J662" s="39">
        <f t="shared" si="9"/>
        <v>-13711.6</v>
      </c>
      <c r="K662" s="20" t="s">
        <v>760</v>
      </c>
    </row>
    <row r="663" spans="1:11" hidden="1" x14ac:dyDescent="0.25">
      <c r="A663" s="35">
        <v>638</v>
      </c>
      <c r="B663" s="20" t="s">
        <v>17</v>
      </c>
      <c r="C663" s="10" t="s">
        <v>615</v>
      </c>
      <c r="D663" s="11" t="s">
        <v>191</v>
      </c>
      <c r="E663" s="12">
        <v>43586</v>
      </c>
      <c r="F663" s="15">
        <v>4550</v>
      </c>
      <c r="G663" s="39">
        <v>820</v>
      </c>
      <c r="H663" s="20"/>
      <c r="I663" s="19" t="s">
        <v>1908</v>
      </c>
      <c r="J663" s="39">
        <f t="shared" si="9"/>
        <v>5370</v>
      </c>
      <c r="K663" s="20" t="s">
        <v>760</v>
      </c>
    </row>
    <row r="664" spans="1:11" hidden="1" x14ac:dyDescent="0.25">
      <c r="A664" s="35">
        <v>639</v>
      </c>
      <c r="B664" s="20" t="s">
        <v>17</v>
      </c>
      <c r="C664" s="10" t="s">
        <v>155</v>
      </c>
      <c r="D664" s="11" t="s">
        <v>656</v>
      </c>
      <c r="E664" s="12">
        <v>43586</v>
      </c>
      <c r="F664" s="15">
        <v>96875</v>
      </c>
      <c r="G664" s="39">
        <v>27125</v>
      </c>
      <c r="H664" s="20"/>
      <c r="I664" s="19" t="s">
        <v>1908</v>
      </c>
      <c r="J664" s="39">
        <f t="shared" si="9"/>
        <v>124000</v>
      </c>
      <c r="K664" s="20" t="s">
        <v>760</v>
      </c>
    </row>
    <row r="665" spans="1:11" hidden="1" x14ac:dyDescent="0.25">
      <c r="A665" s="35">
        <v>640</v>
      </c>
      <c r="B665" s="20" t="s">
        <v>17</v>
      </c>
      <c r="C665" s="10" t="s">
        <v>155</v>
      </c>
      <c r="D665" s="11" t="s">
        <v>657</v>
      </c>
      <c r="E665" s="12">
        <v>43586</v>
      </c>
      <c r="F665" s="15">
        <v>48437.5</v>
      </c>
      <c r="G665" s="39">
        <v>13562.5</v>
      </c>
      <c r="H665" s="20"/>
      <c r="I665" s="19" t="s">
        <v>1908</v>
      </c>
      <c r="J665" s="39">
        <f t="shared" si="9"/>
        <v>62000</v>
      </c>
      <c r="K665" s="20" t="s">
        <v>760</v>
      </c>
    </row>
    <row r="666" spans="1:11" hidden="1" x14ac:dyDescent="0.25">
      <c r="A666" s="35">
        <v>641</v>
      </c>
      <c r="B666" s="20" t="s">
        <v>17</v>
      </c>
      <c r="C666" s="10" t="s">
        <v>155</v>
      </c>
      <c r="D666" s="11" t="s">
        <v>658</v>
      </c>
      <c r="E666" s="12">
        <v>43586</v>
      </c>
      <c r="F666" s="15">
        <v>48437.5</v>
      </c>
      <c r="G666" s="39">
        <v>13562.5</v>
      </c>
      <c r="H666" s="20"/>
      <c r="I666" s="19" t="s">
        <v>1908</v>
      </c>
      <c r="J666" s="39">
        <f t="shared" si="9"/>
        <v>62000</v>
      </c>
      <c r="K666" s="20" t="s">
        <v>760</v>
      </c>
    </row>
    <row r="667" spans="1:11" hidden="1" x14ac:dyDescent="0.25">
      <c r="A667" s="35">
        <v>642</v>
      </c>
      <c r="B667" s="20" t="s">
        <v>17</v>
      </c>
      <c r="C667" s="10" t="s">
        <v>136</v>
      </c>
      <c r="D667" s="11" t="s">
        <v>250</v>
      </c>
      <c r="E667" s="12">
        <v>43582</v>
      </c>
      <c r="F667" s="15">
        <v>1600</v>
      </c>
      <c r="G667" s="39">
        <v>288</v>
      </c>
      <c r="H667" s="20"/>
      <c r="I667" s="19" t="s">
        <v>1908</v>
      </c>
      <c r="J667" s="39">
        <f t="shared" ref="J667:J730" si="10">F667+G667</f>
        <v>1888</v>
      </c>
      <c r="K667" s="20" t="s">
        <v>760</v>
      </c>
    </row>
    <row r="668" spans="1:11" hidden="1" x14ac:dyDescent="0.25">
      <c r="A668" s="35">
        <v>643</v>
      </c>
      <c r="B668" s="20" t="s">
        <v>17</v>
      </c>
      <c r="C668" s="10" t="s">
        <v>155</v>
      </c>
      <c r="D668" s="11" t="s">
        <v>659</v>
      </c>
      <c r="E668" s="12">
        <v>43586</v>
      </c>
      <c r="F668" s="15">
        <v>48437.5</v>
      </c>
      <c r="G668" s="39">
        <v>13562.5</v>
      </c>
      <c r="H668" s="20"/>
      <c r="I668" s="19" t="s">
        <v>1908</v>
      </c>
      <c r="J668" s="39">
        <f t="shared" si="10"/>
        <v>62000</v>
      </c>
      <c r="K668" s="20" t="s">
        <v>760</v>
      </c>
    </row>
    <row r="669" spans="1:11" hidden="1" x14ac:dyDescent="0.25">
      <c r="A669" s="35">
        <v>644</v>
      </c>
      <c r="B669" s="20" t="s">
        <v>17</v>
      </c>
      <c r="C669" s="10" t="s">
        <v>619</v>
      </c>
      <c r="D669" s="11" t="s">
        <v>161</v>
      </c>
      <c r="E669" s="12">
        <v>43588</v>
      </c>
      <c r="F669" s="15">
        <v>3714.3</v>
      </c>
      <c r="G669" s="39">
        <v>185.7</v>
      </c>
      <c r="H669" s="20"/>
      <c r="I669" s="19" t="s">
        <v>1908</v>
      </c>
      <c r="J669" s="39">
        <f t="shared" si="10"/>
        <v>3900</v>
      </c>
      <c r="K669" s="20" t="s">
        <v>760</v>
      </c>
    </row>
    <row r="670" spans="1:11" hidden="1" x14ac:dyDescent="0.25">
      <c r="A670" s="35">
        <v>645</v>
      </c>
      <c r="B670" s="20" t="s">
        <v>17</v>
      </c>
      <c r="C670" s="10" t="s">
        <v>133</v>
      </c>
      <c r="D670" s="11" t="s">
        <v>528</v>
      </c>
      <c r="E670" s="12">
        <v>43590</v>
      </c>
      <c r="F670" s="15">
        <v>3518.7</v>
      </c>
      <c r="G670" s="39">
        <v>633.29999999999995</v>
      </c>
      <c r="H670" s="20"/>
      <c r="I670" s="19" t="s">
        <v>1908</v>
      </c>
      <c r="J670" s="39">
        <f t="shared" si="10"/>
        <v>4152</v>
      </c>
      <c r="K670" s="20" t="s">
        <v>760</v>
      </c>
    </row>
    <row r="671" spans="1:11" hidden="1" x14ac:dyDescent="0.25">
      <c r="A671" s="35">
        <v>646</v>
      </c>
      <c r="B671" s="20" t="s">
        <v>17</v>
      </c>
      <c r="C671" s="10" t="s">
        <v>136</v>
      </c>
      <c r="D671" s="11" t="s">
        <v>660</v>
      </c>
      <c r="E671" s="12">
        <v>43592</v>
      </c>
      <c r="F671" s="15">
        <v>1600</v>
      </c>
      <c r="G671" s="39">
        <v>288</v>
      </c>
      <c r="H671" s="20"/>
      <c r="I671" s="19" t="s">
        <v>1908</v>
      </c>
      <c r="J671" s="39">
        <f t="shared" si="10"/>
        <v>1888</v>
      </c>
      <c r="K671" s="20" t="s">
        <v>760</v>
      </c>
    </row>
    <row r="672" spans="1:11" hidden="1" x14ac:dyDescent="0.25">
      <c r="A672" s="35">
        <v>647</v>
      </c>
      <c r="B672" s="20" t="s">
        <v>17</v>
      </c>
      <c r="C672" s="10" t="s">
        <v>136</v>
      </c>
      <c r="D672" s="11" t="s">
        <v>661</v>
      </c>
      <c r="E672" s="12">
        <v>43593</v>
      </c>
      <c r="F672" s="15">
        <v>1600</v>
      </c>
      <c r="G672" s="39">
        <v>288</v>
      </c>
      <c r="H672" s="20"/>
      <c r="I672" s="19" t="s">
        <v>1908</v>
      </c>
      <c r="J672" s="39">
        <f t="shared" si="10"/>
        <v>1888</v>
      </c>
      <c r="K672" s="20" t="s">
        <v>760</v>
      </c>
    </row>
    <row r="673" spans="1:11" hidden="1" x14ac:dyDescent="0.25">
      <c r="A673" s="35">
        <v>648</v>
      </c>
      <c r="B673" s="20" t="s">
        <v>17</v>
      </c>
      <c r="C673" s="10" t="s">
        <v>615</v>
      </c>
      <c r="D673" s="11" t="s">
        <v>479</v>
      </c>
      <c r="E673" s="12">
        <v>43594</v>
      </c>
      <c r="F673" s="15">
        <v>1002</v>
      </c>
      <c r="G673" s="39">
        <v>180</v>
      </c>
      <c r="H673" s="20"/>
      <c r="I673" s="19" t="s">
        <v>1908</v>
      </c>
      <c r="J673" s="39">
        <f t="shared" si="10"/>
        <v>1182</v>
      </c>
      <c r="K673" s="20" t="s">
        <v>760</v>
      </c>
    </row>
    <row r="674" spans="1:11" hidden="1" x14ac:dyDescent="0.25">
      <c r="A674" s="35">
        <v>649</v>
      </c>
      <c r="B674" s="20" t="s">
        <v>17</v>
      </c>
      <c r="C674" s="10" t="s">
        <v>615</v>
      </c>
      <c r="D674" s="11" t="s">
        <v>208</v>
      </c>
      <c r="E674" s="12">
        <v>43594</v>
      </c>
      <c r="F674" s="15">
        <v>1590</v>
      </c>
      <c r="G674" s="39">
        <v>286</v>
      </c>
      <c r="H674" s="20"/>
      <c r="I674" s="19" t="s">
        <v>1908</v>
      </c>
      <c r="J674" s="39">
        <f t="shared" si="10"/>
        <v>1876</v>
      </c>
      <c r="K674" s="20" t="s">
        <v>760</v>
      </c>
    </row>
    <row r="675" spans="1:11" hidden="1" x14ac:dyDescent="0.25">
      <c r="A675" s="35">
        <v>650</v>
      </c>
      <c r="B675" s="20" t="s">
        <v>17</v>
      </c>
      <c r="C675" s="10" t="s">
        <v>133</v>
      </c>
      <c r="D675" s="11" t="s">
        <v>38</v>
      </c>
      <c r="E675" s="12">
        <v>43593</v>
      </c>
      <c r="F675" s="15">
        <v>2180.6</v>
      </c>
      <c r="G675" s="39">
        <v>392.4</v>
      </c>
      <c r="H675" s="20"/>
      <c r="I675" s="19" t="s">
        <v>1908</v>
      </c>
      <c r="J675" s="39">
        <f t="shared" si="10"/>
        <v>2573</v>
      </c>
      <c r="K675" s="20" t="s">
        <v>760</v>
      </c>
    </row>
    <row r="676" spans="1:11" hidden="1" x14ac:dyDescent="0.25">
      <c r="A676" s="35">
        <v>651</v>
      </c>
      <c r="B676" s="20" t="s">
        <v>17</v>
      </c>
      <c r="C676" s="10" t="s">
        <v>133</v>
      </c>
      <c r="D676" s="11" t="s">
        <v>554</v>
      </c>
      <c r="E676" s="12">
        <v>43595</v>
      </c>
      <c r="F676" s="15">
        <v>4039.86</v>
      </c>
      <c r="G676" s="39">
        <v>727.14</v>
      </c>
      <c r="H676" s="20"/>
      <c r="I676" s="19" t="s">
        <v>1908</v>
      </c>
      <c r="J676" s="39">
        <f t="shared" si="10"/>
        <v>4767</v>
      </c>
      <c r="K676" s="20" t="s">
        <v>760</v>
      </c>
    </row>
    <row r="677" spans="1:11" hidden="1" x14ac:dyDescent="0.25">
      <c r="A677" s="35">
        <v>652</v>
      </c>
      <c r="B677" s="20" t="s">
        <v>17</v>
      </c>
      <c r="C677" s="10" t="s">
        <v>615</v>
      </c>
      <c r="D677" s="11" t="s">
        <v>165</v>
      </c>
      <c r="E677" s="12">
        <v>43596</v>
      </c>
      <c r="F677" s="15">
        <v>4953</v>
      </c>
      <c r="G677" s="39">
        <v>892</v>
      </c>
      <c r="H677" s="20"/>
      <c r="I677" s="19" t="s">
        <v>1908</v>
      </c>
      <c r="J677" s="39">
        <f t="shared" si="10"/>
        <v>5845</v>
      </c>
      <c r="K677" s="20" t="s">
        <v>760</v>
      </c>
    </row>
    <row r="678" spans="1:11" hidden="1" x14ac:dyDescent="0.25">
      <c r="A678" s="35">
        <v>653</v>
      </c>
      <c r="B678" s="20" t="s">
        <v>17</v>
      </c>
      <c r="C678" s="10" t="s">
        <v>614</v>
      </c>
      <c r="D678" s="11" t="s">
        <v>662</v>
      </c>
      <c r="E678" s="12">
        <v>43596</v>
      </c>
      <c r="F678" s="15">
        <v>1229784</v>
      </c>
      <c r="G678" s="39">
        <v>221361</v>
      </c>
      <c r="H678" s="20"/>
      <c r="I678" s="19" t="s">
        <v>1908</v>
      </c>
      <c r="J678" s="39">
        <f t="shared" si="10"/>
        <v>1451145</v>
      </c>
      <c r="K678" s="20" t="s">
        <v>760</v>
      </c>
    </row>
    <row r="679" spans="1:11" hidden="1" x14ac:dyDescent="0.25">
      <c r="A679" s="35">
        <v>654</v>
      </c>
      <c r="B679" s="20" t="s">
        <v>17</v>
      </c>
      <c r="C679" s="10" t="s">
        <v>136</v>
      </c>
      <c r="D679" s="11" t="s">
        <v>260</v>
      </c>
      <c r="E679" s="12">
        <v>43601</v>
      </c>
      <c r="F679" s="15">
        <v>1600</v>
      </c>
      <c r="G679" s="39">
        <v>288</v>
      </c>
      <c r="H679" s="20"/>
      <c r="I679" s="19" t="s">
        <v>1908</v>
      </c>
      <c r="J679" s="39">
        <f t="shared" si="10"/>
        <v>1888</v>
      </c>
      <c r="K679" s="20" t="s">
        <v>760</v>
      </c>
    </row>
    <row r="680" spans="1:11" hidden="1" x14ac:dyDescent="0.25">
      <c r="A680" s="35">
        <v>655</v>
      </c>
      <c r="B680" s="20" t="s">
        <v>17</v>
      </c>
      <c r="C680" s="10" t="s">
        <v>615</v>
      </c>
      <c r="D680" s="11" t="s">
        <v>197</v>
      </c>
      <c r="E680" s="12">
        <v>43601</v>
      </c>
      <c r="F680" s="15">
        <v>2430</v>
      </c>
      <c r="G680" s="39">
        <v>438</v>
      </c>
      <c r="H680" s="20"/>
      <c r="I680" s="19" t="s">
        <v>1908</v>
      </c>
      <c r="J680" s="39">
        <f t="shared" si="10"/>
        <v>2868</v>
      </c>
      <c r="K680" s="20" t="s">
        <v>760</v>
      </c>
    </row>
    <row r="681" spans="1:11" hidden="1" x14ac:dyDescent="0.25">
      <c r="A681" s="35">
        <v>656</v>
      </c>
      <c r="B681" s="20" t="s">
        <v>17</v>
      </c>
      <c r="C681" s="10" t="s">
        <v>614</v>
      </c>
      <c r="D681" s="11" t="s">
        <v>663</v>
      </c>
      <c r="E681" s="12">
        <v>43600</v>
      </c>
      <c r="F681" s="15">
        <v>1174361</v>
      </c>
      <c r="G681" s="39">
        <v>211385</v>
      </c>
      <c r="H681" s="20"/>
      <c r="I681" s="19" t="s">
        <v>1908</v>
      </c>
      <c r="J681" s="39">
        <f t="shared" si="10"/>
        <v>1385746</v>
      </c>
      <c r="K681" s="20" t="s">
        <v>760</v>
      </c>
    </row>
    <row r="682" spans="1:11" hidden="1" x14ac:dyDescent="0.25">
      <c r="A682" s="35">
        <v>657</v>
      </c>
      <c r="B682" s="20" t="s">
        <v>17</v>
      </c>
      <c r="C682" s="10" t="s">
        <v>102</v>
      </c>
      <c r="D682" s="11" t="s">
        <v>327</v>
      </c>
      <c r="E682" s="12">
        <v>43601</v>
      </c>
      <c r="F682" s="15">
        <v>4510.2</v>
      </c>
      <c r="G682" s="39">
        <v>811.8</v>
      </c>
      <c r="H682" s="20"/>
      <c r="I682" s="19" t="s">
        <v>1908</v>
      </c>
      <c r="J682" s="39">
        <f t="shared" si="10"/>
        <v>5322</v>
      </c>
      <c r="K682" s="20" t="s">
        <v>760</v>
      </c>
    </row>
    <row r="683" spans="1:11" hidden="1" x14ac:dyDescent="0.25">
      <c r="A683" s="35">
        <v>658</v>
      </c>
      <c r="B683" s="20" t="s">
        <v>17</v>
      </c>
      <c r="C683" s="10" t="s">
        <v>102</v>
      </c>
      <c r="D683" s="11" t="s">
        <v>328</v>
      </c>
      <c r="E683" s="12">
        <v>43601</v>
      </c>
      <c r="F683" s="15">
        <v>15565.3</v>
      </c>
      <c r="G683" s="39">
        <v>2801.7</v>
      </c>
      <c r="H683" s="20"/>
      <c r="I683" s="19" t="s">
        <v>1908</v>
      </c>
      <c r="J683" s="39">
        <f t="shared" si="10"/>
        <v>18367</v>
      </c>
      <c r="K683" s="20" t="s">
        <v>760</v>
      </c>
    </row>
    <row r="684" spans="1:11" hidden="1" x14ac:dyDescent="0.25">
      <c r="A684" s="35">
        <v>659</v>
      </c>
      <c r="B684" s="20" t="s">
        <v>17</v>
      </c>
      <c r="C684" s="10" t="s">
        <v>136</v>
      </c>
      <c r="D684" s="11" t="s">
        <v>97</v>
      </c>
      <c r="E684" s="12">
        <v>43603</v>
      </c>
      <c r="F684" s="15">
        <v>1600</v>
      </c>
      <c r="G684" s="39">
        <v>288</v>
      </c>
      <c r="H684" s="20"/>
      <c r="I684" s="19" t="s">
        <v>1908</v>
      </c>
      <c r="J684" s="39">
        <f t="shared" si="10"/>
        <v>1888</v>
      </c>
      <c r="K684" s="20" t="s">
        <v>760</v>
      </c>
    </row>
    <row r="685" spans="1:11" hidden="1" x14ac:dyDescent="0.25">
      <c r="A685" s="35">
        <v>660</v>
      </c>
      <c r="B685" s="20" t="s">
        <v>17</v>
      </c>
      <c r="C685" s="10" t="s">
        <v>614</v>
      </c>
      <c r="D685" s="11" t="s">
        <v>664</v>
      </c>
      <c r="E685" s="12">
        <v>43604</v>
      </c>
      <c r="F685" s="15">
        <v>1179442</v>
      </c>
      <c r="G685" s="39">
        <v>212300</v>
      </c>
      <c r="H685" s="20"/>
      <c r="I685" s="19" t="s">
        <v>1908</v>
      </c>
      <c r="J685" s="39">
        <f t="shared" si="10"/>
        <v>1391742</v>
      </c>
      <c r="K685" s="20" t="s">
        <v>760</v>
      </c>
    </row>
    <row r="686" spans="1:11" hidden="1" x14ac:dyDescent="0.25">
      <c r="A686" s="35">
        <v>661</v>
      </c>
      <c r="B686" s="20" t="s">
        <v>17</v>
      </c>
      <c r="C686" s="10" t="s">
        <v>136</v>
      </c>
      <c r="D686" s="11" t="s">
        <v>240</v>
      </c>
      <c r="E686" s="12">
        <v>43609</v>
      </c>
      <c r="F686" s="15">
        <v>800</v>
      </c>
      <c r="G686" s="39">
        <v>144</v>
      </c>
      <c r="H686" s="20"/>
      <c r="I686" s="19" t="s">
        <v>1908</v>
      </c>
      <c r="J686" s="39">
        <f t="shared" si="10"/>
        <v>944</v>
      </c>
      <c r="K686" s="20" t="s">
        <v>760</v>
      </c>
    </row>
    <row r="687" spans="1:11" hidden="1" x14ac:dyDescent="0.25">
      <c r="A687" s="35">
        <v>662</v>
      </c>
      <c r="B687" s="20" t="s">
        <v>17</v>
      </c>
      <c r="C687" s="10" t="s">
        <v>614</v>
      </c>
      <c r="D687" s="11" t="s">
        <v>665</v>
      </c>
      <c r="E687" s="12">
        <v>43612</v>
      </c>
      <c r="F687" s="15">
        <v>1095331</v>
      </c>
      <c r="G687" s="39">
        <v>197160</v>
      </c>
      <c r="H687" s="20"/>
      <c r="I687" s="19" t="s">
        <v>1908</v>
      </c>
      <c r="J687" s="39">
        <f t="shared" si="10"/>
        <v>1292491</v>
      </c>
      <c r="K687" s="20" t="s">
        <v>760</v>
      </c>
    </row>
    <row r="688" spans="1:11" hidden="1" x14ac:dyDescent="0.25">
      <c r="A688" s="35">
        <v>663</v>
      </c>
      <c r="B688" s="20" t="s">
        <v>17</v>
      </c>
      <c r="C688" s="10" t="s">
        <v>66</v>
      </c>
      <c r="D688" s="11" t="s">
        <v>58</v>
      </c>
      <c r="E688" s="42"/>
      <c r="F688" s="15">
        <v>75265</v>
      </c>
      <c r="G688" s="39">
        <v>0</v>
      </c>
      <c r="H688" s="20"/>
      <c r="I688" s="19" t="s">
        <v>1908</v>
      </c>
      <c r="J688" s="39">
        <f t="shared" si="10"/>
        <v>75265</v>
      </c>
      <c r="K688" s="20" t="s">
        <v>760</v>
      </c>
    </row>
    <row r="689" spans="1:11" hidden="1" x14ac:dyDescent="0.25">
      <c r="A689" s="35">
        <v>664</v>
      </c>
      <c r="B689" s="20" t="s">
        <v>17</v>
      </c>
      <c r="C689" s="10" t="s">
        <v>66</v>
      </c>
      <c r="D689" s="11" t="s">
        <v>58</v>
      </c>
      <c r="E689" s="42"/>
      <c r="F689" s="15">
        <v>59196</v>
      </c>
      <c r="G689" s="39">
        <v>0</v>
      </c>
      <c r="H689" s="20"/>
      <c r="I689" s="19" t="s">
        <v>1908</v>
      </c>
      <c r="J689" s="39">
        <f t="shared" si="10"/>
        <v>59196</v>
      </c>
      <c r="K689" s="20" t="s">
        <v>760</v>
      </c>
    </row>
    <row r="690" spans="1:11" hidden="1" x14ac:dyDescent="0.25">
      <c r="A690" s="35">
        <v>665</v>
      </c>
      <c r="B690" s="20" t="s">
        <v>17</v>
      </c>
      <c r="C690" s="10" t="s">
        <v>66</v>
      </c>
      <c r="D690" s="11" t="s">
        <v>58</v>
      </c>
      <c r="E690" s="42"/>
      <c r="F690" s="15">
        <v>102999</v>
      </c>
      <c r="G690" s="39">
        <v>0</v>
      </c>
      <c r="H690" s="20"/>
      <c r="I690" s="19" t="s">
        <v>1908</v>
      </c>
      <c r="J690" s="39">
        <f t="shared" si="10"/>
        <v>102999</v>
      </c>
      <c r="K690" s="20" t="s">
        <v>760</v>
      </c>
    </row>
    <row r="691" spans="1:11" hidden="1" x14ac:dyDescent="0.25">
      <c r="A691" s="35">
        <v>666</v>
      </c>
      <c r="B691" s="20" t="s">
        <v>17</v>
      </c>
      <c r="C691" s="10" t="s">
        <v>618</v>
      </c>
      <c r="D691" s="11" t="s">
        <v>58</v>
      </c>
      <c r="E691" s="42"/>
      <c r="F691" s="15">
        <v>832594</v>
      </c>
      <c r="G691" s="39">
        <v>-832594</v>
      </c>
      <c r="H691" s="20"/>
      <c r="I691" s="19" t="s">
        <v>1908</v>
      </c>
      <c r="J691" s="39">
        <f t="shared" si="10"/>
        <v>0</v>
      </c>
      <c r="K691" s="20" t="s">
        <v>760</v>
      </c>
    </row>
    <row r="692" spans="1:11" hidden="1" x14ac:dyDescent="0.25">
      <c r="A692" s="35">
        <v>667</v>
      </c>
      <c r="B692" s="20" t="s">
        <v>17</v>
      </c>
      <c r="C692" s="10" t="s">
        <v>618</v>
      </c>
      <c r="D692" s="11" t="s">
        <v>58</v>
      </c>
      <c r="E692" s="42"/>
      <c r="F692" s="15">
        <v>79210.539999999994</v>
      </c>
      <c r="G692" s="39">
        <v>-79210.539999999994</v>
      </c>
      <c r="H692" s="20"/>
      <c r="I692" s="19" t="s">
        <v>1908</v>
      </c>
      <c r="J692" s="39">
        <f t="shared" si="10"/>
        <v>0</v>
      </c>
      <c r="K692" s="20" t="s">
        <v>760</v>
      </c>
    </row>
    <row r="693" spans="1:11" hidden="1" x14ac:dyDescent="0.25">
      <c r="A693" s="35">
        <v>668</v>
      </c>
      <c r="B693" s="20" t="s">
        <v>17</v>
      </c>
      <c r="C693" s="10" t="s">
        <v>155</v>
      </c>
      <c r="D693" s="11" t="s">
        <v>666</v>
      </c>
      <c r="E693" s="12">
        <v>43617</v>
      </c>
      <c r="F693" s="15">
        <v>76171.88</v>
      </c>
      <c r="G693" s="39">
        <v>21328.12</v>
      </c>
      <c r="H693" s="20"/>
      <c r="I693" s="19" t="s">
        <v>1908</v>
      </c>
      <c r="J693" s="39">
        <f t="shared" si="10"/>
        <v>97500</v>
      </c>
      <c r="K693" s="20" t="s">
        <v>760</v>
      </c>
    </row>
    <row r="694" spans="1:11" hidden="1" x14ac:dyDescent="0.25">
      <c r="A694" s="35">
        <v>669</v>
      </c>
      <c r="B694" s="20" t="s">
        <v>17</v>
      </c>
      <c r="C694" s="10" t="s">
        <v>155</v>
      </c>
      <c r="D694" s="11" t="s">
        <v>667</v>
      </c>
      <c r="E694" s="12">
        <v>43617</v>
      </c>
      <c r="F694" s="15">
        <v>76171.88</v>
      </c>
      <c r="G694" s="39">
        <v>21328.12</v>
      </c>
      <c r="H694" s="20"/>
      <c r="I694" s="19" t="s">
        <v>1908</v>
      </c>
      <c r="J694" s="39">
        <f t="shared" si="10"/>
        <v>97500</v>
      </c>
      <c r="K694" s="20" t="s">
        <v>760</v>
      </c>
    </row>
    <row r="695" spans="1:11" hidden="1" x14ac:dyDescent="0.25">
      <c r="A695" s="35">
        <v>670</v>
      </c>
      <c r="B695" s="20" t="s">
        <v>17</v>
      </c>
      <c r="C695" s="10" t="s">
        <v>155</v>
      </c>
      <c r="D695" s="11" t="s">
        <v>668</v>
      </c>
      <c r="E695" s="12">
        <v>43617</v>
      </c>
      <c r="F695" s="15">
        <v>76171.88</v>
      </c>
      <c r="G695" s="39">
        <v>21328.12</v>
      </c>
      <c r="H695" s="20"/>
      <c r="I695" s="19" t="s">
        <v>1908</v>
      </c>
      <c r="J695" s="39">
        <f t="shared" si="10"/>
        <v>97500</v>
      </c>
      <c r="K695" s="20" t="s">
        <v>760</v>
      </c>
    </row>
    <row r="696" spans="1:11" hidden="1" x14ac:dyDescent="0.25">
      <c r="A696" s="35">
        <v>671</v>
      </c>
      <c r="B696" s="20" t="s">
        <v>17</v>
      </c>
      <c r="C696" s="10" t="s">
        <v>155</v>
      </c>
      <c r="D696" s="11" t="s">
        <v>669</v>
      </c>
      <c r="E696" s="12">
        <v>43617</v>
      </c>
      <c r="F696" s="15">
        <v>76171.88</v>
      </c>
      <c r="G696" s="39">
        <v>21328.12</v>
      </c>
      <c r="H696" s="20"/>
      <c r="I696" s="19" t="s">
        <v>1908</v>
      </c>
      <c r="J696" s="39">
        <f t="shared" si="10"/>
        <v>97500</v>
      </c>
      <c r="K696" s="20" t="s">
        <v>760</v>
      </c>
    </row>
    <row r="697" spans="1:11" hidden="1" x14ac:dyDescent="0.25">
      <c r="A697" s="35">
        <v>672</v>
      </c>
      <c r="B697" s="20" t="s">
        <v>17</v>
      </c>
      <c r="C697" s="10" t="s">
        <v>155</v>
      </c>
      <c r="D697" s="11" t="s">
        <v>670</v>
      </c>
      <c r="E697" s="12">
        <v>43617</v>
      </c>
      <c r="F697" s="15">
        <v>50781.24</v>
      </c>
      <c r="G697" s="39">
        <v>14218.76</v>
      </c>
      <c r="H697" s="20"/>
      <c r="I697" s="19" t="s">
        <v>1908</v>
      </c>
      <c r="J697" s="39">
        <f t="shared" si="10"/>
        <v>65000</v>
      </c>
      <c r="K697" s="20" t="s">
        <v>760</v>
      </c>
    </row>
    <row r="698" spans="1:11" hidden="1" x14ac:dyDescent="0.25">
      <c r="A698" s="35">
        <v>673</v>
      </c>
      <c r="B698" s="20" t="s">
        <v>17</v>
      </c>
      <c r="C698" s="10" t="s">
        <v>155</v>
      </c>
      <c r="D698" s="11" t="s">
        <v>671</v>
      </c>
      <c r="E698" s="12">
        <v>43617</v>
      </c>
      <c r="F698" s="15">
        <v>50781.24</v>
      </c>
      <c r="G698" s="39">
        <v>14218.76</v>
      </c>
      <c r="H698" s="20"/>
      <c r="I698" s="19" t="s">
        <v>1908</v>
      </c>
      <c r="J698" s="39">
        <f t="shared" si="10"/>
        <v>65000</v>
      </c>
      <c r="K698" s="20" t="s">
        <v>760</v>
      </c>
    </row>
    <row r="699" spans="1:11" hidden="1" x14ac:dyDescent="0.25">
      <c r="A699" s="35">
        <v>674</v>
      </c>
      <c r="B699" s="20" t="s">
        <v>17</v>
      </c>
      <c r="C699" s="10" t="s">
        <v>155</v>
      </c>
      <c r="D699" s="11" t="s">
        <v>672</v>
      </c>
      <c r="E699" s="12">
        <v>43618</v>
      </c>
      <c r="F699" s="15">
        <v>50781.24</v>
      </c>
      <c r="G699" s="39">
        <v>14218.76</v>
      </c>
      <c r="H699" s="20"/>
      <c r="I699" s="19" t="s">
        <v>1908</v>
      </c>
      <c r="J699" s="39">
        <f t="shared" si="10"/>
        <v>65000</v>
      </c>
      <c r="K699" s="20" t="s">
        <v>760</v>
      </c>
    </row>
    <row r="700" spans="1:11" hidden="1" x14ac:dyDescent="0.25">
      <c r="A700" s="35">
        <v>675</v>
      </c>
      <c r="B700" s="20" t="s">
        <v>17</v>
      </c>
      <c r="C700" s="10" t="s">
        <v>155</v>
      </c>
      <c r="D700" s="11" t="s">
        <v>673</v>
      </c>
      <c r="E700" s="12">
        <v>43618</v>
      </c>
      <c r="F700" s="15">
        <v>50781.24</v>
      </c>
      <c r="G700" s="39">
        <v>14218.76</v>
      </c>
      <c r="H700" s="20"/>
      <c r="I700" s="19" t="s">
        <v>1908</v>
      </c>
      <c r="J700" s="39">
        <f t="shared" si="10"/>
        <v>65000</v>
      </c>
      <c r="K700" s="20" t="s">
        <v>760</v>
      </c>
    </row>
    <row r="701" spans="1:11" hidden="1" x14ac:dyDescent="0.25">
      <c r="A701" s="35">
        <v>676</v>
      </c>
      <c r="B701" s="20" t="s">
        <v>17</v>
      </c>
      <c r="C701" s="10" t="s">
        <v>136</v>
      </c>
      <c r="D701" s="11" t="s">
        <v>55</v>
      </c>
      <c r="E701" s="12">
        <v>43623</v>
      </c>
      <c r="F701" s="15">
        <v>1600</v>
      </c>
      <c r="G701" s="39">
        <v>288</v>
      </c>
      <c r="H701" s="20"/>
      <c r="I701" s="19" t="s">
        <v>1908</v>
      </c>
      <c r="J701" s="39">
        <f t="shared" si="10"/>
        <v>1888</v>
      </c>
      <c r="K701" s="20" t="s">
        <v>760</v>
      </c>
    </row>
    <row r="702" spans="1:11" hidden="1" x14ac:dyDescent="0.25">
      <c r="A702" s="35">
        <v>677</v>
      </c>
      <c r="B702" s="20" t="s">
        <v>17</v>
      </c>
      <c r="C702" s="10" t="s">
        <v>133</v>
      </c>
      <c r="D702" s="11" t="s">
        <v>674</v>
      </c>
      <c r="E702" s="12">
        <v>43622</v>
      </c>
      <c r="F702" s="15">
        <v>5948.38</v>
      </c>
      <c r="G702" s="39">
        <v>1070.6199999999999</v>
      </c>
      <c r="H702" s="20"/>
      <c r="I702" s="19" t="s">
        <v>1908</v>
      </c>
      <c r="J702" s="39">
        <f t="shared" si="10"/>
        <v>7019</v>
      </c>
      <c r="K702" s="20" t="s">
        <v>760</v>
      </c>
    </row>
    <row r="703" spans="1:11" hidden="1" x14ac:dyDescent="0.25">
      <c r="A703" s="35">
        <v>678</v>
      </c>
      <c r="B703" s="20" t="s">
        <v>17</v>
      </c>
      <c r="C703" s="10" t="s">
        <v>134</v>
      </c>
      <c r="D703" s="11" t="s">
        <v>218</v>
      </c>
      <c r="E703" s="12">
        <v>43631</v>
      </c>
      <c r="F703" s="15">
        <v>2920</v>
      </c>
      <c r="G703" s="39">
        <v>525.6</v>
      </c>
      <c r="H703" s="20"/>
      <c r="I703" s="19" t="s">
        <v>1908</v>
      </c>
      <c r="J703" s="39">
        <f t="shared" si="10"/>
        <v>3445.6</v>
      </c>
      <c r="K703" s="20" t="s">
        <v>760</v>
      </c>
    </row>
    <row r="704" spans="1:11" hidden="1" x14ac:dyDescent="0.25">
      <c r="A704" s="35">
        <v>679</v>
      </c>
      <c r="B704" s="20" t="s">
        <v>17</v>
      </c>
      <c r="C704" s="10" t="s">
        <v>136</v>
      </c>
      <c r="D704" s="11" t="s">
        <v>440</v>
      </c>
      <c r="E704" s="12">
        <v>43631</v>
      </c>
      <c r="F704" s="15">
        <v>1600</v>
      </c>
      <c r="G704" s="39">
        <v>288</v>
      </c>
      <c r="H704" s="20"/>
      <c r="I704" s="19" t="s">
        <v>1908</v>
      </c>
      <c r="J704" s="39">
        <f t="shared" si="10"/>
        <v>1888</v>
      </c>
      <c r="K704" s="20" t="s">
        <v>760</v>
      </c>
    </row>
    <row r="705" spans="1:11" hidden="1" x14ac:dyDescent="0.25">
      <c r="A705" s="35">
        <v>680</v>
      </c>
      <c r="B705" s="20" t="s">
        <v>17</v>
      </c>
      <c r="C705" s="10" t="s">
        <v>136</v>
      </c>
      <c r="D705" s="11" t="s">
        <v>384</v>
      </c>
      <c r="E705" s="12">
        <v>43634</v>
      </c>
      <c r="F705" s="15">
        <v>1600</v>
      </c>
      <c r="G705" s="39">
        <v>288</v>
      </c>
      <c r="H705" s="20"/>
      <c r="I705" s="19" t="s">
        <v>1908</v>
      </c>
      <c r="J705" s="39">
        <f t="shared" si="10"/>
        <v>1888</v>
      </c>
      <c r="K705" s="20" t="s">
        <v>760</v>
      </c>
    </row>
    <row r="706" spans="1:11" hidden="1" x14ac:dyDescent="0.25">
      <c r="A706" s="35">
        <v>681</v>
      </c>
      <c r="B706" s="20" t="s">
        <v>17</v>
      </c>
      <c r="C706" s="10" t="s">
        <v>136</v>
      </c>
      <c r="D706" s="11" t="s">
        <v>468</v>
      </c>
      <c r="E706" s="12">
        <v>43636</v>
      </c>
      <c r="F706" s="15">
        <v>800</v>
      </c>
      <c r="G706" s="39">
        <v>144</v>
      </c>
      <c r="H706" s="20"/>
      <c r="I706" s="19" t="s">
        <v>1908</v>
      </c>
      <c r="J706" s="39">
        <f t="shared" si="10"/>
        <v>944</v>
      </c>
      <c r="K706" s="20" t="s">
        <v>760</v>
      </c>
    </row>
    <row r="707" spans="1:11" hidden="1" x14ac:dyDescent="0.25">
      <c r="A707" s="35">
        <v>682</v>
      </c>
      <c r="B707" s="20" t="s">
        <v>17</v>
      </c>
      <c r="C707" s="10" t="s">
        <v>134</v>
      </c>
      <c r="D707" s="11" t="s">
        <v>675</v>
      </c>
      <c r="E707" s="12">
        <v>43638</v>
      </c>
      <c r="F707" s="15">
        <v>11680</v>
      </c>
      <c r="G707" s="39">
        <v>2102.4</v>
      </c>
      <c r="H707" s="20"/>
      <c r="I707" s="19" t="s">
        <v>1908</v>
      </c>
      <c r="J707" s="39">
        <f t="shared" si="10"/>
        <v>13782.4</v>
      </c>
      <c r="K707" s="20" t="s">
        <v>760</v>
      </c>
    </row>
    <row r="708" spans="1:11" hidden="1" x14ac:dyDescent="0.25">
      <c r="A708" s="35">
        <v>683</v>
      </c>
      <c r="B708" s="20" t="s">
        <v>17</v>
      </c>
      <c r="C708" s="10" t="s">
        <v>136</v>
      </c>
      <c r="D708" s="11" t="s">
        <v>481</v>
      </c>
      <c r="E708" s="12">
        <v>43640</v>
      </c>
      <c r="F708" s="15">
        <v>1600</v>
      </c>
      <c r="G708" s="39">
        <v>288</v>
      </c>
      <c r="H708" s="20"/>
      <c r="I708" s="19" t="s">
        <v>1908</v>
      </c>
      <c r="J708" s="39">
        <f t="shared" si="10"/>
        <v>1888</v>
      </c>
      <c r="K708" s="20" t="s">
        <v>760</v>
      </c>
    </row>
    <row r="709" spans="1:11" hidden="1" x14ac:dyDescent="0.25">
      <c r="A709" s="35">
        <v>684</v>
      </c>
      <c r="B709" s="20" t="s">
        <v>17</v>
      </c>
      <c r="C709" s="10" t="s">
        <v>614</v>
      </c>
      <c r="D709" s="11" t="s">
        <v>676</v>
      </c>
      <c r="E709" s="12">
        <v>43641</v>
      </c>
      <c r="F709" s="15">
        <v>1041888</v>
      </c>
      <c r="G709" s="39">
        <v>187540</v>
      </c>
      <c r="H709" s="20"/>
      <c r="I709" s="19" t="s">
        <v>1908</v>
      </c>
      <c r="J709" s="39">
        <f t="shared" si="10"/>
        <v>1229428</v>
      </c>
      <c r="K709" s="20" t="s">
        <v>760</v>
      </c>
    </row>
    <row r="710" spans="1:11" hidden="1" x14ac:dyDescent="0.25">
      <c r="A710" s="35">
        <v>685</v>
      </c>
      <c r="B710" s="20" t="s">
        <v>17</v>
      </c>
      <c r="C710" s="10" t="s">
        <v>155</v>
      </c>
      <c r="D710" s="11" t="s">
        <v>677</v>
      </c>
      <c r="E710" s="12">
        <v>43643</v>
      </c>
      <c r="F710" s="15">
        <v>100625</v>
      </c>
      <c r="G710" s="39">
        <v>28175</v>
      </c>
      <c r="H710" s="20"/>
      <c r="I710" s="19" t="s">
        <v>1908</v>
      </c>
      <c r="J710" s="39">
        <f t="shared" si="10"/>
        <v>128800</v>
      </c>
      <c r="K710" s="20" t="s">
        <v>760</v>
      </c>
    </row>
    <row r="711" spans="1:11" hidden="1" x14ac:dyDescent="0.25">
      <c r="A711" s="35">
        <v>686</v>
      </c>
      <c r="B711" s="20" t="s">
        <v>17</v>
      </c>
      <c r="C711" s="10" t="s">
        <v>155</v>
      </c>
      <c r="D711" s="11" t="s">
        <v>678</v>
      </c>
      <c r="E711" s="12">
        <v>43643</v>
      </c>
      <c r="F711" s="15">
        <v>50312.5</v>
      </c>
      <c r="G711" s="39">
        <v>14087.5</v>
      </c>
      <c r="H711" s="20"/>
      <c r="I711" s="19" t="s">
        <v>1908</v>
      </c>
      <c r="J711" s="39">
        <f t="shared" si="10"/>
        <v>64400</v>
      </c>
      <c r="K711" s="20" t="s">
        <v>760</v>
      </c>
    </row>
    <row r="712" spans="1:11" hidden="1" x14ac:dyDescent="0.25">
      <c r="A712" s="35">
        <v>687</v>
      </c>
      <c r="B712" s="20" t="s">
        <v>17</v>
      </c>
      <c r="C712" s="10" t="s">
        <v>155</v>
      </c>
      <c r="D712" s="11" t="s">
        <v>679</v>
      </c>
      <c r="E712" s="12">
        <v>43643</v>
      </c>
      <c r="F712" s="15">
        <v>100625</v>
      </c>
      <c r="G712" s="39">
        <v>28175</v>
      </c>
      <c r="H712" s="20"/>
      <c r="I712" s="19" t="s">
        <v>1908</v>
      </c>
      <c r="J712" s="39">
        <f t="shared" si="10"/>
        <v>128800</v>
      </c>
      <c r="K712" s="20" t="s">
        <v>760</v>
      </c>
    </row>
    <row r="713" spans="1:11" hidden="1" x14ac:dyDescent="0.25">
      <c r="A713" s="35">
        <v>688</v>
      </c>
      <c r="B713" s="20" t="s">
        <v>17</v>
      </c>
      <c r="C713" s="10" t="s">
        <v>155</v>
      </c>
      <c r="D713" s="11" t="s">
        <v>680</v>
      </c>
      <c r="E713" s="12">
        <v>43643</v>
      </c>
      <c r="F713" s="15">
        <v>50312.5</v>
      </c>
      <c r="G713" s="39">
        <v>14087.5</v>
      </c>
      <c r="H713" s="20"/>
      <c r="I713" s="19" t="s">
        <v>1908</v>
      </c>
      <c r="J713" s="39">
        <f t="shared" si="10"/>
        <v>64400</v>
      </c>
      <c r="K713" s="20" t="s">
        <v>760</v>
      </c>
    </row>
    <row r="714" spans="1:11" hidden="1" x14ac:dyDescent="0.25">
      <c r="A714" s="35">
        <v>689</v>
      </c>
      <c r="B714" s="20" t="s">
        <v>17</v>
      </c>
      <c r="C714" s="10" t="s">
        <v>155</v>
      </c>
      <c r="D714" s="11" t="s">
        <v>681</v>
      </c>
      <c r="E714" s="12">
        <v>43643</v>
      </c>
      <c r="F714" s="15">
        <v>50312.5</v>
      </c>
      <c r="G714" s="39">
        <v>14087.5</v>
      </c>
      <c r="H714" s="20"/>
      <c r="I714" s="19" t="s">
        <v>1908</v>
      </c>
      <c r="J714" s="39">
        <f t="shared" si="10"/>
        <v>64400</v>
      </c>
      <c r="K714" s="20" t="s">
        <v>760</v>
      </c>
    </row>
    <row r="715" spans="1:11" hidden="1" x14ac:dyDescent="0.25">
      <c r="A715" s="35">
        <v>690</v>
      </c>
      <c r="B715" s="20" t="s">
        <v>17</v>
      </c>
      <c r="C715" s="10" t="s">
        <v>155</v>
      </c>
      <c r="D715" s="11" t="s">
        <v>682</v>
      </c>
      <c r="E715" s="12">
        <v>43643</v>
      </c>
      <c r="F715" s="15">
        <v>50312.5</v>
      </c>
      <c r="G715" s="39">
        <v>14087.5</v>
      </c>
      <c r="H715" s="20"/>
      <c r="I715" s="19" t="s">
        <v>1908</v>
      </c>
      <c r="J715" s="39">
        <f t="shared" si="10"/>
        <v>64400</v>
      </c>
      <c r="K715" s="20" t="s">
        <v>760</v>
      </c>
    </row>
    <row r="716" spans="1:11" hidden="1" x14ac:dyDescent="0.25">
      <c r="A716" s="35">
        <v>691</v>
      </c>
      <c r="B716" s="20" t="s">
        <v>17</v>
      </c>
      <c r="C716" s="10" t="s">
        <v>155</v>
      </c>
      <c r="D716" s="11" t="s">
        <v>683</v>
      </c>
      <c r="E716" s="12">
        <v>43644</v>
      </c>
      <c r="F716" s="15">
        <v>50312.5</v>
      </c>
      <c r="G716" s="39">
        <v>14087.5</v>
      </c>
      <c r="H716" s="20"/>
      <c r="I716" s="19" t="s">
        <v>1908</v>
      </c>
      <c r="J716" s="39">
        <f t="shared" si="10"/>
        <v>64400</v>
      </c>
      <c r="K716" s="20" t="s">
        <v>760</v>
      </c>
    </row>
    <row r="717" spans="1:11" hidden="1" x14ac:dyDescent="0.25">
      <c r="A717" s="35">
        <v>692</v>
      </c>
      <c r="B717" s="20" t="s">
        <v>17</v>
      </c>
      <c r="C717" s="10" t="s">
        <v>136</v>
      </c>
      <c r="D717" s="11" t="s">
        <v>497</v>
      </c>
      <c r="E717" s="12">
        <v>43645</v>
      </c>
      <c r="F717" s="15">
        <v>1600</v>
      </c>
      <c r="G717" s="39">
        <v>288</v>
      </c>
      <c r="H717" s="20"/>
      <c r="I717" s="19" t="s">
        <v>1908</v>
      </c>
      <c r="J717" s="39">
        <f t="shared" si="10"/>
        <v>1888</v>
      </c>
      <c r="K717" s="20" t="s">
        <v>760</v>
      </c>
    </row>
    <row r="718" spans="1:11" hidden="1" x14ac:dyDescent="0.25">
      <c r="A718" s="35">
        <v>693</v>
      </c>
      <c r="B718" s="20" t="s">
        <v>17</v>
      </c>
      <c r="C718" s="10" t="s">
        <v>155</v>
      </c>
      <c r="D718" s="11" t="s">
        <v>684</v>
      </c>
      <c r="E718" s="12">
        <v>43644</v>
      </c>
      <c r="F718" s="15">
        <v>50312.5</v>
      </c>
      <c r="G718" s="39">
        <v>14087.5</v>
      </c>
      <c r="H718" s="20"/>
      <c r="I718" s="19" t="s">
        <v>1908</v>
      </c>
      <c r="J718" s="39">
        <f t="shared" si="10"/>
        <v>64400</v>
      </c>
      <c r="K718" s="20" t="s">
        <v>760</v>
      </c>
    </row>
    <row r="719" spans="1:11" hidden="1" x14ac:dyDescent="0.25">
      <c r="A719" s="35">
        <v>694</v>
      </c>
      <c r="B719" s="20" t="s">
        <v>17</v>
      </c>
      <c r="C719" s="10" t="s">
        <v>620</v>
      </c>
      <c r="D719" s="11" t="s">
        <v>685</v>
      </c>
      <c r="E719" s="12">
        <v>43646</v>
      </c>
      <c r="F719" s="15">
        <v>5762.7</v>
      </c>
      <c r="G719" s="39">
        <v>1037.3</v>
      </c>
      <c r="H719" s="20"/>
      <c r="I719" s="19" t="s">
        <v>1908</v>
      </c>
      <c r="J719" s="39">
        <f t="shared" si="10"/>
        <v>6800</v>
      </c>
      <c r="K719" s="20" t="s">
        <v>760</v>
      </c>
    </row>
    <row r="720" spans="1:11" hidden="1" x14ac:dyDescent="0.25">
      <c r="A720" s="35">
        <v>695</v>
      </c>
      <c r="B720" s="20" t="s">
        <v>17</v>
      </c>
      <c r="C720" s="10" t="s">
        <v>66</v>
      </c>
      <c r="D720" s="11" t="s">
        <v>58</v>
      </c>
      <c r="E720" s="42"/>
      <c r="F720" s="15">
        <v>81762</v>
      </c>
      <c r="G720" s="39">
        <v>0</v>
      </c>
      <c r="H720" s="20"/>
      <c r="I720" s="19" t="s">
        <v>1908</v>
      </c>
      <c r="J720" s="39">
        <f t="shared" si="10"/>
        <v>81762</v>
      </c>
      <c r="K720" s="20" t="s">
        <v>760</v>
      </c>
    </row>
    <row r="721" spans="1:11" hidden="1" x14ac:dyDescent="0.25">
      <c r="A721" s="35">
        <v>696</v>
      </c>
      <c r="B721" s="20" t="s">
        <v>17</v>
      </c>
      <c r="C721" s="10" t="s">
        <v>66</v>
      </c>
      <c r="D721" s="11" t="s">
        <v>58</v>
      </c>
      <c r="E721" s="42"/>
      <c r="F721" s="15">
        <v>105408</v>
      </c>
      <c r="G721" s="39">
        <v>0</v>
      </c>
      <c r="H721" s="20"/>
      <c r="I721" s="19" t="s">
        <v>1908</v>
      </c>
      <c r="J721" s="39">
        <f t="shared" si="10"/>
        <v>105408</v>
      </c>
      <c r="K721" s="20" t="s">
        <v>760</v>
      </c>
    </row>
    <row r="722" spans="1:11" hidden="1" x14ac:dyDescent="0.25">
      <c r="A722" s="35">
        <v>697</v>
      </c>
      <c r="B722" s="20" t="s">
        <v>17</v>
      </c>
      <c r="C722" s="10" t="s">
        <v>66</v>
      </c>
      <c r="D722" s="11" t="s">
        <v>58</v>
      </c>
      <c r="E722" s="42"/>
      <c r="F722" s="15">
        <v>62987</v>
      </c>
      <c r="G722" s="39">
        <v>0</v>
      </c>
      <c r="H722" s="20"/>
      <c r="I722" s="19" t="s">
        <v>1908</v>
      </c>
      <c r="J722" s="39">
        <f t="shared" si="10"/>
        <v>62987</v>
      </c>
      <c r="K722" s="20" t="s">
        <v>760</v>
      </c>
    </row>
    <row r="723" spans="1:11" hidden="1" x14ac:dyDescent="0.25">
      <c r="A723" s="35">
        <v>698</v>
      </c>
      <c r="B723" s="20" t="s">
        <v>17</v>
      </c>
      <c r="C723" s="10" t="s">
        <v>618</v>
      </c>
      <c r="D723" s="11" t="s">
        <v>58</v>
      </c>
      <c r="E723" s="42"/>
      <c r="F723" s="15">
        <v>187540</v>
      </c>
      <c r="G723" s="39">
        <v>-187540</v>
      </c>
      <c r="H723" s="20"/>
      <c r="I723" s="19" t="s">
        <v>1908</v>
      </c>
      <c r="J723" s="39">
        <f t="shared" si="10"/>
        <v>0</v>
      </c>
      <c r="K723" s="20" t="s">
        <v>760</v>
      </c>
    </row>
    <row r="724" spans="1:11" hidden="1" x14ac:dyDescent="0.25">
      <c r="A724" s="35">
        <v>699</v>
      </c>
      <c r="B724" s="20" t="s">
        <v>17</v>
      </c>
      <c r="C724" s="10" t="s">
        <v>618</v>
      </c>
      <c r="D724" s="11" t="s">
        <v>58</v>
      </c>
      <c r="E724" s="42"/>
      <c r="F724" s="15">
        <v>289382.44</v>
      </c>
      <c r="G724" s="39">
        <v>-289382.44</v>
      </c>
      <c r="H724" s="20"/>
      <c r="I724" s="19" t="s">
        <v>1908</v>
      </c>
      <c r="J724" s="39">
        <f t="shared" si="10"/>
        <v>0</v>
      </c>
      <c r="K724" s="20" t="s">
        <v>760</v>
      </c>
    </row>
    <row r="725" spans="1:11" hidden="1" x14ac:dyDescent="0.25">
      <c r="A725" s="35">
        <v>700</v>
      </c>
      <c r="B725" s="20" t="s">
        <v>17</v>
      </c>
      <c r="C725" s="10" t="s">
        <v>136</v>
      </c>
      <c r="D725" s="11" t="s">
        <v>499</v>
      </c>
      <c r="E725" s="12">
        <v>43647</v>
      </c>
      <c r="F725" s="15">
        <v>1600</v>
      </c>
      <c r="G725" s="39">
        <v>288</v>
      </c>
      <c r="H725" s="20"/>
      <c r="I725" s="19" t="s">
        <v>1908</v>
      </c>
      <c r="J725" s="39">
        <f t="shared" si="10"/>
        <v>1888</v>
      </c>
      <c r="K725" s="20" t="s">
        <v>760</v>
      </c>
    </row>
    <row r="726" spans="1:11" hidden="1" x14ac:dyDescent="0.25">
      <c r="A726" s="35">
        <v>701</v>
      </c>
      <c r="B726" s="20" t="s">
        <v>17</v>
      </c>
      <c r="C726" s="10" t="s">
        <v>136</v>
      </c>
      <c r="D726" s="11" t="s">
        <v>53</v>
      </c>
      <c r="E726" s="12">
        <v>43655</v>
      </c>
      <c r="F726" s="15">
        <v>1600</v>
      </c>
      <c r="G726" s="39">
        <v>288</v>
      </c>
      <c r="H726" s="20"/>
      <c r="I726" s="19" t="s">
        <v>1908</v>
      </c>
      <c r="J726" s="39">
        <f t="shared" si="10"/>
        <v>1888</v>
      </c>
      <c r="K726" s="20" t="s">
        <v>760</v>
      </c>
    </row>
    <row r="727" spans="1:11" hidden="1" x14ac:dyDescent="0.25">
      <c r="A727" s="35">
        <v>702</v>
      </c>
      <c r="B727" s="20" t="s">
        <v>17</v>
      </c>
      <c r="C727" s="10" t="s">
        <v>155</v>
      </c>
      <c r="D727" s="11" t="s">
        <v>686</v>
      </c>
      <c r="E727" s="12">
        <v>43655</v>
      </c>
      <c r="F727" s="15">
        <v>75000</v>
      </c>
      <c r="G727" s="39">
        <v>21000</v>
      </c>
      <c r="H727" s="20"/>
      <c r="I727" s="19" t="s">
        <v>1908</v>
      </c>
      <c r="J727" s="39">
        <f t="shared" si="10"/>
        <v>96000</v>
      </c>
      <c r="K727" s="20" t="s">
        <v>760</v>
      </c>
    </row>
    <row r="728" spans="1:11" hidden="1" x14ac:dyDescent="0.25">
      <c r="A728" s="35">
        <v>703</v>
      </c>
      <c r="B728" s="20" t="s">
        <v>17</v>
      </c>
      <c r="C728" s="10" t="s">
        <v>155</v>
      </c>
      <c r="D728" s="11" t="s">
        <v>687</v>
      </c>
      <c r="E728" s="12">
        <v>43655</v>
      </c>
      <c r="F728" s="15">
        <v>75000</v>
      </c>
      <c r="G728" s="39">
        <v>21000</v>
      </c>
      <c r="H728" s="20"/>
      <c r="I728" s="19" t="s">
        <v>1908</v>
      </c>
      <c r="J728" s="39">
        <f t="shared" si="10"/>
        <v>96000</v>
      </c>
      <c r="K728" s="20" t="s">
        <v>760</v>
      </c>
    </row>
    <row r="729" spans="1:11" hidden="1" x14ac:dyDescent="0.25">
      <c r="A729" s="35">
        <v>704</v>
      </c>
      <c r="B729" s="20" t="s">
        <v>17</v>
      </c>
      <c r="C729" s="10" t="s">
        <v>136</v>
      </c>
      <c r="D729" s="11" t="s">
        <v>524</v>
      </c>
      <c r="E729" s="12">
        <v>43656</v>
      </c>
      <c r="F729" s="15">
        <v>1600</v>
      </c>
      <c r="G729" s="39">
        <v>288</v>
      </c>
      <c r="H729" s="20"/>
      <c r="I729" s="19" t="s">
        <v>1908</v>
      </c>
      <c r="J729" s="39">
        <f t="shared" si="10"/>
        <v>1888</v>
      </c>
      <c r="K729" s="20" t="s">
        <v>760</v>
      </c>
    </row>
    <row r="730" spans="1:11" hidden="1" x14ac:dyDescent="0.25">
      <c r="A730" s="35">
        <v>705</v>
      </c>
      <c r="B730" s="20" t="s">
        <v>17</v>
      </c>
      <c r="C730" s="10" t="s">
        <v>136</v>
      </c>
      <c r="D730" s="11" t="s">
        <v>528</v>
      </c>
      <c r="E730" s="12">
        <v>43657</v>
      </c>
      <c r="F730" s="15">
        <v>1600</v>
      </c>
      <c r="G730" s="39">
        <v>288</v>
      </c>
      <c r="H730" s="20"/>
      <c r="I730" s="19" t="s">
        <v>1908</v>
      </c>
      <c r="J730" s="39">
        <f t="shared" si="10"/>
        <v>1888</v>
      </c>
      <c r="K730" s="20" t="s">
        <v>760</v>
      </c>
    </row>
    <row r="731" spans="1:11" hidden="1" x14ac:dyDescent="0.25">
      <c r="A731" s="35">
        <v>706</v>
      </c>
      <c r="B731" s="20" t="s">
        <v>17</v>
      </c>
      <c r="C731" s="10" t="s">
        <v>155</v>
      </c>
      <c r="D731" s="11" t="s">
        <v>688</v>
      </c>
      <c r="E731" s="12">
        <v>43658</v>
      </c>
      <c r="F731" s="15">
        <v>75000</v>
      </c>
      <c r="G731" s="39">
        <v>21000</v>
      </c>
      <c r="H731" s="20"/>
      <c r="I731" s="19" t="s">
        <v>1908</v>
      </c>
      <c r="J731" s="39">
        <f t="shared" ref="J731:J794" si="11">F731+G731</f>
        <v>96000</v>
      </c>
      <c r="K731" s="20" t="s">
        <v>760</v>
      </c>
    </row>
    <row r="732" spans="1:11" hidden="1" x14ac:dyDescent="0.25">
      <c r="A732" s="35">
        <v>707</v>
      </c>
      <c r="B732" s="20" t="s">
        <v>17</v>
      </c>
      <c r="C732" s="10" t="s">
        <v>155</v>
      </c>
      <c r="D732" s="11" t="s">
        <v>689</v>
      </c>
      <c r="E732" s="12">
        <v>43658</v>
      </c>
      <c r="F732" s="15">
        <v>75000</v>
      </c>
      <c r="G732" s="39">
        <v>21000</v>
      </c>
      <c r="H732" s="20"/>
      <c r="I732" s="19" t="s">
        <v>1908</v>
      </c>
      <c r="J732" s="39">
        <f t="shared" si="11"/>
        <v>96000</v>
      </c>
      <c r="K732" s="20" t="s">
        <v>760</v>
      </c>
    </row>
    <row r="733" spans="1:11" hidden="1" x14ac:dyDescent="0.25">
      <c r="A733" s="35">
        <v>708</v>
      </c>
      <c r="B733" s="20" t="s">
        <v>17</v>
      </c>
      <c r="C733" s="10" t="s">
        <v>134</v>
      </c>
      <c r="D733" s="11" t="s">
        <v>248</v>
      </c>
      <c r="E733" s="12">
        <v>43658</v>
      </c>
      <c r="F733" s="15">
        <v>31402</v>
      </c>
      <c r="G733" s="39">
        <v>5652</v>
      </c>
      <c r="H733" s="20"/>
      <c r="I733" s="19" t="s">
        <v>1908</v>
      </c>
      <c r="J733" s="39">
        <f t="shared" si="11"/>
        <v>37054</v>
      </c>
      <c r="K733" s="20" t="s">
        <v>760</v>
      </c>
    </row>
    <row r="734" spans="1:11" hidden="1" x14ac:dyDescent="0.25">
      <c r="A734" s="35">
        <v>709</v>
      </c>
      <c r="B734" s="20" t="s">
        <v>17</v>
      </c>
      <c r="C734" s="10" t="s">
        <v>614</v>
      </c>
      <c r="D734" s="11" t="s">
        <v>690</v>
      </c>
      <c r="E734" s="12">
        <v>43659</v>
      </c>
      <c r="F734" s="15">
        <v>1236521</v>
      </c>
      <c r="G734" s="39">
        <v>222574</v>
      </c>
      <c r="H734" s="20"/>
      <c r="I734" s="19" t="s">
        <v>1908</v>
      </c>
      <c r="J734" s="39">
        <f t="shared" si="11"/>
        <v>1459095</v>
      </c>
      <c r="K734" s="20" t="s">
        <v>760</v>
      </c>
    </row>
    <row r="735" spans="1:11" hidden="1" x14ac:dyDescent="0.25">
      <c r="A735" s="35">
        <v>710</v>
      </c>
      <c r="B735" s="20" t="s">
        <v>17</v>
      </c>
      <c r="C735" s="10" t="s">
        <v>155</v>
      </c>
      <c r="D735" s="11" t="s">
        <v>691</v>
      </c>
      <c r="E735" s="12">
        <v>43659</v>
      </c>
      <c r="F735" s="15">
        <v>50000</v>
      </c>
      <c r="G735" s="39">
        <v>14000</v>
      </c>
      <c r="H735" s="20"/>
      <c r="I735" s="19" t="s">
        <v>1908</v>
      </c>
      <c r="J735" s="39">
        <f t="shared" si="11"/>
        <v>64000</v>
      </c>
      <c r="K735" s="20" t="s">
        <v>760</v>
      </c>
    </row>
    <row r="736" spans="1:11" hidden="1" x14ac:dyDescent="0.25">
      <c r="A736" s="35">
        <v>711</v>
      </c>
      <c r="B736" s="20" t="s">
        <v>17</v>
      </c>
      <c r="C736" s="10" t="s">
        <v>155</v>
      </c>
      <c r="D736" s="11" t="s">
        <v>692</v>
      </c>
      <c r="E736" s="12">
        <v>43659</v>
      </c>
      <c r="F736" s="15">
        <v>50000</v>
      </c>
      <c r="G736" s="39">
        <v>14000</v>
      </c>
      <c r="H736" s="20"/>
      <c r="I736" s="19" t="s">
        <v>1908</v>
      </c>
      <c r="J736" s="39">
        <f t="shared" si="11"/>
        <v>64000</v>
      </c>
      <c r="K736" s="20" t="s">
        <v>760</v>
      </c>
    </row>
    <row r="737" spans="1:11" hidden="1" x14ac:dyDescent="0.25">
      <c r="A737" s="35">
        <v>712</v>
      </c>
      <c r="B737" s="20" t="s">
        <v>17</v>
      </c>
      <c r="C737" s="10" t="s">
        <v>155</v>
      </c>
      <c r="D737" s="11" t="s">
        <v>693</v>
      </c>
      <c r="E737" s="12">
        <v>43661</v>
      </c>
      <c r="F737" s="15">
        <v>100000</v>
      </c>
      <c r="G737" s="39">
        <v>28000</v>
      </c>
      <c r="H737" s="20"/>
      <c r="I737" s="19" t="s">
        <v>1908</v>
      </c>
      <c r="J737" s="39">
        <f t="shared" si="11"/>
        <v>128000</v>
      </c>
      <c r="K737" s="20" t="s">
        <v>760</v>
      </c>
    </row>
    <row r="738" spans="1:11" hidden="1" x14ac:dyDescent="0.25">
      <c r="A738" s="35">
        <v>713</v>
      </c>
      <c r="B738" s="20" t="s">
        <v>17</v>
      </c>
      <c r="C738" s="10" t="s">
        <v>136</v>
      </c>
      <c r="D738" s="11" t="s">
        <v>544</v>
      </c>
      <c r="E738" s="12">
        <v>43662</v>
      </c>
      <c r="F738" s="15">
        <v>1600</v>
      </c>
      <c r="G738" s="39">
        <v>288</v>
      </c>
      <c r="H738" s="20"/>
      <c r="I738" s="19" t="s">
        <v>1908</v>
      </c>
      <c r="J738" s="39">
        <f t="shared" si="11"/>
        <v>1888</v>
      </c>
      <c r="K738" s="20" t="s">
        <v>760</v>
      </c>
    </row>
    <row r="739" spans="1:11" hidden="1" x14ac:dyDescent="0.25">
      <c r="A739" s="35">
        <v>714</v>
      </c>
      <c r="B739" s="20" t="s">
        <v>17</v>
      </c>
      <c r="C739" s="10" t="s">
        <v>134</v>
      </c>
      <c r="D739" s="11" t="s">
        <v>249</v>
      </c>
      <c r="E739" s="12">
        <v>43662</v>
      </c>
      <c r="F739" s="15">
        <v>8208</v>
      </c>
      <c r="G739" s="39">
        <v>1478</v>
      </c>
      <c r="H739" s="20"/>
      <c r="I739" s="19" t="s">
        <v>1908</v>
      </c>
      <c r="J739" s="39">
        <f t="shared" si="11"/>
        <v>9686</v>
      </c>
      <c r="K739" s="20" t="s">
        <v>760</v>
      </c>
    </row>
    <row r="740" spans="1:11" hidden="1" x14ac:dyDescent="0.25">
      <c r="A740" s="35">
        <v>715</v>
      </c>
      <c r="B740" s="20" t="s">
        <v>17</v>
      </c>
      <c r="C740" s="10" t="s">
        <v>116</v>
      </c>
      <c r="D740" s="11" t="s">
        <v>635</v>
      </c>
      <c r="E740" s="12">
        <v>43663</v>
      </c>
      <c r="F740" s="15">
        <v>83706</v>
      </c>
      <c r="G740" s="39">
        <v>4184</v>
      </c>
      <c r="H740" s="20"/>
      <c r="I740" s="19" t="s">
        <v>1908</v>
      </c>
      <c r="J740" s="39">
        <f t="shared" si="11"/>
        <v>87890</v>
      </c>
      <c r="K740" s="20" t="s">
        <v>760</v>
      </c>
    </row>
    <row r="741" spans="1:11" hidden="1" x14ac:dyDescent="0.25">
      <c r="A741" s="35">
        <v>716</v>
      </c>
      <c r="B741" s="20" t="s">
        <v>17</v>
      </c>
      <c r="C741" s="10" t="s">
        <v>116</v>
      </c>
      <c r="D741" s="11" t="s">
        <v>694</v>
      </c>
      <c r="E741" s="12">
        <v>43663</v>
      </c>
      <c r="F741" s="15">
        <v>45769</v>
      </c>
      <c r="G741" s="39">
        <v>2288</v>
      </c>
      <c r="H741" s="20"/>
      <c r="I741" s="19" t="s">
        <v>1908</v>
      </c>
      <c r="J741" s="39">
        <f t="shared" si="11"/>
        <v>48057</v>
      </c>
      <c r="K741" s="20" t="s">
        <v>760</v>
      </c>
    </row>
    <row r="742" spans="1:11" hidden="1" x14ac:dyDescent="0.25">
      <c r="A742" s="35">
        <v>717</v>
      </c>
      <c r="B742" s="20" t="s">
        <v>17</v>
      </c>
      <c r="C742" s="10" t="s">
        <v>116</v>
      </c>
      <c r="D742" s="11" t="s">
        <v>695</v>
      </c>
      <c r="E742" s="12">
        <v>43663</v>
      </c>
      <c r="F742" s="15">
        <v>57408</v>
      </c>
      <c r="G742" s="39">
        <v>2870</v>
      </c>
      <c r="H742" s="20"/>
      <c r="I742" s="19" t="s">
        <v>1908</v>
      </c>
      <c r="J742" s="39">
        <f t="shared" si="11"/>
        <v>60278</v>
      </c>
      <c r="K742" s="20" t="s">
        <v>760</v>
      </c>
    </row>
    <row r="743" spans="1:11" hidden="1" x14ac:dyDescent="0.25">
      <c r="A743" s="35">
        <v>718</v>
      </c>
      <c r="B743" s="20" t="s">
        <v>17</v>
      </c>
      <c r="C743" s="10" t="s">
        <v>116</v>
      </c>
      <c r="D743" s="11" t="s">
        <v>696</v>
      </c>
      <c r="E743" s="12">
        <v>43663</v>
      </c>
      <c r="F743" s="15">
        <v>84656</v>
      </c>
      <c r="G743" s="39">
        <v>4232</v>
      </c>
      <c r="H743" s="20"/>
      <c r="I743" s="19" t="s">
        <v>1908</v>
      </c>
      <c r="J743" s="39">
        <f t="shared" si="11"/>
        <v>88888</v>
      </c>
      <c r="K743" s="20" t="s">
        <v>760</v>
      </c>
    </row>
    <row r="744" spans="1:11" hidden="1" x14ac:dyDescent="0.25">
      <c r="A744" s="35">
        <v>719</v>
      </c>
      <c r="B744" s="20" t="s">
        <v>17</v>
      </c>
      <c r="C744" s="10" t="s">
        <v>621</v>
      </c>
      <c r="D744" s="11" t="s">
        <v>697</v>
      </c>
      <c r="E744" s="12">
        <v>43663</v>
      </c>
      <c r="F744" s="15">
        <v>148750</v>
      </c>
      <c r="G744" s="39">
        <v>41650</v>
      </c>
      <c r="H744" s="20"/>
      <c r="I744" s="19" t="s">
        <v>1908</v>
      </c>
      <c r="J744" s="39">
        <f t="shared" si="11"/>
        <v>190400</v>
      </c>
      <c r="K744" s="20" t="s">
        <v>760</v>
      </c>
    </row>
    <row r="745" spans="1:11" hidden="1" x14ac:dyDescent="0.25">
      <c r="A745" s="35">
        <v>720</v>
      </c>
      <c r="B745" s="20" t="s">
        <v>17</v>
      </c>
      <c r="C745" s="10" t="s">
        <v>621</v>
      </c>
      <c r="D745" s="11" t="s">
        <v>698</v>
      </c>
      <c r="E745" s="12">
        <v>43663</v>
      </c>
      <c r="F745" s="15">
        <v>83125</v>
      </c>
      <c r="G745" s="39">
        <v>23275</v>
      </c>
      <c r="H745" s="20"/>
      <c r="I745" s="19" t="s">
        <v>1908</v>
      </c>
      <c r="J745" s="39">
        <f t="shared" si="11"/>
        <v>106400</v>
      </c>
      <c r="K745" s="20" t="s">
        <v>760</v>
      </c>
    </row>
    <row r="746" spans="1:11" hidden="1" x14ac:dyDescent="0.25">
      <c r="A746" s="35">
        <v>721</v>
      </c>
      <c r="B746" s="20" t="s">
        <v>17</v>
      </c>
      <c r="C746" s="10" t="s">
        <v>116</v>
      </c>
      <c r="D746" s="11" t="s">
        <v>645</v>
      </c>
      <c r="E746" s="12">
        <v>43664</v>
      </c>
      <c r="F746" s="15">
        <v>65471</v>
      </c>
      <c r="G746" s="39">
        <v>3272</v>
      </c>
      <c r="H746" s="20"/>
      <c r="I746" s="19" t="s">
        <v>1908</v>
      </c>
      <c r="J746" s="39">
        <f t="shared" si="11"/>
        <v>68743</v>
      </c>
      <c r="K746" s="20" t="s">
        <v>760</v>
      </c>
    </row>
    <row r="747" spans="1:11" hidden="1" x14ac:dyDescent="0.25">
      <c r="A747" s="35">
        <v>722</v>
      </c>
      <c r="B747" s="20" t="s">
        <v>17</v>
      </c>
      <c r="C747" s="10" t="s">
        <v>116</v>
      </c>
      <c r="D747" s="11" t="s">
        <v>366</v>
      </c>
      <c r="E747" s="12">
        <v>43664</v>
      </c>
      <c r="F747" s="15">
        <v>71864</v>
      </c>
      <c r="G747" s="39">
        <v>3592</v>
      </c>
      <c r="H747" s="20"/>
      <c r="I747" s="19" t="s">
        <v>1908</v>
      </c>
      <c r="J747" s="39">
        <f t="shared" si="11"/>
        <v>75456</v>
      </c>
      <c r="K747" s="20" t="s">
        <v>760</v>
      </c>
    </row>
    <row r="748" spans="1:11" hidden="1" x14ac:dyDescent="0.25">
      <c r="A748" s="35">
        <v>723</v>
      </c>
      <c r="B748" s="20" t="s">
        <v>17</v>
      </c>
      <c r="C748" s="10" t="s">
        <v>116</v>
      </c>
      <c r="D748" s="11" t="s">
        <v>633</v>
      </c>
      <c r="E748" s="12">
        <v>43664</v>
      </c>
      <c r="F748" s="15">
        <v>76104</v>
      </c>
      <c r="G748" s="39">
        <v>3804</v>
      </c>
      <c r="H748" s="20"/>
      <c r="I748" s="19" t="s">
        <v>1908</v>
      </c>
      <c r="J748" s="39">
        <f t="shared" si="11"/>
        <v>79908</v>
      </c>
      <c r="K748" s="20" t="s">
        <v>760</v>
      </c>
    </row>
    <row r="749" spans="1:11" hidden="1" x14ac:dyDescent="0.25">
      <c r="A749" s="35">
        <v>724</v>
      </c>
      <c r="B749" s="20" t="s">
        <v>17</v>
      </c>
      <c r="C749" s="10" t="s">
        <v>622</v>
      </c>
      <c r="D749" s="11" t="s">
        <v>300</v>
      </c>
      <c r="E749" s="12">
        <v>43660</v>
      </c>
      <c r="F749" s="15">
        <v>90547</v>
      </c>
      <c r="G749" s="39">
        <v>25353.16</v>
      </c>
      <c r="H749" s="20"/>
      <c r="I749" s="19" t="s">
        <v>1908</v>
      </c>
      <c r="J749" s="39">
        <f t="shared" si="11"/>
        <v>115900.16</v>
      </c>
      <c r="K749" s="20" t="s">
        <v>760</v>
      </c>
    </row>
    <row r="750" spans="1:11" hidden="1" x14ac:dyDescent="0.25">
      <c r="A750" s="35">
        <v>725</v>
      </c>
      <c r="B750" s="20" t="s">
        <v>17</v>
      </c>
      <c r="C750" s="10" t="s">
        <v>621</v>
      </c>
      <c r="D750" s="11" t="s">
        <v>699</v>
      </c>
      <c r="E750" s="12">
        <v>43664</v>
      </c>
      <c r="F750" s="15">
        <v>83125</v>
      </c>
      <c r="G750" s="39">
        <v>23275</v>
      </c>
      <c r="H750" s="20"/>
      <c r="I750" s="19" t="s">
        <v>1908</v>
      </c>
      <c r="J750" s="39">
        <f t="shared" si="11"/>
        <v>106400</v>
      </c>
      <c r="K750" s="20" t="s">
        <v>760</v>
      </c>
    </row>
    <row r="751" spans="1:11" hidden="1" x14ac:dyDescent="0.25">
      <c r="A751" s="35">
        <v>726</v>
      </c>
      <c r="B751" s="20" t="s">
        <v>17</v>
      </c>
      <c r="C751" s="10" t="s">
        <v>621</v>
      </c>
      <c r="D751" s="11" t="s">
        <v>700</v>
      </c>
      <c r="E751" s="12">
        <v>43664</v>
      </c>
      <c r="F751" s="15">
        <v>83125</v>
      </c>
      <c r="G751" s="39">
        <v>23275</v>
      </c>
      <c r="H751" s="20"/>
      <c r="I751" s="19" t="s">
        <v>1908</v>
      </c>
      <c r="J751" s="39">
        <f t="shared" si="11"/>
        <v>106400</v>
      </c>
      <c r="K751" s="20" t="s">
        <v>760</v>
      </c>
    </row>
    <row r="752" spans="1:11" hidden="1" x14ac:dyDescent="0.25">
      <c r="A752" s="35">
        <v>727</v>
      </c>
      <c r="B752" s="20" t="s">
        <v>17</v>
      </c>
      <c r="C752" s="10" t="s">
        <v>136</v>
      </c>
      <c r="D752" s="11" t="s">
        <v>576</v>
      </c>
      <c r="E752" s="12">
        <v>43668</v>
      </c>
      <c r="F752" s="15">
        <v>1600</v>
      </c>
      <c r="G752" s="39">
        <v>288</v>
      </c>
      <c r="H752" s="20"/>
      <c r="I752" s="19" t="s">
        <v>1908</v>
      </c>
      <c r="J752" s="39">
        <f t="shared" si="11"/>
        <v>1888</v>
      </c>
      <c r="K752" s="20" t="s">
        <v>760</v>
      </c>
    </row>
    <row r="753" spans="1:11" hidden="1" x14ac:dyDescent="0.25">
      <c r="A753" s="35">
        <v>728</v>
      </c>
      <c r="B753" s="20" t="s">
        <v>17</v>
      </c>
      <c r="C753" s="10" t="s">
        <v>623</v>
      </c>
      <c r="D753" s="11" t="s">
        <v>701</v>
      </c>
      <c r="E753" s="12">
        <v>43647</v>
      </c>
      <c r="F753" s="15">
        <v>165996.79999999999</v>
      </c>
      <c r="G753" s="39">
        <v>29879.46</v>
      </c>
      <c r="H753" s="20"/>
      <c r="I753" s="19" t="s">
        <v>1908</v>
      </c>
      <c r="J753" s="39">
        <f t="shared" si="11"/>
        <v>195876.25999999998</v>
      </c>
      <c r="K753" s="20" t="s">
        <v>760</v>
      </c>
    </row>
    <row r="754" spans="1:11" hidden="1" x14ac:dyDescent="0.25">
      <c r="A754" s="35">
        <v>729</v>
      </c>
      <c r="B754" s="20" t="s">
        <v>17</v>
      </c>
      <c r="C754" s="10" t="s">
        <v>66</v>
      </c>
      <c r="D754" s="11" t="s">
        <v>58</v>
      </c>
      <c r="E754" s="42"/>
      <c r="F754" s="15">
        <v>105692</v>
      </c>
      <c r="G754" s="39">
        <v>0</v>
      </c>
      <c r="H754" s="20"/>
      <c r="I754" s="19" t="s">
        <v>1908</v>
      </c>
      <c r="J754" s="39">
        <f t="shared" si="11"/>
        <v>105692</v>
      </c>
      <c r="K754" s="20" t="s">
        <v>760</v>
      </c>
    </row>
    <row r="755" spans="1:11" hidden="1" x14ac:dyDescent="0.25">
      <c r="A755" s="35">
        <v>730</v>
      </c>
      <c r="B755" s="20" t="s">
        <v>17</v>
      </c>
      <c r="C755" s="10" t="s">
        <v>66</v>
      </c>
      <c r="D755" s="11" t="s">
        <v>58</v>
      </c>
      <c r="E755" s="42"/>
      <c r="F755" s="15">
        <v>63368</v>
      </c>
      <c r="G755" s="39">
        <v>0</v>
      </c>
      <c r="H755" s="20"/>
      <c r="I755" s="19" t="s">
        <v>1908</v>
      </c>
      <c r="J755" s="39">
        <f t="shared" si="11"/>
        <v>63368</v>
      </c>
      <c r="K755" s="20" t="s">
        <v>760</v>
      </c>
    </row>
    <row r="756" spans="1:11" hidden="1" x14ac:dyDescent="0.25">
      <c r="A756" s="35">
        <v>731</v>
      </c>
      <c r="B756" s="20" t="s">
        <v>17</v>
      </c>
      <c r="C756" s="10" t="s">
        <v>66</v>
      </c>
      <c r="D756" s="11" t="s">
        <v>58</v>
      </c>
      <c r="E756" s="42"/>
      <c r="F756" s="15">
        <v>77095</v>
      </c>
      <c r="G756" s="39">
        <v>0</v>
      </c>
      <c r="H756" s="20"/>
      <c r="I756" s="19" t="s">
        <v>1908</v>
      </c>
      <c r="J756" s="39">
        <f t="shared" si="11"/>
        <v>77095</v>
      </c>
      <c r="K756" s="20" t="s">
        <v>760</v>
      </c>
    </row>
    <row r="757" spans="1:11" hidden="1" x14ac:dyDescent="0.25">
      <c r="A757" s="35">
        <v>732</v>
      </c>
      <c r="B757" s="20" t="s">
        <v>17</v>
      </c>
      <c r="C757" s="10" t="s">
        <v>618</v>
      </c>
      <c r="D757" s="11" t="s">
        <v>58</v>
      </c>
      <c r="E757" s="42"/>
      <c r="F757" s="15">
        <v>309928.15999999997</v>
      </c>
      <c r="G757" s="39">
        <v>-309928.15999999997</v>
      </c>
      <c r="H757" s="20"/>
      <c r="I757" s="19" t="s">
        <v>1908</v>
      </c>
      <c r="J757" s="39">
        <f t="shared" si="11"/>
        <v>0</v>
      </c>
      <c r="K757" s="20" t="s">
        <v>760</v>
      </c>
    </row>
    <row r="758" spans="1:11" hidden="1" x14ac:dyDescent="0.25">
      <c r="A758" s="35">
        <v>733</v>
      </c>
      <c r="B758" s="20" t="s">
        <v>17</v>
      </c>
      <c r="C758" s="10" t="s">
        <v>618</v>
      </c>
      <c r="D758" s="11" t="s">
        <v>58</v>
      </c>
      <c r="E758" s="42"/>
      <c r="F758" s="15">
        <v>252453.46</v>
      </c>
      <c r="G758" s="39">
        <v>-252453.46</v>
      </c>
      <c r="H758" s="20"/>
      <c r="I758" s="19" t="s">
        <v>1908</v>
      </c>
      <c r="J758" s="39">
        <f t="shared" si="11"/>
        <v>0</v>
      </c>
      <c r="K758" s="20" t="s">
        <v>760</v>
      </c>
    </row>
    <row r="759" spans="1:11" hidden="1" x14ac:dyDescent="0.25">
      <c r="A759" s="35">
        <v>734</v>
      </c>
      <c r="B759" s="20" t="s">
        <v>17</v>
      </c>
      <c r="C759" s="10" t="s">
        <v>621</v>
      </c>
      <c r="D759" s="11" t="s">
        <v>702</v>
      </c>
      <c r="E759" s="12">
        <v>43677</v>
      </c>
      <c r="F759" s="15">
        <v>83125</v>
      </c>
      <c r="G759" s="39">
        <v>23275</v>
      </c>
      <c r="H759" s="20"/>
      <c r="I759" s="19" t="s">
        <v>1908</v>
      </c>
      <c r="J759" s="39">
        <f t="shared" si="11"/>
        <v>106400</v>
      </c>
      <c r="K759" s="20" t="s">
        <v>760</v>
      </c>
    </row>
    <row r="760" spans="1:11" hidden="1" x14ac:dyDescent="0.25">
      <c r="A760" s="35">
        <v>735</v>
      </c>
      <c r="B760" s="20" t="s">
        <v>17</v>
      </c>
      <c r="C760" s="10" t="s">
        <v>136</v>
      </c>
      <c r="D760" s="11" t="s">
        <v>703</v>
      </c>
      <c r="E760" s="12">
        <v>43671</v>
      </c>
      <c r="F760" s="15">
        <v>1600</v>
      </c>
      <c r="G760" s="39">
        <v>288</v>
      </c>
      <c r="H760" s="20"/>
      <c r="I760" s="19" t="s">
        <v>1908</v>
      </c>
      <c r="J760" s="39">
        <f t="shared" si="11"/>
        <v>1888</v>
      </c>
      <c r="K760" s="20" t="s">
        <v>760</v>
      </c>
    </row>
    <row r="761" spans="1:11" hidden="1" x14ac:dyDescent="0.25">
      <c r="A761" s="35">
        <v>736</v>
      </c>
      <c r="B761" s="20" t="s">
        <v>17</v>
      </c>
      <c r="C761" s="10" t="s">
        <v>136</v>
      </c>
      <c r="D761" s="11" t="s">
        <v>704</v>
      </c>
      <c r="E761" s="12">
        <v>43676</v>
      </c>
      <c r="F761" s="15">
        <v>1600</v>
      </c>
      <c r="G761" s="39">
        <v>288</v>
      </c>
      <c r="H761" s="20"/>
      <c r="I761" s="19" t="s">
        <v>1908</v>
      </c>
      <c r="J761" s="39">
        <f t="shared" si="11"/>
        <v>1888</v>
      </c>
      <c r="K761" s="20" t="s">
        <v>760</v>
      </c>
    </row>
    <row r="762" spans="1:11" hidden="1" x14ac:dyDescent="0.25">
      <c r="A762" s="35">
        <v>737</v>
      </c>
      <c r="B762" s="20" t="s">
        <v>17</v>
      </c>
      <c r="C762" s="10" t="s">
        <v>136</v>
      </c>
      <c r="D762" s="11" t="s">
        <v>705</v>
      </c>
      <c r="E762" s="12">
        <v>43678</v>
      </c>
      <c r="F762" s="15">
        <v>1600</v>
      </c>
      <c r="G762" s="39">
        <v>288</v>
      </c>
      <c r="H762" s="20"/>
      <c r="I762" s="19" t="s">
        <v>1908</v>
      </c>
      <c r="J762" s="39">
        <f t="shared" si="11"/>
        <v>1888</v>
      </c>
      <c r="K762" s="20" t="s">
        <v>760</v>
      </c>
    </row>
    <row r="763" spans="1:11" hidden="1" x14ac:dyDescent="0.25">
      <c r="A763" s="35">
        <v>738</v>
      </c>
      <c r="B763" s="20" t="s">
        <v>17</v>
      </c>
      <c r="C763" s="10" t="s">
        <v>134</v>
      </c>
      <c r="D763" s="11" t="s">
        <v>280</v>
      </c>
      <c r="E763" s="12">
        <v>43684</v>
      </c>
      <c r="F763" s="15">
        <v>3200</v>
      </c>
      <c r="G763" s="39">
        <v>576</v>
      </c>
      <c r="H763" s="20"/>
      <c r="I763" s="19" t="s">
        <v>1908</v>
      </c>
      <c r="J763" s="39">
        <f t="shared" si="11"/>
        <v>3776</v>
      </c>
      <c r="K763" s="20" t="s">
        <v>760</v>
      </c>
    </row>
    <row r="764" spans="1:11" hidden="1" x14ac:dyDescent="0.25">
      <c r="A764" s="35">
        <v>739</v>
      </c>
      <c r="B764" s="20" t="s">
        <v>17</v>
      </c>
      <c r="C764" s="10" t="s">
        <v>136</v>
      </c>
      <c r="D764" s="11" t="s">
        <v>341</v>
      </c>
      <c r="E764" s="12">
        <v>43687</v>
      </c>
      <c r="F764" s="15">
        <v>1600</v>
      </c>
      <c r="G764" s="39">
        <v>288</v>
      </c>
      <c r="H764" s="20"/>
      <c r="I764" s="19" t="s">
        <v>1908</v>
      </c>
      <c r="J764" s="39">
        <f t="shared" si="11"/>
        <v>1888</v>
      </c>
      <c r="K764" s="20" t="s">
        <v>760</v>
      </c>
    </row>
    <row r="765" spans="1:11" hidden="1" x14ac:dyDescent="0.25">
      <c r="A765" s="35">
        <v>740</v>
      </c>
      <c r="B765" s="20" t="s">
        <v>17</v>
      </c>
      <c r="C765" s="10" t="s">
        <v>614</v>
      </c>
      <c r="D765" s="11" t="s">
        <v>706</v>
      </c>
      <c r="E765" s="12">
        <v>43691</v>
      </c>
      <c r="F765" s="15">
        <v>1021089</v>
      </c>
      <c r="G765" s="39">
        <v>183796</v>
      </c>
      <c r="H765" s="20"/>
      <c r="I765" s="19" t="s">
        <v>1908</v>
      </c>
      <c r="J765" s="39">
        <f t="shared" si="11"/>
        <v>1204885</v>
      </c>
      <c r="K765" s="20" t="s">
        <v>760</v>
      </c>
    </row>
    <row r="766" spans="1:11" hidden="1" x14ac:dyDescent="0.25">
      <c r="A766" s="35">
        <v>741</v>
      </c>
      <c r="B766" s="20" t="s">
        <v>17</v>
      </c>
      <c r="C766" s="10" t="s">
        <v>624</v>
      </c>
      <c r="D766" s="11" t="s">
        <v>707</v>
      </c>
      <c r="E766" s="12">
        <v>43694</v>
      </c>
      <c r="F766" s="15">
        <v>185718.96</v>
      </c>
      <c r="G766" s="39">
        <v>52001.599999999999</v>
      </c>
      <c r="H766" s="20"/>
      <c r="I766" s="19" t="s">
        <v>1908</v>
      </c>
      <c r="J766" s="39">
        <f t="shared" si="11"/>
        <v>237720.56</v>
      </c>
      <c r="K766" s="20" t="s">
        <v>760</v>
      </c>
    </row>
    <row r="767" spans="1:11" hidden="1" x14ac:dyDescent="0.25">
      <c r="A767" s="35">
        <v>742</v>
      </c>
      <c r="B767" s="20" t="s">
        <v>17</v>
      </c>
      <c r="C767" s="10" t="s">
        <v>624</v>
      </c>
      <c r="D767" s="11" t="s">
        <v>708</v>
      </c>
      <c r="E767" s="12">
        <v>43698</v>
      </c>
      <c r="F767" s="15">
        <v>66328.2</v>
      </c>
      <c r="G767" s="39">
        <v>18571.84</v>
      </c>
      <c r="H767" s="20"/>
      <c r="I767" s="19" t="s">
        <v>1908</v>
      </c>
      <c r="J767" s="39">
        <f t="shared" si="11"/>
        <v>84900.04</v>
      </c>
      <c r="K767" s="20" t="s">
        <v>760</v>
      </c>
    </row>
    <row r="768" spans="1:11" hidden="1" x14ac:dyDescent="0.25">
      <c r="A768" s="35">
        <v>743</v>
      </c>
      <c r="B768" s="20" t="s">
        <v>17</v>
      </c>
      <c r="C768" s="10" t="s">
        <v>624</v>
      </c>
      <c r="D768" s="11" t="s">
        <v>709</v>
      </c>
      <c r="E768" s="12">
        <v>43698</v>
      </c>
      <c r="F768" s="15">
        <v>154765.79999999999</v>
      </c>
      <c r="G768" s="39">
        <v>43334.42</v>
      </c>
      <c r="H768" s="20"/>
      <c r="I768" s="19" t="s">
        <v>1908</v>
      </c>
      <c r="J768" s="39">
        <f t="shared" si="11"/>
        <v>198100.21999999997</v>
      </c>
      <c r="K768" s="20" t="s">
        <v>760</v>
      </c>
    </row>
    <row r="769" spans="1:11" hidden="1" x14ac:dyDescent="0.25">
      <c r="A769" s="35">
        <v>744</v>
      </c>
      <c r="B769" s="20" t="s">
        <v>17</v>
      </c>
      <c r="C769" s="10" t="s">
        <v>155</v>
      </c>
      <c r="D769" s="11" t="s">
        <v>710</v>
      </c>
      <c r="E769" s="12">
        <v>43699</v>
      </c>
      <c r="F769" s="15">
        <v>62109.38</v>
      </c>
      <c r="G769" s="39">
        <v>17390.62</v>
      </c>
      <c r="H769" s="20"/>
      <c r="I769" s="19" t="s">
        <v>1908</v>
      </c>
      <c r="J769" s="39">
        <f t="shared" si="11"/>
        <v>79500</v>
      </c>
      <c r="K769" s="20" t="s">
        <v>760</v>
      </c>
    </row>
    <row r="770" spans="1:11" hidden="1" x14ac:dyDescent="0.25">
      <c r="A770" s="35">
        <v>745</v>
      </c>
      <c r="B770" s="20" t="s">
        <v>17</v>
      </c>
      <c r="C770" s="10" t="s">
        <v>155</v>
      </c>
      <c r="D770" s="11" t="s">
        <v>711</v>
      </c>
      <c r="E770" s="12">
        <v>43699</v>
      </c>
      <c r="F770" s="15">
        <v>62109.38</v>
      </c>
      <c r="G770" s="39">
        <v>17390.62</v>
      </c>
      <c r="H770" s="20"/>
      <c r="I770" s="19" t="s">
        <v>1908</v>
      </c>
      <c r="J770" s="39">
        <f t="shared" si="11"/>
        <v>79500</v>
      </c>
      <c r="K770" s="20" t="s">
        <v>760</v>
      </c>
    </row>
    <row r="771" spans="1:11" hidden="1" x14ac:dyDescent="0.25">
      <c r="A771" s="35">
        <v>746</v>
      </c>
      <c r="B771" s="20" t="s">
        <v>17</v>
      </c>
      <c r="C771" s="10" t="s">
        <v>155</v>
      </c>
      <c r="D771" s="11" t="s">
        <v>712</v>
      </c>
      <c r="E771" s="12">
        <v>43699</v>
      </c>
      <c r="F771" s="15">
        <v>62109.38</v>
      </c>
      <c r="G771" s="39">
        <v>17390.62</v>
      </c>
      <c r="H771" s="20"/>
      <c r="I771" s="19" t="s">
        <v>1908</v>
      </c>
      <c r="J771" s="39">
        <f t="shared" si="11"/>
        <v>79500</v>
      </c>
      <c r="K771" s="20" t="s">
        <v>760</v>
      </c>
    </row>
    <row r="772" spans="1:11" hidden="1" x14ac:dyDescent="0.25">
      <c r="A772" s="35">
        <v>747</v>
      </c>
      <c r="B772" s="20" t="s">
        <v>17</v>
      </c>
      <c r="C772" s="10" t="s">
        <v>155</v>
      </c>
      <c r="D772" s="11" t="s">
        <v>713</v>
      </c>
      <c r="E772" s="12">
        <v>43699</v>
      </c>
      <c r="F772" s="15">
        <v>62109.38</v>
      </c>
      <c r="G772" s="39">
        <v>17390.62</v>
      </c>
      <c r="H772" s="20"/>
      <c r="I772" s="19" t="s">
        <v>1908</v>
      </c>
      <c r="J772" s="39">
        <f t="shared" si="11"/>
        <v>79500</v>
      </c>
      <c r="K772" s="20" t="s">
        <v>760</v>
      </c>
    </row>
    <row r="773" spans="1:11" hidden="1" x14ac:dyDescent="0.25">
      <c r="A773" s="35">
        <v>748</v>
      </c>
      <c r="B773" s="20" t="s">
        <v>17</v>
      </c>
      <c r="C773" s="10" t="s">
        <v>155</v>
      </c>
      <c r="D773" s="11" t="s">
        <v>714</v>
      </c>
      <c r="E773" s="12">
        <v>43700</v>
      </c>
      <c r="F773" s="15">
        <v>82812.5</v>
      </c>
      <c r="G773" s="39">
        <v>23187.5</v>
      </c>
      <c r="H773" s="20"/>
      <c r="I773" s="19" t="s">
        <v>1908</v>
      </c>
      <c r="J773" s="39">
        <f t="shared" si="11"/>
        <v>106000</v>
      </c>
      <c r="K773" s="20" t="s">
        <v>760</v>
      </c>
    </row>
    <row r="774" spans="1:11" hidden="1" x14ac:dyDescent="0.25">
      <c r="A774" s="35">
        <v>749</v>
      </c>
      <c r="B774" s="20" t="s">
        <v>17</v>
      </c>
      <c r="C774" s="10" t="s">
        <v>155</v>
      </c>
      <c r="D774" s="11" t="s">
        <v>715</v>
      </c>
      <c r="E774" s="12">
        <v>43700</v>
      </c>
      <c r="F774" s="15">
        <v>82812.5</v>
      </c>
      <c r="G774" s="39">
        <v>23187.5</v>
      </c>
      <c r="H774" s="20"/>
      <c r="I774" s="19" t="s">
        <v>1908</v>
      </c>
      <c r="J774" s="39">
        <f t="shared" si="11"/>
        <v>106000</v>
      </c>
      <c r="K774" s="20" t="s">
        <v>760</v>
      </c>
    </row>
    <row r="775" spans="1:11" hidden="1" x14ac:dyDescent="0.25">
      <c r="A775" s="35">
        <v>750</v>
      </c>
      <c r="B775" s="20" t="s">
        <v>17</v>
      </c>
      <c r="C775" s="10" t="s">
        <v>620</v>
      </c>
      <c r="D775" s="11" t="s">
        <v>716</v>
      </c>
      <c r="E775" s="12">
        <v>43703</v>
      </c>
      <c r="F775" s="15">
        <v>5762.7</v>
      </c>
      <c r="G775" s="39">
        <v>1037.3</v>
      </c>
      <c r="H775" s="20"/>
      <c r="I775" s="19" t="s">
        <v>1908</v>
      </c>
      <c r="J775" s="39">
        <f t="shared" si="11"/>
        <v>6800</v>
      </c>
      <c r="K775" s="20" t="s">
        <v>760</v>
      </c>
    </row>
    <row r="776" spans="1:11" hidden="1" x14ac:dyDescent="0.25">
      <c r="A776" s="35">
        <v>751</v>
      </c>
      <c r="B776" s="20" t="s">
        <v>17</v>
      </c>
      <c r="C776" s="10" t="s">
        <v>136</v>
      </c>
      <c r="D776" s="11" t="s">
        <v>717</v>
      </c>
      <c r="E776" s="12">
        <v>43706</v>
      </c>
      <c r="F776" s="15">
        <v>1600</v>
      </c>
      <c r="G776" s="39">
        <v>288</v>
      </c>
      <c r="H776" s="20"/>
      <c r="I776" s="19" t="s">
        <v>1908</v>
      </c>
      <c r="J776" s="39">
        <f t="shared" si="11"/>
        <v>1888</v>
      </c>
      <c r="K776" s="20" t="s">
        <v>760</v>
      </c>
    </row>
    <row r="777" spans="1:11" hidden="1" x14ac:dyDescent="0.25">
      <c r="A777" s="35">
        <v>752</v>
      </c>
      <c r="B777" s="20" t="s">
        <v>17</v>
      </c>
      <c r="C777" s="10" t="s">
        <v>136</v>
      </c>
      <c r="D777" s="11" t="s">
        <v>718</v>
      </c>
      <c r="E777" s="12">
        <v>43706</v>
      </c>
      <c r="F777" s="15">
        <v>2400</v>
      </c>
      <c r="G777" s="39">
        <v>432</v>
      </c>
      <c r="H777" s="20"/>
      <c r="I777" s="19" t="s">
        <v>1908</v>
      </c>
      <c r="J777" s="39">
        <f t="shared" si="11"/>
        <v>2832</v>
      </c>
      <c r="K777" s="20" t="s">
        <v>760</v>
      </c>
    </row>
    <row r="778" spans="1:11" hidden="1" x14ac:dyDescent="0.25">
      <c r="A778" s="35">
        <v>753</v>
      </c>
      <c r="B778" s="20" t="s">
        <v>17</v>
      </c>
      <c r="C778" s="10" t="s">
        <v>66</v>
      </c>
      <c r="D778" s="11" t="s">
        <v>58</v>
      </c>
      <c r="E778" s="42"/>
      <c r="F778" s="15">
        <v>78553</v>
      </c>
      <c r="G778" s="39">
        <v>0</v>
      </c>
      <c r="H778" s="20"/>
      <c r="I778" s="19" t="s">
        <v>1908</v>
      </c>
      <c r="J778" s="39">
        <f t="shared" si="11"/>
        <v>78553</v>
      </c>
      <c r="K778" s="20" t="s">
        <v>760</v>
      </c>
    </row>
    <row r="779" spans="1:11" hidden="1" x14ac:dyDescent="0.25">
      <c r="A779" s="35">
        <v>754</v>
      </c>
      <c r="B779" s="20" t="s">
        <v>17</v>
      </c>
      <c r="C779" s="10" t="s">
        <v>66</v>
      </c>
      <c r="D779" s="11" t="s">
        <v>58</v>
      </c>
      <c r="E779" s="42"/>
      <c r="F779" s="15">
        <v>62987</v>
      </c>
      <c r="G779" s="39">
        <v>0</v>
      </c>
      <c r="H779" s="20"/>
      <c r="I779" s="19" t="s">
        <v>1908</v>
      </c>
      <c r="J779" s="39">
        <f t="shared" si="11"/>
        <v>62987</v>
      </c>
      <c r="K779" s="20" t="s">
        <v>760</v>
      </c>
    </row>
    <row r="780" spans="1:11" hidden="1" x14ac:dyDescent="0.25">
      <c r="A780" s="35">
        <v>755</v>
      </c>
      <c r="B780" s="20" t="s">
        <v>17</v>
      </c>
      <c r="C780" s="10" t="s">
        <v>618</v>
      </c>
      <c r="D780" s="11" t="s">
        <v>58</v>
      </c>
      <c r="E780" s="42"/>
      <c r="F780" s="15">
        <v>256605.64</v>
      </c>
      <c r="G780" s="39">
        <v>-256605.64</v>
      </c>
      <c r="H780" s="20"/>
      <c r="I780" s="19" t="s">
        <v>1908</v>
      </c>
      <c r="J780" s="39">
        <f t="shared" si="11"/>
        <v>0</v>
      </c>
      <c r="K780" s="20" t="s">
        <v>760</v>
      </c>
    </row>
    <row r="781" spans="1:11" hidden="1" x14ac:dyDescent="0.25">
      <c r="A781" s="35">
        <v>756</v>
      </c>
      <c r="B781" s="20" t="s">
        <v>17</v>
      </c>
      <c r="C781" s="10" t="s">
        <v>618</v>
      </c>
      <c r="D781" s="11" t="s">
        <v>58</v>
      </c>
      <c r="E781" s="42"/>
      <c r="F781" s="15">
        <v>183796</v>
      </c>
      <c r="G781" s="39">
        <v>-183796</v>
      </c>
      <c r="H781" s="20"/>
      <c r="I781" s="19" t="s">
        <v>1908</v>
      </c>
      <c r="J781" s="39">
        <f t="shared" si="11"/>
        <v>0</v>
      </c>
      <c r="K781" s="20" t="s">
        <v>760</v>
      </c>
    </row>
    <row r="782" spans="1:11" hidden="1" x14ac:dyDescent="0.25">
      <c r="A782" s="35">
        <v>757</v>
      </c>
      <c r="B782" s="20" t="s">
        <v>17</v>
      </c>
      <c r="C782" s="10" t="s">
        <v>623</v>
      </c>
      <c r="D782" s="11" t="s">
        <v>719</v>
      </c>
      <c r="E782" s="12">
        <v>43678</v>
      </c>
      <c r="F782" s="15">
        <v>100553.46</v>
      </c>
      <c r="G782" s="39">
        <v>18099.54</v>
      </c>
      <c r="H782" s="20"/>
      <c r="I782" s="19" t="s">
        <v>1908</v>
      </c>
      <c r="J782" s="39">
        <f t="shared" si="11"/>
        <v>118653</v>
      </c>
      <c r="K782" s="20" t="s">
        <v>760</v>
      </c>
    </row>
    <row r="783" spans="1:11" hidden="1" x14ac:dyDescent="0.25">
      <c r="A783" s="35">
        <v>758</v>
      </c>
      <c r="B783" s="20" t="s">
        <v>17</v>
      </c>
      <c r="C783" s="10" t="s">
        <v>623</v>
      </c>
      <c r="D783" s="11" t="s">
        <v>720</v>
      </c>
      <c r="E783" s="12">
        <v>43709</v>
      </c>
      <c r="F783" s="15">
        <v>100553.46</v>
      </c>
      <c r="G783" s="39">
        <v>18099.54</v>
      </c>
      <c r="H783" s="20"/>
      <c r="I783" s="19" t="s">
        <v>1908</v>
      </c>
      <c r="J783" s="39">
        <f t="shared" si="11"/>
        <v>118653</v>
      </c>
      <c r="K783" s="20" t="s">
        <v>760</v>
      </c>
    </row>
    <row r="784" spans="1:11" hidden="1" x14ac:dyDescent="0.25">
      <c r="A784" s="35">
        <v>759</v>
      </c>
      <c r="B784" s="20" t="s">
        <v>17</v>
      </c>
      <c r="C784" s="10" t="s">
        <v>155</v>
      </c>
      <c r="D784" s="11" t="s">
        <v>721</v>
      </c>
      <c r="E784" s="12">
        <v>43720</v>
      </c>
      <c r="F784" s="15">
        <v>20703.12</v>
      </c>
      <c r="G784" s="39">
        <v>5796.88</v>
      </c>
      <c r="H784" s="20"/>
      <c r="I784" s="19" t="s">
        <v>1908</v>
      </c>
      <c r="J784" s="39">
        <f t="shared" si="11"/>
        <v>26500</v>
      </c>
      <c r="K784" s="20" t="s">
        <v>760</v>
      </c>
    </row>
    <row r="785" spans="1:11" hidden="1" x14ac:dyDescent="0.25">
      <c r="A785" s="35">
        <v>760</v>
      </c>
      <c r="B785" s="20" t="s">
        <v>17</v>
      </c>
      <c r="C785" s="10" t="s">
        <v>155</v>
      </c>
      <c r="D785" s="11" t="s">
        <v>722</v>
      </c>
      <c r="E785" s="12">
        <v>43720</v>
      </c>
      <c r="F785" s="15">
        <v>103515.62</v>
      </c>
      <c r="G785" s="39">
        <v>28984.38</v>
      </c>
      <c r="H785" s="20"/>
      <c r="I785" s="19" t="s">
        <v>1908</v>
      </c>
      <c r="J785" s="39">
        <f t="shared" si="11"/>
        <v>132500</v>
      </c>
      <c r="K785" s="20" t="s">
        <v>760</v>
      </c>
    </row>
    <row r="786" spans="1:11" hidden="1" x14ac:dyDescent="0.25">
      <c r="A786" s="35">
        <v>761</v>
      </c>
      <c r="B786" s="20" t="s">
        <v>17</v>
      </c>
      <c r="C786" s="10" t="s">
        <v>155</v>
      </c>
      <c r="D786" s="11" t="s">
        <v>723</v>
      </c>
      <c r="E786" s="12">
        <v>43720</v>
      </c>
      <c r="F786" s="15">
        <v>62109.38</v>
      </c>
      <c r="G786" s="39">
        <v>17390.62</v>
      </c>
      <c r="H786" s="20"/>
      <c r="I786" s="19" t="s">
        <v>1908</v>
      </c>
      <c r="J786" s="39">
        <f t="shared" si="11"/>
        <v>79500</v>
      </c>
      <c r="K786" s="20" t="s">
        <v>760</v>
      </c>
    </row>
    <row r="787" spans="1:11" hidden="1" x14ac:dyDescent="0.25">
      <c r="A787" s="35">
        <v>762</v>
      </c>
      <c r="B787" s="20" t="s">
        <v>17</v>
      </c>
      <c r="C787" s="10" t="s">
        <v>155</v>
      </c>
      <c r="D787" s="11" t="s">
        <v>724</v>
      </c>
      <c r="E787" s="12">
        <v>43720</v>
      </c>
      <c r="F787" s="15">
        <v>62109.38</v>
      </c>
      <c r="G787" s="39">
        <v>17390.62</v>
      </c>
      <c r="H787" s="20"/>
      <c r="I787" s="19" t="s">
        <v>1908</v>
      </c>
      <c r="J787" s="39">
        <f t="shared" si="11"/>
        <v>79500</v>
      </c>
      <c r="K787" s="20" t="s">
        <v>760</v>
      </c>
    </row>
    <row r="788" spans="1:11" hidden="1" x14ac:dyDescent="0.25">
      <c r="A788" s="35">
        <v>763</v>
      </c>
      <c r="B788" s="20" t="s">
        <v>17</v>
      </c>
      <c r="C788" s="10" t="s">
        <v>155</v>
      </c>
      <c r="D788" s="11" t="s">
        <v>725</v>
      </c>
      <c r="E788" s="12">
        <v>43720</v>
      </c>
      <c r="F788" s="15">
        <v>62109.38</v>
      </c>
      <c r="G788" s="39">
        <v>17390.62</v>
      </c>
      <c r="H788" s="20"/>
      <c r="I788" s="19" t="s">
        <v>1908</v>
      </c>
      <c r="J788" s="39">
        <f t="shared" si="11"/>
        <v>79500</v>
      </c>
      <c r="K788" s="20" t="s">
        <v>760</v>
      </c>
    </row>
    <row r="789" spans="1:11" hidden="1" x14ac:dyDescent="0.25">
      <c r="A789" s="35">
        <v>764</v>
      </c>
      <c r="B789" s="20" t="s">
        <v>17</v>
      </c>
      <c r="C789" s="10" t="s">
        <v>155</v>
      </c>
      <c r="D789" s="11" t="s">
        <v>726</v>
      </c>
      <c r="E789" s="12">
        <v>43720</v>
      </c>
      <c r="F789" s="15">
        <v>62109.38</v>
      </c>
      <c r="G789" s="39">
        <v>17390.62</v>
      </c>
      <c r="H789" s="20"/>
      <c r="I789" s="19" t="s">
        <v>1908</v>
      </c>
      <c r="J789" s="39">
        <f t="shared" si="11"/>
        <v>79500</v>
      </c>
      <c r="K789" s="20" t="s">
        <v>760</v>
      </c>
    </row>
    <row r="790" spans="1:11" hidden="1" x14ac:dyDescent="0.25">
      <c r="A790" s="35">
        <v>765</v>
      </c>
      <c r="B790" s="20" t="s">
        <v>17</v>
      </c>
      <c r="C790" s="10" t="s">
        <v>116</v>
      </c>
      <c r="D790" s="11" t="s">
        <v>727</v>
      </c>
      <c r="E790" s="12">
        <v>43716</v>
      </c>
      <c r="F790" s="15">
        <v>41860</v>
      </c>
      <c r="G790" s="39">
        <v>2093</v>
      </c>
      <c r="H790" s="20"/>
      <c r="I790" s="19" t="s">
        <v>1908</v>
      </c>
      <c r="J790" s="39">
        <f t="shared" si="11"/>
        <v>43953</v>
      </c>
      <c r="K790" s="20" t="s">
        <v>760</v>
      </c>
    </row>
    <row r="791" spans="1:11" hidden="1" x14ac:dyDescent="0.25">
      <c r="A791" s="35">
        <v>766</v>
      </c>
      <c r="B791" s="20" t="s">
        <v>17</v>
      </c>
      <c r="C791" s="10" t="s">
        <v>116</v>
      </c>
      <c r="D791" s="11" t="s">
        <v>728</v>
      </c>
      <c r="E791" s="12">
        <v>43722</v>
      </c>
      <c r="F791" s="15">
        <v>43420</v>
      </c>
      <c r="G791" s="39">
        <v>2171</v>
      </c>
      <c r="H791" s="20"/>
      <c r="I791" s="19" t="s">
        <v>1908</v>
      </c>
      <c r="J791" s="39">
        <f t="shared" si="11"/>
        <v>45591</v>
      </c>
      <c r="K791" s="20" t="s">
        <v>760</v>
      </c>
    </row>
    <row r="792" spans="1:11" hidden="1" x14ac:dyDescent="0.25">
      <c r="A792" s="35">
        <v>767</v>
      </c>
      <c r="B792" s="20" t="s">
        <v>17</v>
      </c>
      <c r="C792" s="10" t="s">
        <v>133</v>
      </c>
      <c r="D792" s="11" t="s">
        <v>729</v>
      </c>
      <c r="E792" s="12">
        <v>43722</v>
      </c>
      <c r="F792" s="15">
        <v>3033.82</v>
      </c>
      <c r="G792" s="39">
        <v>618.17999999999995</v>
      </c>
      <c r="H792" s="20"/>
      <c r="I792" s="19" t="s">
        <v>1908</v>
      </c>
      <c r="J792" s="39">
        <f t="shared" si="11"/>
        <v>3652</v>
      </c>
      <c r="K792" s="20" t="s">
        <v>760</v>
      </c>
    </row>
    <row r="793" spans="1:11" hidden="1" x14ac:dyDescent="0.25">
      <c r="A793" s="35">
        <v>768</v>
      </c>
      <c r="B793" s="20" t="s">
        <v>17</v>
      </c>
      <c r="C793" s="10" t="s">
        <v>614</v>
      </c>
      <c r="D793" s="11" t="s">
        <v>730</v>
      </c>
      <c r="E793" s="12">
        <v>43723</v>
      </c>
      <c r="F793" s="15">
        <v>1025603</v>
      </c>
      <c r="G793" s="39">
        <v>184609</v>
      </c>
      <c r="H793" s="20"/>
      <c r="I793" s="19" t="s">
        <v>1908</v>
      </c>
      <c r="J793" s="39">
        <f t="shared" si="11"/>
        <v>1210212</v>
      </c>
      <c r="K793" s="20" t="s">
        <v>760</v>
      </c>
    </row>
    <row r="794" spans="1:11" hidden="1" x14ac:dyDescent="0.25">
      <c r="A794" s="35">
        <v>769</v>
      </c>
      <c r="B794" s="20" t="s">
        <v>17</v>
      </c>
      <c r="C794" s="10" t="s">
        <v>133</v>
      </c>
      <c r="D794" s="11" t="s">
        <v>731</v>
      </c>
      <c r="E794" s="12">
        <v>43602</v>
      </c>
      <c r="F794" s="15">
        <v>2155.6</v>
      </c>
      <c r="G794" s="39">
        <v>532.4</v>
      </c>
      <c r="H794" s="20"/>
      <c r="I794" s="19" t="s">
        <v>1908</v>
      </c>
      <c r="J794" s="39">
        <f t="shared" si="11"/>
        <v>2688</v>
      </c>
      <c r="K794" s="20" t="s">
        <v>760</v>
      </c>
    </row>
    <row r="795" spans="1:11" hidden="1" x14ac:dyDescent="0.25">
      <c r="A795" s="35">
        <v>770</v>
      </c>
      <c r="B795" s="20" t="s">
        <v>17</v>
      </c>
      <c r="C795" s="10" t="s">
        <v>116</v>
      </c>
      <c r="D795" s="11" t="s">
        <v>182</v>
      </c>
      <c r="E795" s="12">
        <v>43727</v>
      </c>
      <c r="F795" s="15">
        <v>72696</v>
      </c>
      <c r="G795" s="39">
        <v>3634</v>
      </c>
      <c r="H795" s="20"/>
      <c r="I795" s="19" t="s">
        <v>1908</v>
      </c>
      <c r="J795" s="39">
        <f t="shared" ref="J795:J839" si="12">F795+G795</f>
        <v>76330</v>
      </c>
      <c r="K795" s="20" t="s">
        <v>760</v>
      </c>
    </row>
    <row r="796" spans="1:11" hidden="1" x14ac:dyDescent="0.25">
      <c r="A796" s="35">
        <v>771</v>
      </c>
      <c r="B796" s="20" t="s">
        <v>17</v>
      </c>
      <c r="C796" s="10" t="s">
        <v>116</v>
      </c>
      <c r="D796" s="11" t="s">
        <v>732</v>
      </c>
      <c r="E796" s="12">
        <v>43727</v>
      </c>
      <c r="F796" s="15">
        <v>69888</v>
      </c>
      <c r="G796" s="39">
        <v>3494</v>
      </c>
      <c r="H796" s="20"/>
      <c r="I796" s="19" t="s">
        <v>1908</v>
      </c>
      <c r="J796" s="39">
        <f t="shared" si="12"/>
        <v>73382</v>
      </c>
      <c r="K796" s="20" t="s">
        <v>760</v>
      </c>
    </row>
    <row r="797" spans="1:11" hidden="1" x14ac:dyDescent="0.25">
      <c r="A797" s="35">
        <v>772</v>
      </c>
      <c r="B797" s="20" t="s">
        <v>17</v>
      </c>
      <c r="C797" s="10" t="s">
        <v>66</v>
      </c>
      <c r="D797" s="11" t="s">
        <v>58</v>
      </c>
      <c r="E797" s="42"/>
      <c r="F797" s="15">
        <v>62748</v>
      </c>
      <c r="G797" s="39">
        <v>0</v>
      </c>
      <c r="H797" s="20"/>
      <c r="I797" s="19" t="s">
        <v>1908</v>
      </c>
      <c r="J797" s="39">
        <f t="shared" si="12"/>
        <v>62748</v>
      </c>
      <c r="K797" s="20" t="s">
        <v>760</v>
      </c>
    </row>
    <row r="798" spans="1:11" hidden="1" x14ac:dyDescent="0.25">
      <c r="A798" s="35">
        <v>773</v>
      </c>
      <c r="B798" s="20" t="s">
        <v>17</v>
      </c>
      <c r="C798" s="10" t="s">
        <v>66</v>
      </c>
      <c r="D798" s="11" t="s">
        <v>58</v>
      </c>
      <c r="E798" s="42"/>
      <c r="F798" s="15">
        <v>80670</v>
      </c>
      <c r="G798" s="39">
        <v>0</v>
      </c>
      <c r="H798" s="20"/>
      <c r="I798" s="19" t="s">
        <v>1908</v>
      </c>
      <c r="J798" s="39">
        <f t="shared" si="12"/>
        <v>80670</v>
      </c>
      <c r="K798" s="20" t="s">
        <v>760</v>
      </c>
    </row>
    <row r="799" spans="1:11" hidden="1" x14ac:dyDescent="0.25">
      <c r="A799" s="35">
        <v>774</v>
      </c>
      <c r="B799" s="20" t="s">
        <v>17</v>
      </c>
      <c r="C799" s="10" t="s">
        <v>618</v>
      </c>
      <c r="D799" s="11" t="s">
        <v>58</v>
      </c>
      <c r="E799" s="42"/>
      <c r="F799" s="15">
        <v>220808.08</v>
      </c>
      <c r="G799" s="39">
        <v>-220808.08</v>
      </c>
      <c r="H799" s="20"/>
      <c r="I799" s="19" t="s">
        <v>1908</v>
      </c>
      <c r="J799" s="39">
        <f t="shared" si="12"/>
        <v>0</v>
      </c>
      <c r="K799" s="20" t="s">
        <v>760</v>
      </c>
    </row>
    <row r="800" spans="1:11" hidden="1" x14ac:dyDescent="0.25">
      <c r="A800" s="35">
        <v>775</v>
      </c>
      <c r="B800" s="20" t="s">
        <v>17</v>
      </c>
      <c r="C800" s="10" t="s">
        <v>618</v>
      </c>
      <c r="D800" s="11" t="s">
        <v>58</v>
      </c>
      <c r="E800" s="42"/>
      <c r="F800" s="15">
        <v>244417.6</v>
      </c>
      <c r="G800" s="39">
        <v>-244417.6</v>
      </c>
      <c r="H800" s="20"/>
      <c r="I800" s="19" t="s">
        <v>1908</v>
      </c>
      <c r="J800" s="39">
        <f t="shared" si="12"/>
        <v>0</v>
      </c>
      <c r="K800" s="20" t="s">
        <v>760</v>
      </c>
    </row>
    <row r="801" spans="1:11" hidden="1" x14ac:dyDescent="0.25">
      <c r="A801" s="35">
        <v>776</v>
      </c>
      <c r="B801" s="20" t="s">
        <v>17</v>
      </c>
      <c r="C801" s="10" t="s">
        <v>155</v>
      </c>
      <c r="D801" s="11" t="s">
        <v>733</v>
      </c>
      <c r="E801" s="12">
        <v>43738</v>
      </c>
      <c r="F801" s="15">
        <v>62109.38</v>
      </c>
      <c r="G801" s="39">
        <v>17390.62</v>
      </c>
      <c r="H801" s="20"/>
      <c r="I801" s="19" t="s">
        <v>1908</v>
      </c>
      <c r="J801" s="39">
        <f t="shared" si="12"/>
        <v>79500</v>
      </c>
      <c r="K801" s="20" t="s">
        <v>760</v>
      </c>
    </row>
    <row r="802" spans="1:11" hidden="1" x14ac:dyDescent="0.25">
      <c r="A802" s="35">
        <v>777</v>
      </c>
      <c r="B802" s="20" t="s">
        <v>17</v>
      </c>
      <c r="C802" s="10" t="s">
        <v>155</v>
      </c>
      <c r="D802" s="11" t="s">
        <v>734</v>
      </c>
      <c r="E802" s="12">
        <v>43738</v>
      </c>
      <c r="F802" s="15">
        <v>62109.38</v>
      </c>
      <c r="G802" s="39">
        <v>17390.62</v>
      </c>
      <c r="H802" s="20"/>
      <c r="I802" s="19" t="s">
        <v>1908</v>
      </c>
      <c r="J802" s="48">
        <f t="shared" si="12"/>
        <v>79500</v>
      </c>
      <c r="K802" s="20" t="s">
        <v>760</v>
      </c>
    </row>
    <row r="803" spans="1:11" hidden="1" x14ac:dyDescent="0.25">
      <c r="A803" s="35">
        <v>778</v>
      </c>
      <c r="B803" s="20" t="s">
        <v>17</v>
      </c>
      <c r="C803" s="10" t="s">
        <v>155</v>
      </c>
      <c r="D803" s="11" t="s">
        <v>735</v>
      </c>
      <c r="E803" s="12">
        <v>43707</v>
      </c>
      <c r="F803" s="15">
        <v>82812.5</v>
      </c>
      <c r="G803" s="39">
        <v>23187.5</v>
      </c>
      <c r="H803" s="20"/>
      <c r="I803" s="19" t="s">
        <v>1908</v>
      </c>
      <c r="J803" s="39">
        <f t="shared" si="12"/>
        <v>106000</v>
      </c>
      <c r="K803" s="20" t="s">
        <v>760</v>
      </c>
    </row>
    <row r="804" spans="1:11" hidden="1" x14ac:dyDescent="0.25">
      <c r="A804" s="35">
        <v>779</v>
      </c>
      <c r="B804" s="20" t="s">
        <v>17</v>
      </c>
      <c r="C804" s="10" t="s">
        <v>155</v>
      </c>
      <c r="D804" s="11" t="s">
        <v>736</v>
      </c>
      <c r="E804" s="12">
        <v>43738</v>
      </c>
      <c r="F804" s="15">
        <v>41406.239999999998</v>
      </c>
      <c r="G804" s="39">
        <v>11593.76</v>
      </c>
      <c r="H804" s="20"/>
      <c r="I804" s="19" t="s">
        <v>1908</v>
      </c>
      <c r="J804" s="39">
        <f t="shared" si="12"/>
        <v>53000</v>
      </c>
      <c r="K804" s="20" t="s">
        <v>760</v>
      </c>
    </row>
    <row r="805" spans="1:11" hidden="1" x14ac:dyDescent="0.25">
      <c r="A805" s="35">
        <v>780</v>
      </c>
      <c r="B805" s="20" t="s">
        <v>17</v>
      </c>
      <c r="C805" s="10" t="s">
        <v>155</v>
      </c>
      <c r="D805" s="11" t="s">
        <v>737</v>
      </c>
      <c r="E805" s="12">
        <v>43738</v>
      </c>
      <c r="F805" s="15">
        <v>41406.239999999998</v>
      </c>
      <c r="G805" s="39">
        <v>11593.76</v>
      </c>
      <c r="H805" s="20"/>
      <c r="I805" s="19" t="s">
        <v>1908</v>
      </c>
      <c r="J805" s="39">
        <f t="shared" si="12"/>
        <v>53000</v>
      </c>
      <c r="K805" s="20" t="s">
        <v>760</v>
      </c>
    </row>
    <row r="806" spans="1:11" hidden="1" x14ac:dyDescent="0.25">
      <c r="A806" s="35">
        <v>781</v>
      </c>
      <c r="B806" s="20" t="s">
        <v>17</v>
      </c>
      <c r="C806" s="10" t="s">
        <v>155</v>
      </c>
      <c r="D806" s="11" t="s">
        <v>738</v>
      </c>
      <c r="E806" s="12">
        <v>43738</v>
      </c>
      <c r="F806" s="15">
        <v>124218.74</v>
      </c>
      <c r="G806" s="39">
        <v>34781.26</v>
      </c>
      <c r="H806" s="20"/>
      <c r="I806" s="19" t="s">
        <v>1908</v>
      </c>
      <c r="J806" s="39">
        <f t="shared" si="12"/>
        <v>159000</v>
      </c>
      <c r="K806" s="20" t="s">
        <v>760</v>
      </c>
    </row>
    <row r="807" spans="1:11" hidden="1" x14ac:dyDescent="0.25">
      <c r="A807" s="35">
        <v>782</v>
      </c>
      <c r="B807" s="20" t="s">
        <v>17</v>
      </c>
      <c r="C807" s="10" t="s">
        <v>155</v>
      </c>
      <c r="D807" s="11" t="s">
        <v>739</v>
      </c>
      <c r="E807" s="12">
        <v>43738</v>
      </c>
      <c r="F807" s="15">
        <v>41406.239999999998</v>
      </c>
      <c r="G807" s="39">
        <v>11593.76</v>
      </c>
      <c r="H807" s="20"/>
      <c r="I807" s="19" t="s">
        <v>1908</v>
      </c>
      <c r="J807" s="39">
        <f t="shared" si="12"/>
        <v>53000</v>
      </c>
      <c r="K807" s="20" t="s">
        <v>760</v>
      </c>
    </row>
    <row r="808" spans="1:11" hidden="1" x14ac:dyDescent="0.25">
      <c r="A808" s="35">
        <v>783</v>
      </c>
      <c r="B808" s="20" t="s">
        <v>17</v>
      </c>
      <c r="C808" s="10" t="s">
        <v>624</v>
      </c>
      <c r="D808" s="11" t="s">
        <v>740</v>
      </c>
      <c r="E808" s="12">
        <v>43757</v>
      </c>
      <c r="F808" s="15">
        <v>96679.74</v>
      </c>
      <c r="G808" s="39">
        <v>27070.32</v>
      </c>
      <c r="H808" s="20"/>
      <c r="I808" s="19" t="s">
        <v>1908</v>
      </c>
      <c r="J808" s="39">
        <f t="shared" si="12"/>
        <v>123750.06</v>
      </c>
      <c r="K808" s="20" t="s">
        <v>760</v>
      </c>
    </row>
    <row r="809" spans="1:11" hidden="1" x14ac:dyDescent="0.25">
      <c r="A809" s="35">
        <v>784</v>
      </c>
      <c r="B809" s="20" t="s">
        <v>17</v>
      </c>
      <c r="C809" s="10" t="s">
        <v>624</v>
      </c>
      <c r="D809" s="11" t="s">
        <v>741</v>
      </c>
      <c r="E809" s="12">
        <v>43757</v>
      </c>
      <c r="F809" s="15">
        <v>96679.58</v>
      </c>
      <c r="G809" s="39">
        <v>27070.28</v>
      </c>
      <c r="H809" s="20"/>
      <c r="I809" s="19" t="s">
        <v>1908</v>
      </c>
      <c r="J809" s="39">
        <f t="shared" si="12"/>
        <v>123749.86</v>
      </c>
      <c r="K809" s="20" t="s">
        <v>760</v>
      </c>
    </row>
    <row r="810" spans="1:11" hidden="1" x14ac:dyDescent="0.25">
      <c r="A810" s="35">
        <v>785</v>
      </c>
      <c r="B810" s="20" t="s">
        <v>17</v>
      </c>
      <c r="C810" s="10" t="s">
        <v>624</v>
      </c>
      <c r="D810" s="11" t="s">
        <v>742</v>
      </c>
      <c r="E810" s="12">
        <v>43757</v>
      </c>
      <c r="F810" s="15">
        <v>118164</v>
      </c>
      <c r="G810" s="39">
        <v>33085.919999999998</v>
      </c>
      <c r="H810" s="20"/>
      <c r="I810" s="19" t="s">
        <v>1908</v>
      </c>
      <c r="J810" s="39">
        <f t="shared" si="12"/>
        <v>151249.91999999998</v>
      </c>
      <c r="K810" s="20" t="s">
        <v>760</v>
      </c>
    </row>
    <row r="811" spans="1:11" hidden="1" x14ac:dyDescent="0.25">
      <c r="A811" s="35">
        <v>786</v>
      </c>
      <c r="B811" s="20" t="s">
        <v>17</v>
      </c>
      <c r="C811" s="10" t="s">
        <v>624</v>
      </c>
      <c r="D811" s="11" t="s">
        <v>743</v>
      </c>
      <c r="E811" s="12">
        <v>43757</v>
      </c>
      <c r="F811" s="15">
        <v>75195.27</v>
      </c>
      <c r="G811" s="39">
        <v>21054.68</v>
      </c>
      <c r="H811" s="20"/>
      <c r="I811" s="19" t="s">
        <v>1908</v>
      </c>
      <c r="J811" s="39">
        <f t="shared" si="12"/>
        <v>96249.950000000012</v>
      </c>
      <c r="K811" s="20" t="s">
        <v>760</v>
      </c>
    </row>
    <row r="812" spans="1:11" hidden="1" x14ac:dyDescent="0.25">
      <c r="A812" s="35">
        <v>787</v>
      </c>
      <c r="B812" s="20" t="s">
        <v>17</v>
      </c>
      <c r="C812" s="10" t="s">
        <v>614</v>
      </c>
      <c r="D812" s="11" t="s">
        <v>744</v>
      </c>
      <c r="E812" s="12">
        <v>43758</v>
      </c>
      <c r="F812" s="15">
        <v>1322099</v>
      </c>
      <c r="G812" s="39">
        <v>237978</v>
      </c>
      <c r="H812" s="20"/>
      <c r="I812" s="19" t="s">
        <v>1908</v>
      </c>
      <c r="J812" s="39">
        <f t="shared" si="12"/>
        <v>1560077</v>
      </c>
      <c r="K812" s="20" t="s">
        <v>760</v>
      </c>
    </row>
    <row r="813" spans="1:11" hidden="1" x14ac:dyDescent="0.25">
      <c r="A813" s="35">
        <v>788</v>
      </c>
      <c r="B813" s="20" t="s">
        <v>17</v>
      </c>
      <c r="C813" s="10" t="s">
        <v>618</v>
      </c>
      <c r="D813" s="11" t="s">
        <v>58</v>
      </c>
      <c r="E813" s="42"/>
      <c r="F813" s="15">
        <v>239757.75</v>
      </c>
      <c r="G813" s="39">
        <v>-239757.75</v>
      </c>
      <c r="H813" s="20"/>
      <c r="I813" s="19" t="s">
        <v>1908</v>
      </c>
      <c r="J813" s="39">
        <f t="shared" si="12"/>
        <v>0</v>
      </c>
      <c r="K813" s="20" t="s">
        <v>760</v>
      </c>
    </row>
    <row r="814" spans="1:11" hidden="1" x14ac:dyDescent="0.25">
      <c r="A814" s="35">
        <v>789</v>
      </c>
      <c r="B814" s="20" t="s">
        <v>17</v>
      </c>
      <c r="C814" s="10" t="s">
        <v>618</v>
      </c>
      <c r="D814" s="11" t="s">
        <v>58</v>
      </c>
      <c r="E814" s="42"/>
      <c r="F814" s="15">
        <v>108695.38</v>
      </c>
      <c r="G814" s="39">
        <v>-108695.38</v>
      </c>
      <c r="H814" s="20"/>
      <c r="I814" s="19" t="s">
        <v>1908</v>
      </c>
      <c r="J814" s="39">
        <f t="shared" si="12"/>
        <v>0</v>
      </c>
      <c r="K814" s="20" t="s">
        <v>760</v>
      </c>
    </row>
    <row r="815" spans="1:11" hidden="1" x14ac:dyDescent="0.25">
      <c r="A815" s="35">
        <v>790</v>
      </c>
      <c r="B815" s="20" t="s">
        <v>17</v>
      </c>
      <c r="C815" s="10" t="s">
        <v>133</v>
      </c>
      <c r="D815" s="11" t="s">
        <v>745</v>
      </c>
      <c r="E815" s="12">
        <v>43760</v>
      </c>
      <c r="F815" s="15">
        <v>805.1</v>
      </c>
      <c r="G815" s="39">
        <v>144.9</v>
      </c>
      <c r="H815" s="20"/>
      <c r="I815" s="19" t="s">
        <v>1908</v>
      </c>
      <c r="J815" s="39">
        <f t="shared" si="12"/>
        <v>950</v>
      </c>
      <c r="K815" s="20" t="s">
        <v>760</v>
      </c>
    </row>
    <row r="816" spans="1:11" hidden="1" x14ac:dyDescent="0.25">
      <c r="A816" s="35">
        <v>791</v>
      </c>
      <c r="B816" s="20" t="s">
        <v>17</v>
      </c>
      <c r="C816" s="10" t="s">
        <v>133</v>
      </c>
      <c r="D816" s="11" t="s">
        <v>746</v>
      </c>
      <c r="E816" s="12">
        <v>43760</v>
      </c>
      <c r="F816" s="15">
        <v>1495.72</v>
      </c>
      <c r="G816" s="39">
        <v>269.27999999999997</v>
      </c>
      <c r="H816" s="20"/>
      <c r="I816" s="19" t="s">
        <v>1908</v>
      </c>
      <c r="J816" s="39">
        <f t="shared" si="12"/>
        <v>1765</v>
      </c>
      <c r="K816" s="20" t="s">
        <v>760</v>
      </c>
    </row>
    <row r="817" spans="1:11" hidden="1" x14ac:dyDescent="0.25">
      <c r="A817" s="35">
        <v>792</v>
      </c>
      <c r="B817" s="20" t="s">
        <v>17</v>
      </c>
      <c r="C817" s="10" t="s">
        <v>66</v>
      </c>
      <c r="D817" s="11" t="s">
        <v>58</v>
      </c>
      <c r="E817" s="42"/>
      <c r="F817" s="15">
        <v>63390</v>
      </c>
      <c r="G817" s="39">
        <v>0</v>
      </c>
      <c r="H817" s="20"/>
      <c r="I817" s="19" t="s">
        <v>1908</v>
      </c>
      <c r="J817" s="39">
        <f t="shared" si="12"/>
        <v>63390</v>
      </c>
      <c r="K817" s="20" t="s">
        <v>760</v>
      </c>
    </row>
    <row r="818" spans="1:11" hidden="1" x14ac:dyDescent="0.25">
      <c r="A818" s="35">
        <v>793</v>
      </c>
      <c r="B818" s="20" t="s">
        <v>17</v>
      </c>
      <c r="C818" s="10" t="s">
        <v>66</v>
      </c>
      <c r="D818" s="11" t="s">
        <v>58</v>
      </c>
      <c r="E818" s="42"/>
      <c r="F818" s="15">
        <v>79408</v>
      </c>
      <c r="G818" s="39">
        <v>0</v>
      </c>
      <c r="H818" s="20"/>
      <c r="I818" s="19" t="s">
        <v>1908</v>
      </c>
      <c r="J818" s="39">
        <f t="shared" si="12"/>
        <v>79408</v>
      </c>
      <c r="K818" s="20" t="s">
        <v>760</v>
      </c>
    </row>
    <row r="819" spans="1:11" hidden="1" x14ac:dyDescent="0.25">
      <c r="A819" s="35">
        <v>794</v>
      </c>
      <c r="B819" s="20" t="s">
        <v>17</v>
      </c>
      <c r="C819" s="10" t="s">
        <v>623</v>
      </c>
      <c r="D819" s="11" t="s">
        <v>747</v>
      </c>
      <c r="E819" s="12">
        <v>43770</v>
      </c>
      <c r="F819" s="15">
        <v>100553.46</v>
      </c>
      <c r="G819" s="39">
        <v>18099.54</v>
      </c>
      <c r="H819" s="20"/>
      <c r="I819" s="19" t="s">
        <v>1908</v>
      </c>
      <c r="J819" s="39">
        <f t="shared" si="12"/>
        <v>118653</v>
      </c>
      <c r="K819" s="20" t="s">
        <v>760</v>
      </c>
    </row>
    <row r="820" spans="1:11" hidden="1" x14ac:dyDescent="0.25">
      <c r="A820" s="35">
        <v>795</v>
      </c>
      <c r="B820" s="20" t="s">
        <v>17</v>
      </c>
      <c r="C820" s="10" t="s">
        <v>623</v>
      </c>
      <c r="D820" s="11" t="s">
        <v>748</v>
      </c>
      <c r="E820" s="12">
        <v>43739</v>
      </c>
      <c r="F820" s="15">
        <v>97309.2</v>
      </c>
      <c r="G820" s="39">
        <v>17515.8</v>
      </c>
      <c r="H820" s="20"/>
      <c r="I820" s="19" t="s">
        <v>1908</v>
      </c>
      <c r="J820" s="39">
        <f t="shared" si="12"/>
        <v>114825</v>
      </c>
      <c r="K820" s="20" t="s">
        <v>760</v>
      </c>
    </row>
    <row r="821" spans="1:11" hidden="1" x14ac:dyDescent="0.25">
      <c r="A821" s="35">
        <v>796</v>
      </c>
      <c r="B821" s="20" t="s">
        <v>17</v>
      </c>
      <c r="C821" s="10" t="s">
        <v>614</v>
      </c>
      <c r="D821" s="11" t="s">
        <v>749</v>
      </c>
      <c r="E821" s="12">
        <v>43771</v>
      </c>
      <c r="F821" s="15">
        <v>1049618</v>
      </c>
      <c r="G821" s="39">
        <v>188931</v>
      </c>
      <c r="H821" s="20"/>
      <c r="I821" s="19" t="s">
        <v>1908</v>
      </c>
      <c r="J821" s="39">
        <f t="shared" si="12"/>
        <v>1238549</v>
      </c>
      <c r="K821" s="20" t="s">
        <v>760</v>
      </c>
    </row>
    <row r="822" spans="1:11" hidden="1" x14ac:dyDescent="0.25">
      <c r="A822" s="35">
        <v>797</v>
      </c>
      <c r="B822" s="20" t="s">
        <v>17</v>
      </c>
      <c r="C822" s="10" t="s">
        <v>155</v>
      </c>
      <c r="D822" s="11" t="s">
        <v>750</v>
      </c>
      <c r="E822" s="12">
        <v>43787</v>
      </c>
      <c r="F822" s="15">
        <v>21484.38</v>
      </c>
      <c r="G822" s="39">
        <v>6015.62</v>
      </c>
      <c r="H822" s="20"/>
      <c r="I822" s="19" t="s">
        <v>1908</v>
      </c>
      <c r="J822" s="39">
        <f t="shared" si="12"/>
        <v>27500</v>
      </c>
      <c r="K822" s="20" t="s">
        <v>760</v>
      </c>
    </row>
    <row r="823" spans="1:11" hidden="1" x14ac:dyDescent="0.25">
      <c r="A823" s="35">
        <v>798</v>
      </c>
      <c r="B823" s="20" t="s">
        <v>17</v>
      </c>
      <c r="C823" s="10" t="s">
        <v>155</v>
      </c>
      <c r="D823" s="11" t="s">
        <v>751</v>
      </c>
      <c r="E823" s="12">
        <v>43787</v>
      </c>
      <c r="F823" s="15">
        <v>107421.88</v>
      </c>
      <c r="G823" s="39">
        <v>30078.12</v>
      </c>
      <c r="H823" s="20"/>
      <c r="I823" s="19" t="s">
        <v>1908</v>
      </c>
      <c r="J823" s="39">
        <f t="shared" si="12"/>
        <v>137500</v>
      </c>
      <c r="K823" s="20" t="s">
        <v>760</v>
      </c>
    </row>
    <row r="824" spans="1:11" hidden="1" x14ac:dyDescent="0.25">
      <c r="A824" s="35">
        <v>799</v>
      </c>
      <c r="B824" s="20" t="s">
        <v>17</v>
      </c>
      <c r="C824" s="10" t="s">
        <v>155</v>
      </c>
      <c r="D824" s="11" t="s">
        <v>752</v>
      </c>
      <c r="E824" s="12">
        <v>43787</v>
      </c>
      <c r="F824" s="15">
        <v>21484.38</v>
      </c>
      <c r="G824" s="39">
        <v>6015.62</v>
      </c>
      <c r="H824" s="20"/>
      <c r="I824" s="19" t="s">
        <v>1908</v>
      </c>
      <c r="J824" s="39">
        <f t="shared" si="12"/>
        <v>27500</v>
      </c>
      <c r="K824" s="20" t="s">
        <v>760</v>
      </c>
    </row>
    <row r="825" spans="1:11" hidden="1" x14ac:dyDescent="0.25">
      <c r="A825" s="35">
        <v>800</v>
      </c>
      <c r="B825" s="20" t="s">
        <v>17</v>
      </c>
      <c r="C825" s="10" t="s">
        <v>155</v>
      </c>
      <c r="D825" s="11" t="s">
        <v>753</v>
      </c>
      <c r="E825" s="12">
        <v>43787</v>
      </c>
      <c r="F825" s="15">
        <v>107421.88</v>
      </c>
      <c r="G825" s="39">
        <v>30078.12</v>
      </c>
      <c r="H825" s="20"/>
      <c r="I825" s="19" t="s">
        <v>1908</v>
      </c>
      <c r="J825" s="39">
        <f t="shared" si="12"/>
        <v>137500</v>
      </c>
      <c r="K825" s="20" t="s">
        <v>760</v>
      </c>
    </row>
    <row r="826" spans="1:11" hidden="1" x14ac:dyDescent="0.25">
      <c r="A826" s="35">
        <v>801</v>
      </c>
      <c r="B826" s="20" t="s">
        <v>17</v>
      </c>
      <c r="C826" s="10" t="s">
        <v>155</v>
      </c>
      <c r="D826" s="11" t="s">
        <v>754</v>
      </c>
      <c r="E826" s="12">
        <v>43788</v>
      </c>
      <c r="F826" s="15">
        <v>107421.88</v>
      </c>
      <c r="G826" s="39">
        <v>30078.12</v>
      </c>
      <c r="H826" s="20"/>
      <c r="I826" s="19" t="s">
        <v>1908</v>
      </c>
      <c r="J826" s="39">
        <f t="shared" si="12"/>
        <v>137500</v>
      </c>
      <c r="K826" s="20" t="s">
        <v>760</v>
      </c>
    </row>
    <row r="827" spans="1:11" hidden="1" x14ac:dyDescent="0.25">
      <c r="A827" s="35">
        <v>802</v>
      </c>
      <c r="B827" s="20" t="s">
        <v>17</v>
      </c>
      <c r="C827" s="10" t="s">
        <v>155</v>
      </c>
      <c r="D827" s="11" t="s">
        <v>755</v>
      </c>
      <c r="E827" s="12">
        <v>43788</v>
      </c>
      <c r="F827" s="15">
        <v>21484.38</v>
      </c>
      <c r="G827" s="39">
        <v>6015.62</v>
      </c>
      <c r="H827" s="20"/>
      <c r="I827" s="19" t="s">
        <v>1908</v>
      </c>
      <c r="J827" s="39">
        <f t="shared" si="12"/>
        <v>27500</v>
      </c>
      <c r="K827" s="20" t="s">
        <v>760</v>
      </c>
    </row>
    <row r="828" spans="1:11" hidden="1" x14ac:dyDescent="0.25">
      <c r="A828" s="35">
        <v>803</v>
      </c>
      <c r="B828" s="20" t="s">
        <v>17</v>
      </c>
      <c r="C828" s="10" t="s">
        <v>620</v>
      </c>
      <c r="D828" s="11" t="s">
        <v>756</v>
      </c>
      <c r="E828" s="12">
        <v>43790</v>
      </c>
      <c r="F828" s="15">
        <v>9644.06</v>
      </c>
      <c r="G828" s="39">
        <v>1735.94</v>
      </c>
      <c r="H828" s="20"/>
      <c r="I828" s="19" t="s">
        <v>1908</v>
      </c>
      <c r="J828" s="39">
        <f t="shared" si="12"/>
        <v>11380</v>
      </c>
      <c r="K828" s="20" t="s">
        <v>760</v>
      </c>
    </row>
    <row r="829" spans="1:11" hidden="1" x14ac:dyDescent="0.25">
      <c r="A829" s="35">
        <v>804</v>
      </c>
      <c r="B829" s="20" t="s">
        <v>17</v>
      </c>
      <c r="C829" s="10" t="s">
        <v>133</v>
      </c>
      <c r="D829" s="11" t="s">
        <v>757</v>
      </c>
      <c r="E829" s="12">
        <v>43796</v>
      </c>
      <c r="F829" s="15">
        <v>5087</v>
      </c>
      <c r="G829" s="39">
        <v>673</v>
      </c>
      <c r="H829" s="20"/>
      <c r="I829" s="19" t="s">
        <v>1908</v>
      </c>
      <c r="J829" s="39">
        <f t="shared" si="12"/>
        <v>5760</v>
      </c>
      <c r="K829" s="20" t="s">
        <v>760</v>
      </c>
    </row>
    <row r="830" spans="1:11" hidden="1" x14ac:dyDescent="0.25">
      <c r="A830" s="35">
        <v>805</v>
      </c>
      <c r="B830" s="20" t="s">
        <v>17</v>
      </c>
      <c r="C830" s="10" t="s">
        <v>624</v>
      </c>
      <c r="D830" s="11" t="s">
        <v>758</v>
      </c>
      <c r="E830" s="12">
        <v>43798</v>
      </c>
      <c r="F830" s="15">
        <v>78848</v>
      </c>
      <c r="G830" s="39">
        <v>22077.439999999999</v>
      </c>
      <c r="H830" s="20"/>
      <c r="I830" s="19" t="s">
        <v>1908</v>
      </c>
      <c r="J830" s="39">
        <f t="shared" si="12"/>
        <v>100925.44</v>
      </c>
      <c r="K830" s="20" t="s">
        <v>760</v>
      </c>
    </row>
    <row r="831" spans="1:11" hidden="1" x14ac:dyDescent="0.25">
      <c r="A831" s="35">
        <v>806</v>
      </c>
      <c r="B831" s="20" t="s">
        <v>17</v>
      </c>
      <c r="C831" s="10" t="s">
        <v>614</v>
      </c>
      <c r="D831" s="11" t="s">
        <v>759</v>
      </c>
      <c r="E831" s="12">
        <v>43798</v>
      </c>
      <c r="F831" s="15">
        <v>1029996</v>
      </c>
      <c r="G831" s="39">
        <v>185399</v>
      </c>
      <c r="H831" s="20"/>
      <c r="I831" s="19" t="s">
        <v>1908</v>
      </c>
      <c r="J831" s="39">
        <f t="shared" si="12"/>
        <v>1215395</v>
      </c>
      <c r="K831" s="20" t="s">
        <v>760</v>
      </c>
    </row>
    <row r="832" spans="1:11" hidden="1" x14ac:dyDescent="0.25">
      <c r="A832" s="35">
        <v>807</v>
      </c>
      <c r="B832" s="20" t="s">
        <v>17</v>
      </c>
      <c r="C832" s="10" t="s">
        <v>618</v>
      </c>
      <c r="D832" s="11" t="s">
        <v>58</v>
      </c>
      <c r="E832" s="42"/>
      <c r="F832" s="15">
        <v>132767.6</v>
      </c>
      <c r="G832" s="39">
        <v>-132767.6</v>
      </c>
      <c r="H832" s="20"/>
      <c r="I832" s="19" t="s">
        <v>1908</v>
      </c>
      <c r="J832" s="39">
        <f t="shared" si="12"/>
        <v>0</v>
      </c>
      <c r="K832" s="20" t="s">
        <v>760</v>
      </c>
    </row>
    <row r="833" spans="1:11" hidden="1" x14ac:dyDescent="0.25">
      <c r="A833" s="35">
        <v>808</v>
      </c>
      <c r="B833" s="20" t="s">
        <v>17</v>
      </c>
      <c r="C833" s="10" t="s">
        <v>618</v>
      </c>
      <c r="D833" s="11" t="s">
        <v>58</v>
      </c>
      <c r="E833" s="42"/>
      <c r="F833" s="15">
        <v>409945.34</v>
      </c>
      <c r="G833" s="39">
        <v>-409945.34</v>
      </c>
      <c r="H833" s="20"/>
      <c r="I833" s="19" t="s">
        <v>1908</v>
      </c>
      <c r="J833" s="39">
        <f t="shared" si="12"/>
        <v>0</v>
      </c>
      <c r="K833" s="20" t="s">
        <v>760</v>
      </c>
    </row>
    <row r="834" spans="1:11" hidden="1" x14ac:dyDescent="0.25">
      <c r="A834" s="35">
        <v>809</v>
      </c>
      <c r="B834" s="20" t="s">
        <v>17</v>
      </c>
      <c r="C834" s="10" t="s">
        <v>66</v>
      </c>
      <c r="D834" s="11" t="s">
        <v>58</v>
      </c>
      <c r="E834" s="42"/>
      <c r="F834" s="15">
        <v>62035</v>
      </c>
      <c r="G834" s="39">
        <v>0</v>
      </c>
      <c r="H834" s="20"/>
      <c r="I834" s="19" t="s">
        <v>1908</v>
      </c>
      <c r="J834" s="39">
        <f t="shared" si="12"/>
        <v>62035</v>
      </c>
      <c r="K834" s="20" t="s">
        <v>760</v>
      </c>
    </row>
    <row r="835" spans="1:11" hidden="1" x14ac:dyDescent="0.25">
      <c r="A835" s="35">
        <v>810</v>
      </c>
      <c r="B835" s="20" t="s">
        <v>17</v>
      </c>
      <c r="C835" s="10" t="s">
        <v>66</v>
      </c>
      <c r="D835" s="11" t="s">
        <v>58</v>
      </c>
      <c r="E835" s="42"/>
      <c r="F835" s="15">
        <v>81910</v>
      </c>
      <c r="G835" s="39">
        <v>0</v>
      </c>
      <c r="H835" s="20"/>
      <c r="I835" s="19" t="s">
        <v>1908</v>
      </c>
      <c r="J835" s="39">
        <f t="shared" si="12"/>
        <v>81910</v>
      </c>
      <c r="K835" s="20" t="s">
        <v>760</v>
      </c>
    </row>
    <row r="836" spans="1:11" hidden="1" x14ac:dyDescent="0.25">
      <c r="A836" s="35">
        <v>811</v>
      </c>
      <c r="B836" s="20" t="s">
        <v>17</v>
      </c>
      <c r="C836" s="10" t="s">
        <v>625</v>
      </c>
      <c r="D836" s="11" t="s">
        <v>58</v>
      </c>
      <c r="E836" s="42"/>
      <c r="F836" s="15">
        <v>1932500</v>
      </c>
      <c r="G836" s="39">
        <v>0</v>
      </c>
      <c r="H836" s="20"/>
      <c r="I836" s="19" t="s">
        <v>1908</v>
      </c>
      <c r="J836" s="39">
        <f t="shared" si="12"/>
        <v>1932500</v>
      </c>
      <c r="K836" s="20" t="s">
        <v>760</v>
      </c>
    </row>
    <row r="837" spans="1:11" hidden="1" x14ac:dyDescent="0.25">
      <c r="A837" s="35">
        <v>812</v>
      </c>
      <c r="B837" s="20" t="s">
        <v>17</v>
      </c>
      <c r="C837" s="10" t="s">
        <v>625</v>
      </c>
      <c r="D837" s="11" t="s">
        <v>58</v>
      </c>
      <c r="E837" s="42"/>
      <c r="F837" s="15">
        <v>2408360</v>
      </c>
      <c r="G837" s="39">
        <v>0</v>
      </c>
      <c r="H837" s="20"/>
      <c r="I837" s="19" t="s">
        <v>1908</v>
      </c>
      <c r="J837" s="39">
        <f t="shared" si="12"/>
        <v>2408360</v>
      </c>
      <c r="K837" s="20" t="s">
        <v>760</v>
      </c>
    </row>
    <row r="838" spans="1:11" hidden="1" x14ac:dyDescent="0.25">
      <c r="A838" s="35">
        <v>813</v>
      </c>
      <c r="B838" s="20" t="s">
        <v>17</v>
      </c>
      <c r="C838" s="10" t="s">
        <v>626</v>
      </c>
      <c r="D838" s="11" t="s">
        <v>58</v>
      </c>
      <c r="E838" s="42"/>
      <c r="F838" s="15">
        <v>1278772</v>
      </c>
      <c r="G838" s="39">
        <v>0</v>
      </c>
      <c r="H838" s="20"/>
      <c r="I838" s="19" t="s">
        <v>1908</v>
      </c>
      <c r="J838" s="39">
        <f t="shared" si="12"/>
        <v>1278772</v>
      </c>
      <c r="K838" s="20" t="s">
        <v>760</v>
      </c>
    </row>
    <row r="839" spans="1:11" hidden="1" x14ac:dyDescent="0.25">
      <c r="A839" s="35">
        <v>814</v>
      </c>
      <c r="B839" s="20" t="s">
        <v>17</v>
      </c>
      <c r="C839" s="10" t="s">
        <v>627</v>
      </c>
      <c r="D839" s="11" t="s">
        <v>58</v>
      </c>
      <c r="E839" s="42"/>
      <c r="F839" s="15">
        <v>460000</v>
      </c>
      <c r="G839" s="39">
        <v>0</v>
      </c>
      <c r="H839" s="20"/>
      <c r="I839" s="19" t="s">
        <v>1908</v>
      </c>
      <c r="J839" s="39">
        <f t="shared" si="12"/>
        <v>460000</v>
      </c>
      <c r="K839" s="20" t="s">
        <v>760</v>
      </c>
    </row>
    <row r="840" spans="1:11" hidden="1" x14ac:dyDescent="0.25">
      <c r="A840" s="20">
        <f t="shared" ref="A840:A852" si="13">+A839+1</f>
        <v>815</v>
      </c>
      <c r="B840" s="20" t="s">
        <v>18</v>
      </c>
      <c r="C840" s="10" t="s">
        <v>904</v>
      </c>
      <c r="D840" s="11" t="s">
        <v>1120</v>
      </c>
      <c r="E840" s="12">
        <v>43859</v>
      </c>
      <c r="F840" s="15">
        <v>19350000</v>
      </c>
      <c r="G840" s="39">
        <v>3483000</v>
      </c>
      <c r="H840" s="136">
        <v>22833000</v>
      </c>
      <c r="I840" s="128" t="s">
        <v>60</v>
      </c>
      <c r="J840" s="39">
        <f t="shared" ref="J840:J852" si="14">+F840</f>
        <v>19350000</v>
      </c>
      <c r="K840" s="20" t="s">
        <v>760</v>
      </c>
    </row>
    <row r="841" spans="1:11" hidden="1" x14ac:dyDescent="0.25">
      <c r="A841" s="20">
        <f t="shared" si="13"/>
        <v>816</v>
      </c>
      <c r="B841" s="20" t="s">
        <v>18</v>
      </c>
      <c r="C841" s="10" t="s">
        <v>37</v>
      </c>
      <c r="D841" s="11" t="s">
        <v>59</v>
      </c>
      <c r="E841" s="12">
        <v>43555</v>
      </c>
      <c r="F841" s="15">
        <v>15840000</v>
      </c>
      <c r="G841" s="39">
        <v>2851200</v>
      </c>
      <c r="H841" s="136">
        <v>18691200</v>
      </c>
      <c r="I841" s="128" t="s">
        <v>60</v>
      </c>
      <c r="J841" s="39">
        <f t="shared" si="14"/>
        <v>15840000</v>
      </c>
      <c r="K841" s="20" t="s">
        <v>61</v>
      </c>
    </row>
    <row r="842" spans="1:11" hidden="1" x14ac:dyDescent="0.25">
      <c r="A842" s="20">
        <f t="shared" si="13"/>
        <v>817</v>
      </c>
      <c r="B842" s="20" t="s">
        <v>18</v>
      </c>
      <c r="C842" s="10" t="s">
        <v>852</v>
      </c>
      <c r="D842" s="11" t="s">
        <v>440</v>
      </c>
      <c r="E842" s="12">
        <v>43896</v>
      </c>
      <c r="F842" s="15">
        <v>9000000</v>
      </c>
      <c r="G842" s="39">
        <v>1620000</v>
      </c>
      <c r="H842" s="136">
        <v>10620000</v>
      </c>
      <c r="I842" s="128" t="s">
        <v>60</v>
      </c>
      <c r="J842" s="39">
        <f t="shared" si="14"/>
        <v>9000000</v>
      </c>
      <c r="K842" s="20" t="s">
        <v>760</v>
      </c>
    </row>
    <row r="843" spans="1:11" hidden="1" x14ac:dyDescent="0.25">
      <c r="A843" s="20">
        <f t="shared" si="13"/>
        <v>818</v>
      </c>
      <c r="B843" s="20" t="s">
        <v>18</v>
      </c>
      <c r="C843" s="10" t="s">
        <v>899</v>
      </c>
      <c r="D843" s="11" t="s">
        <v>1114</v>
      </c>
      <c r="E843" s="12">
        <v>43853</v>
      </c>
      <c r="F843" s="15">
        <v>8085000</v>
      </c>
      <c r="G843" s="39">
        <v>1455300</v>
      </c>
      <c r="H843" s="136">
        <v>9540300</v>
      </c>
      <c r="I843" s="128" t="s">
        <v>60</v>
      </c>
      <c r="J843" s="39">
        <f t="shared" si="14"/>
        <v>8085000</v>
      </c>
      <c r="K843" s="20" t="s">
        <v>760</v>
      </c>
    </row>
    <row r="844" spans="1:11" hidden="1" x14ac:dyDescent="0.25">
      <c r="A844" s="20">
        <f t="shared" si="13"/>
        <v>819</v>
      </c>
      <c r="B844" s="20" t="s">
        <v>18</v>
      </c>
      <c r="C844" s="10" t="s">
        <v>1237</v>
      </c>
      <c r="D844" s="11" t="s">
        <v>1342</v>
      </c>
      <c r="E844" s="12">
        <v>44001</v>
      </c>
      <c r="F844" s="15">
        <v>6921500</v>
      </c>
      <c r="G844" s="39">
        <v>1245870</v>
      </c>
      <c r="H844" s="21">
        <v>8167370</v>
      </c>
      <c r="I844" s="128" t="s">
        <v>60</v>
      </c>
      <c r="J844" s="39">
        <f t="shared" si="14"/>
        <v>6921500</v>
      </c>
      <c r="K844" s="20" t="s">
        <v>850</v>
      </c>
    </row>
    <row r="845" spans="1:11" hidden="1" x14ac:dyDescent="0.25">
      <c r="A845" s="20">
        <f t="shared" si="13"/>
        <v>820</v>
      </c>
      <c r="B845" s="20" t="s">
        <v>18</v>
      </c>
      <c r="C845" s="10" t="s">
        <v>856</v>
      </c>
      <c r="D845" s="11" t="s">
        <v>962</v>
      </c>
      <c r="E845" s="12">
        <v>43663</v>
      </c>
      <c r="F845" s="15">
        <v>6565000</v>
      </c>
      <c r="G845" s="39">
        <v>1181700</v>
      </c>
      <c r="H845" s="136">
        <v>7746700</v>
      </c>
      <c r="I845" s="128" t="s">
        <v>60</v>
      </c>
      <c r="J845" s="39">
        <f t="shared" si="14"/>
        <v>6565000</v>
      </c>
      <c r="K845" s="20" t="s">
        <v>760</v>
      </c>
    </row>
    <row r="846" spans="1:11" hidden="1" x14ac:dyDescent="0.25">
      <c r="A846" s="20">
        <f t="shared" si="13"/>
        <v>821</v>
      </c>
      <c r="B846" s="20" t="s">
        <v>18</v>
      </c>
      <c r="C846" s="10" t="s">
        <v>1231</v>
      </c>
      <c r="D846" s="11" t="s">
        <v>1322</v>
      </c>
      <c r="E846" s="12">
        <v>43986</v>
      </c>
      <c r="F846" s="15">
        <v>6390000</v>
      </c>
      <c r="G846" s="39">
        <v>1150200</v>
      </c>
      <c r="H846" s="21">
        <v>7540200</v>
      </c>
      <c r="I846" s="128" t="s">
        <v>60</v>
      </c>
      <c r="J846" s="39">
        <f t="shared" si="14"/>
        <v>6390000</v>
      </c>
      <c r="K846" s="20" t="s">
        <v>850</v>
      </c>
    </row>
    <row r="847" spans="1:11" hidden="1" x14ac:dyDescent="0.25">
      <c r="A847" s="20">
        <f t="shared" si="13"/>
        <v>822</v>
      </c>
      <c r="B847" s="20" t="s">
        <v>18</v>
      </c>
      <c r="C847" s="10" t="s">
        <v>35</v>
      </c>
      <c r="D847" s="11" t="s">
        <v>926</v>
      </c>
      <c r="E847" s="12">
        <v>43585</v>
      </c>
      <c r="F847" s="15">
        <v>6060000</v>
      </c>
      <c r="G847" s="39">
        <v>1090800</v>
      </c>
      <c r="H847" s="136">
        <v>7150800</v>
      </c>
      <c r="I847" s="128" t="s">
        <v>60</v>
      </c>
      <c r="J847" s="39">
        <f t="shared" si="14"/>
        <v>6060000</v>
      </c>
      <c r="K847" s="20" t="s">
        <v>760</v>
      </c>
    </row>
    <row r="848" spans="1:11" hidden="1" x14ac:dyDescent="0.25">
      <c r="A848" s="20">
        <f t="shared" si="13"/>
        <v>823</v>
      </c>
      <c r="B848" s="20" t="s">
        <v>18</v>
      </c>
      <c r="C848" s="10" t="s">
        <v>856</v>
      </c>
      <c r="D848" s="11" t="s">
        <v>929</v>
      </c>
      <c r="E848" s="12">
        <v>43600</v>
      </c>
      <c r="F848" s="15">
        <v>6060000</v>
      </c>
      <c r="G848" s="39">
        <v>1090800</v>
      </c>
      <c r="H848" s="136">
        <v>7150800</v>
      </c>
      <c r="I848" s="128" t="s">
        <v>60</v>
      </c>
      <c r="J848" s="39">
        <f t="shared" si="14"/>
        <v>6060000</v>
      </c>
      <c r="K848" s="20" t="s">
        <v>760</v>
      </c>
    </row>
    <row r="849" spans="1:11" hidden="1" x14ac:dyDescent="0.25">
      <c r="A849" s="20">
        <f t="shared" si="13"/>
        <v>824</v>
      </c>
      <c r="B849" s="20" t="s">
        <v>18</v>
      </c>
      <c r="C849" s="10" t="s">
        <v>856</v>
      </c>
      <c r="D849" s="11" t="s">
        <v>963</v>
      </c>
      <c r="E849" s="12">
        <v>43663</v>
      </c>
      <c r="F849" s="15">
        <v>6060000</v>
      </c>
      <c r="G849" s="39">
        <v>1090800</v>
      </c>
      <c r="H849" s="136">
        <v>7150800</v>
      </c>
      <c r="I849" s="128" t="s">
        <v>60</v>
      </c>
      <c r="J849" s="39">
        <f t="shared" si="14"/>
        <v>6060000</v>
      </c>
      <c r="K849" s="20" t="s">
        <v>760</v>
      </c>
    </row>
    <row r="850" spans="1:11" hidden="1" x14ac:dyDescent="0.25">
      <c r="A850" s="20">
        <f t="shared" si="13"/>
        <v>825</v>
      </c>
      <c r="B850" s="20" t="s">
        <v>18</v>
      </c>
      <c r="C850" s="10" t="s">
        <v>856</v>
      </c>
      <c r="D850" s="11" t="s">
        <v>1014</v>
      </c>
      <c r="E850" s="12">
        <v>43742</v>
      </c>
      <c r="F850" s="15">
        <v>6060000</v>
      </c>
      <c r="G850" s="39">
        <v>1090800</v>
      </c>
      <c r="H850" s="136">
        <v>7150800</v>
      </c>
      <c r="I850" s="128" t="s">
        <v>60</v>
      </c>
      <c r="J850" s="39">
        <f t="shared" si="14"/>
        <v>6060000</v>
      </c>
      <c r="K850" s="20" t="s">
        <v>760</v>
      </c>
    </row>
    <row r="851" spans="1:11" hidden="1" x14ac:dyDescent="0.25">
      <c r="A851" s="20">
        <f t="shared" si="13"/>
        <v>826</v>
      </c>
      <c r="B851" s="20" t="s">
        <v>18</v>
      </c>
      <c r="C851" s="10" t="s">
        <v>856</v>
      </c>
      <c r="D851" s="11" t="s">
        <v>1040</v>
      </c>
      <c r="E851" s="12">
        <v>43760</v>
      </c>
      <c r="F851" s="15">
        <v>6060000</v>
      </c>
      <c r="G851" s="39">
        <v>1090800</v>
      </c>
      <c r="H851" s="136">
        <v>7150800</v>
      </c>
      <c r="I851" s="128" t="s">
        <v>60</v>
      </c>
      <c r="J851" s="39">
        <f t="shared" si="14"/>
        <v>6060000</v>
      </c>
      <c r="K851" s="20" t="s">
        <v>760</v>
      </c>
    </row>
    <row r="852" spans="1:11" hidden="1" x14ac:dyDescent="0.25">
      <c r="A852" s="20">
        <f t="shared" si="13"/>
        <v>827</v>
      </c>
      <c r="B852" s="20" t="s">
        <v>18</v>
      </c>
      <c r="C852" s="10" t="s">
        <v>1237</v>
      </c>
      <c r="D852" s="11" t="s">
        <v>1361</v>
      </c>
      <c r="E852" s="12">
        <v>44012</v>
      </c>
      <c r="F852" s="15">
        <v>5988500</v>
      </c>
      <c r="G852" s="39">
        <v>1077930</v>
      </c>
      <c r="H852" s="21">
        <v>7066430</v>
      </c>
      <c r="I852" s="128" t="s">
        <v>60</v>
      </c>
      <c r="J852" s="39">
        <f t="shared" si="14"/>
        <v>5988500</v>
      </c>
      <c r="K852" s="20" t="s">
        <v>850</v>
      </c>
    </row>
    <row r="853" spans="1:11" hidden="1" x14ac:dyDescent="0.25">
      <c r="A853" s="20">
        <f t="shared" ref="A853:A884" si="15">+A852+1</f>
        <v>828</v>
      </c>
      <c r="B853" s="20" t="s">
        <v>19</v>
      </c>
      <c r="C853" s="10" t="s">
        <v>762</v>
      </c>
      <c r="D853" s="11" t="s">
        <v>58</v>
      </c>
      <c r="E853" s="42"/>
      <c r="F853" s="15">
        <v>19310300</v>
      </c>
      <c r="G853" s="39">
        <v>0</v>
      </c>
      <c r="H853" s="136">
        <v>19312300</v>
      </c>
      <c r="I853" s="128" t="s">
        <v>60</v>
      </c>
      <c r="J853" s="39">
        <f t="shared" ref="J853:J884" si="16">+F853</f>
        <v>19310300</v>
      </c>
      <c r="K853" s="20" t="s">
        <v>760</v>
      </c>
    </row>
    <row r="854" spans="1:11" hidden="1" x14ac:dyDescent="0.25">
      <c r="A854" s="20">
        <f t="shared" si="15"/>
        <v>829</v>
      </c>
      <c r="B854" s="20" t="s">
        <v>18</v>
      </c>
      <c r="C854" s="10" t="s">
        <v>1225</v>
      </c>
      <c r="D854" s="11" t="s">
        <v>1304</v>
      </c>
      <c r="E854" s="12">
        <v>43888</v>
      </c>
      <c r="F854" s="15">
        <v>5566084</v>
      </c>
      <c r="G854" s="39">
        <v>0</v>
      </c>
      <c r="H854" s="21">
        <v>5566084</v>
      </c>
      <c r="I854" s="128" t="s">
        <v>60</v>
      </c>
      <c r="J854" s="39">
        <f t="shared" si="16"/>
        <v>5566084</v>
      </c>
      <c r="K854" s="20" t="s">
        <v>850</v>
      </c>
    </row>
    <row r="855" spans="1:11" hidden="1" x14ac:dyDescent="0.25">
      <c r="A855" s="20">
        <f t="shared" si="15"/>
        <v>830</v>
      </c>
      <c r="B855" s="20" t="s">
        <v>18</v>
      </c>
      <c r="C855" s="10" t="s">
        <v>852</v>
      </c>
      <c r="D855" s="11" t="s">
        <v>218</v>
      </c>
      <c r="E855" s="12">
        <v>44032</v>
      </c>
      <c r="F855" s="15">
        <v>5000000</v>
      </c>
      <c r="G855" s="39">
        <v>900000</v>
      </c>
      <c r="H855" s="21">
        <v>5900000</v>
      </c>
      <c r="I855" s="128" t="s">
        <v>60</v>
      </c>
      <c r="J855" s="39">
        <f t="shared" si="16"/>
        <v>5000000</v>
      </c>
      <c r="K855" s="20" t="s">
        <v>850</v>
      </c>
    </row>
    <row r="856" spans="1:11" hidden="1" x14ac:dyDescent="0.25">
      <c r="A856" s="20">
        <f t="shared" si="15"/>
        <v>831</v>
      </c>
      <c r="B856" s="20" t="s">
        <v>18</v>
      </c>
      <c r="C856" s="10" t="s">
        <v>1237</v>
      </c>
      <c r="D856" s="11" t="s">
        <v>1318</v>
      </c>
      <c r="E856" s="12">
        <v>44008</v>
      </c>
      <c r="F856" s="15">
        <v>4800000</v>
      </c>
      <c r="G856" s="39">
        <v>864000</v>
      </c>
      <c r="H856" s="21">
        <v>5664000</v>
      </c>
      <c r="I856" s="128" t="s">
        <v>60</v>
      </c>
      <c r="J856" s="39">
        <f t="shared" si="16"/>
        <v>4800000</v>
      </c>
      <c r="K856" s="20" t="s">
        <v>850</v>
      </c>
    </row>
    <row r="857" spans="1:11" hidden="1" x14ac:dyDescent="0.25">
      <c r="A857" s="20">
        <f t="shared" si="15"/>
        <v>832</v>
      </c>
      <c r="B857" s="20" t="s">
        <v>18</v>
      </c>
      <c r="C857" s="10" t="s">
        <v>856</v>
      </c>
      <c r="D857" s="11" t="s">
        <v>930</v>
      </c>
      <c r="E857" s="12">
        <v>43613</v>
      </c>
      <c r="F857" s="15">
        <v>4595500</v>
      </c>
      <c r="G857" s="39">
        <v>827190</v>
      </c>
      <c r="H857" s="136">
        <v>5422690</v>
      </c>
      <c r="I857" s="128" t="s">
        <v>60</v>
      </c>
      <c r="J857" s="39">
        <f t="shared" si="16"/>
        <v>4595500</v>
      </c>
      <c r="K857" s="20" t="s">
        <v>760</v>
      </c>
    </row>
    <row r="858" spans="1:11" hidden="1" x14ac:dyDescent="0.25">
      <c r="A858" s="20">
        <f t="shared" si="15"/>
        <v>833</v>
      </c>
      <c r="B858" s="20" t="s">
        <v>18</v>
      </c>
      <c r="C858" s="10" t="s">
        <v>856</v>
      </c>
      <c r="D858" s="11" t="s">
        <v>931</v>
      </c>
      <c r="E858" s="12">
        <v>43613</v>
      </c>
      <c r="F858" s="15">
        <v>4595500</v>
      </c>
      <c r="G858" s="39">
        <v>827190</v>
      </c>
      <c r="H858" s="136">
        <v>5422690</v>
      </c>
      <c r="I858" s="128" t="s">
        <v>60</v>
      </c>
      <c r="J858" s="39">
        <f t="shared" si="16"/>
        <v>4595500</v>
      </c>
      <c r="K858" s="20" t="s">
        <v>760</v>
      </c>
    </row>
    <row r="859" spans="1:11" hidden="1" x14ac:dyDescent="0.25">
      <c r="A859" s="20">
        <f t="shared" si="15"/>
        <v>834</v>
      </c>
      <c r="B859" s="20" t="s">
        <v>18</v>
      </c>
      <c r="C859" s="10" t="s">
        <v>1237</v>
      </c>
      <c r="D859" s="11" t="s">
        <v>1352</v>
      </c>
      <c r="E859" s="12">
        <v>44009</v>
      </c>
      <c r="F859" s="15">
        <v>4500000</v>
      </c>
      <c r="G859" s="39">
        <v>810000</v>
      </c>
      <c r="H859" s="21">
        <v>5310000</v>
      </c>
      <c r="I859" s="128" t="s">
        <v>60</v>
      </c>
      <c r="J859" s="39">
        <f t="shared" si="16"/>
        <v>4500000</v>
      </c>
      <c r="K859" s="20" t="s">
        <v>850</v>
      </c>
    </row>
    <row r="860" spans="1:11" hidden="1" x14ac:dyDescent="0.25">
      <c r="A860" s="20">
        <f t="shared" si="15"/>
        <v>835</v>
      </c>
      <c r="B860" s="20" t="s">
        <v>18</v>
      </c>
      <c r="C860" s="10" t="s">
        <v>899</v>
      </c>
      <c r="D860" s="11" t="s">
        <v>1323</v>
      </c>
      <c r="E860" s="12">
        <v>43979</v>
      </c>
      <c r="F860" s="15">
        <v>4235000</v>
      </c>
      <c r="G860" s="39">
        <v>762300</v>
      </c>
      <c r="H860" s="21">
        <v>4997300</v>
      </c>
      <c r="I860" s="128" t="s">
        <v>60</v>
      </c>
      <c r="J860" s="39">
        <f t="shared" si="16"/>
        <v>4235000</v>
      </c>
      <c r="K860" s="20" t="s">
        <v>850</v>
      </c>
    </row>
    <row r="861" spans="1:11" hidden="1" x14ac:dyDescent="0.25">
      <c r="A861" s="20">
        <f t="shared" si="15"/>
        <v>836</v>
      </c>
      <c r="B861" s="20" t="s">
        <v>18</v>
      </c>
      <c r="C861" s="10" t="s">
        <v>899</v>
      </c>
      <c r="D861" s="11" t="s">
        <v>1096</v>
      </c>
      <c r="E861" s="12">
        <v>43830</v>
      </c>
      <c r="F861" s="15">
        <v>4226314</v>
      </c>
      <c r="G861" s="39">
        <v>760736.52</v>
      </c>
      <c r="H861" s="136">
        <v>4987050.5199999996</v>
      </c>
      <c r="I861" s="128" t="s">
        <v>60</v>
      </c>
      <c r="J861" s="39">
        <f t="shared" si="16"/>
        <v>4226314</v>
      </c>
      <c r="K861" s="20" t="s">
        <v>760</v>
      </c>
    </row>
    <row r="862" spans="1:11" hidden="1" x14ac:dyDescent="0.25">
      <c r="A862" s="20">
        <f t="shared" si="15"/>
        <v>837</v>
      </c>
      <c r="B862" s="20" t="s">
        <v>18</v>
      </c>
      <c r="C862" s="10" t="s">
        <v>1226</v>
      </c>
      <c r="D862" s="11" t="s">
        <v>1306</v>
      </c>
      <c r="E862" s="12">
        <v>43953</v>
      </c>
      <c r="F862" s="15">
        <v>4200000</v>
      </c>
      <c r="G862" s="39">
        <v>756000</v>
      </c>
      <c r="H862" s="21">
        <v>4956000</v>
      </c>
      <c r="I862" s="128" t="s">
        <v>60</v>
      </c>
      <c r="J862" s="39">
        <f t="shared" si="16"/>
        <v>4200000</v>
      </c>
      <c r="K862" s="20" t="s">
        <v>850</v>
      </c>
    </row>
    <row r="863" spans="1:11" hidden="1" x14ac:dyDescent="0.25">
      <c r="A863" s="20">
        <f t="shared" si="15"/>
        <v>838</v>
      </c>
      <c r="B863" s="20" t="s">
        <v>18</v>
      </c>
      <c r="C863" s="10" t="s">
        <v>764</v>
      </c>
      <c r="D863" s="11" t="s">
        <v>1057</v>
      </c>
      <c r="E863" s="12">
        <v>43794</v>
      </c>
      <c r="F863" s="15">
        <v>4162500</v>
      </c>
      <c r="G863" s="39">
        <v>749250</v>
      </c>
      <c r="H863" s="136">
        <v>4911750</v>
      </c>
      <c r="I863" s="128" t="s">
        <v>60</v>
      </c>
      <c r="J863" s="39">
        <f t="shared" si="16"/>
        <v>4162500</v>
      </c>
      <c r="K863" s="20" t="s">
        <v>760</v>
      </c>
    </row>
    <row r="864" spans="1:11" hidden="1" x14ac:dyDescent="0.25">
      <c r="A864" s="20">
        <f t="shared" si="15"/>
        <v>839</v>
      </c>
      <c r="B864" s="20" t="s">
        <v>18</v>
      </c>
      <c r="C864" s="10" t="s">
        <v>856</v>
      </c>
      <c r="D864" s="11" t="s">
        <v>928</v>
      </c>
      <c r="E864" s="12">
        <v>43602</v>
      </c>
      <c r="F864" s="15">
        <v>4040000</v>
      </c>
      <c r="G864" s="39">
        <v>727200</v>
      </c>
      <c r="H864" s="136">
        <v>4767200</v>
      </c>
      <c r="I864" s="128" t="s">
        <v>60</v>
      </c>
      <c r="J864" s="39">
        <f t="shared" si="16"/>
        <v>4040000</v>
      </c>
      <c r="K864" s="20" t="s">
        <v>760</v>
      </c>
    </row>
    <row r="865" spans="1:11" hidden="1" x14ac:dyDescent="0.25">
      <c r="A865" s="20">
        <f t="shared" si="15"/>
        <v>840</v>
      </c>
      <c r="B865" s="20" t="s">
        <v>18</v>
      </c>
      <c r="C865" s="10" t="s">
        <v>856</v>
      </c>
      <c r="D865" s="11" t="s">
        <v>946</v>
      </c>
      <c r="E865" s="12">
        <v>43585</v>
      </c>
      <c r="F865" s="15">
        <v>4040000</v>
      </c>
      <c r="G865" s="39">
        <v>727200</v>
      </c>
      <c r="H865" s="136">
        <v>4767200</v>
      </c>
      <c r="I865" s="128" t="s">
        <v>60</v>
      </c>
      <c r="J865" s="39">
        <f t="shared" si="16"/>
        <v>4040000</v>
      </c>
      <c r="K865" s="20" t="s">
        <v>760</v>
      </c>
    </row>
    <row r="866" spans="1:11" hidden="1" x14ac:dyDescent="0.25">
      <c r="A866" s="20">
        <f t="shared" si="15"/>
        <v>841</v>
      </c>
      <c r="B866" s="20" t="s">
        <v>18</v>
      </c>
      <c r="C866" s="10" t="s">
        <v>856</v>
      </c>
      <c r="D866" s="11" t="s">
        <v>947</v>
      </c>
      <c r="E866" s="12">
        <v>43585</v>
      </c>
      <c r="F866" s="15">
        <v>4040000</v>
      </c>
      <c r="G866" s="39">
        <v>727200</v>
      </c>
      <c r="H866" s="136">
        <v>4767200</v>
      </c>
      <c r="I866" s="128" t="s">
        <v>60</v>
      </c>
      <c r="J866" s="39">
        <f t="shared" si="16"/>
        <v>4040000</v>
      </c>
      <c r="K866" s="20" t="s">
        <v>760</v>
      </c>
    </row>
    <row r="867" spans="1:11" hidden="1" x14ac:dyDescent="0.25">
      <c r="A867" s="20">
        <f t="shared" si="15"/>
        <v>842</v>
      </c>
      <c r="B867" s="20" t="s">
        <v>18</v>
      </c>
      <c r="C867" s="10" t="s">
        <v>856</v>
      </c>
      <c r="D867" s="11" t="s">
        <v>972</v>
      </c>
      <c r="E867" s="12">
        <v>43684</v>
      </c>
      <c r="F867" s="15">
        <v>4040000</v>
      </c>
      <c r="G867" s="39">
        <v>727200</v>
      </c>
      <c r="H867" s="136">
        <v>4767200</v>
      </c>
      <c r="I867" s="128" t="s">
        <v>60</v>
      </c>
      <c r="J867" s="39">
        <f t="shared" si="16"/>
        <v>4040000</v>
      </c>
      <c r="K867" s="20" t="s">
        <v>760</v>
      </c>
    </row>
    <row r="868" spans="1:11" hidden="1" x14ac:dyDescent="0.25">
      <c r="A868" s="20">
        <f t="shared" si="15"/>
        <v>843</v>
      </c>
      <c r="B868" s="20" t="s">
        <v>18</v>
      </c>
      <c r="C868" s="10" t="s">
        <v>856</v>
      </c>
      <c r="D868" s="11" t="s">
        <v>973</v>
      </c>
      <c r="E868" s="12">
        <v>43684</v>
      </c>
      <c r="F868" s="15">
        <v>4040000</v>
      </c>
      <c r="G868" s="39">
        <v>727200</v>
      </c>
      <c r="H868" s="136">
        <v>4767200</v>
      </c>
      <c r="I868" s="128" t="s">
        <v>60</v>
      </c>
      <c r="J868" s="39">
        <f t="shared" si="16"/>
        <v>4040000</v>
      </c>
      <c r="K868" s="20" t="s">
        <v>760</v>
      </c>
    </row>
    <row r="869" spans="1:11" hidden="1" x14ac:dyDescent="0.25">
      <c r="A869" s="20">
        <f t="shared" si="15"/>
        <v>844</v>
      </c>
      <c r="B869" s="20" t="s">
        <v>18</v>
      </c>
      <c r="C869" s="10" t="s">
        <v>856</v>
      </c>
      <c r="D869" s="11" t="s">
        <v>1015</v>
      </c>
      <c r="E869" s="12">
        <v>43742</v>
      </c>
      <c r="F869" s="15">
        <v>4040000</v>
      </c>
      <c r="G869" s="39">
        <v>1090800</v>
      </c>
      <c r="H869" s="136">
        <v>5130800</v>
      </c>
      <c r="I869" s="128" t="s">
        <v>60</v>
      </c>
      <c r="J869" s="39">
        <f t="shared" si="16"/>
        <v>4040000</v>
      </c>
      <c r="K869" s="20" t="s">
        <v>760</v>
      </c>
    </row>
    <row r="870" spans="1:11" hidden="1" x14ac:dyDescent="0.25">
      <c r="A870" s="20">
        <f t="shared" si="15"/>
        <v>845</v>
      </c>
      <c r="B870" s="20" t="s">
        <v>18</v>
      </c>
      <c r="C870" s="10" t="s">
        <v>856</v>
      </c>
      <c r="D870" s="11" t="s">
        <v>1016</v>
      </c>
      <c r="E870" s="12">
        <v>43742</v>
      </c>
      <c r="F870" s="15">
        <v>4040000</v>
      </c>
      <c r="G870" s="39">
        <v>727200</v>
      </c>
      <c r="H870" s="136">
        <v>4767200</v>
      </c>
      <c r="I870" s="128" t="s">
        <v>60</v>
      </c>
      <c r="J870" s="39">
        <f t="shared" si="16"/>
        <v>4040000</v>
      </c>
      <c r="K870" s="20" t="s">
        <v>760</v>
      </c>
    </row>
    <row r="871" spans="1:11" hidden="1" x14ac:dyDescent="0.25">
      <c r="A871" s="20">
        <f t="shared" si="15"/>
        <v>846</v>
      </c>
      <c r="B871" s="20" t="s">
        <v>18</v>
      </c>
      <c r="C871" s="10" t="s">
        <v>852</v>
      </c>
      <c r="D871" s="11" t="s">
        <v>236</v>
      </c>
      <c r="E871" s="12">
        <v>44045</v>
      </c>
      <c r="F871" s="15">
        <v>4000000</v>
      </c>
      <c r="G871" s="39">
        <v>720000</v>
      </c>
      <c r="H871" s="21">
        <v>4720000</v>
      </c>
      <c r="I871" s="128" t="s">
        <v>60</v>
      </c>
      <c r="J871" s="39">
        <f t="shared" si="16"/>
        <v>4000000</v>
      </c>
      <c r="K871" s="20" t="s">
        <v>850</v>
      </c>
    </row>
    <row r="872" spans="1:11" hidden="1" x14ac:dyDescent="0.25">
      <c r="A872" s="20">
        <f t="shared" si="15"/>
        <v>847</v>
      </c>
      <c r="B872" s="20" t="s">
        <v>18</v>
      </c>
      <c r="C872" s="10" t="s">
        <v>852</v>
      </c>
      <c r="D872" s="11" t="s">
        <v>187</v>
      </c>
      <c r="E872" s="12">
        <v>44091</v>
      </c>
      <c r="F872" s="15">
        <v>4000000</v>
      </c>
      <c r="G872" s="39">
        <v>720000</v>
      </c>
      <c r="H872" s="21">
        <v>4720000</v>
      </c>
      <c r="I872" s="128" t="s">
        <v>60</v>
      </c>
      <c r="J872" s="39">
        <f t="shared" si="16"/>
        <v>4000000</v>
      </c>
      <c r="K872" s="20" t="s">
        <v>850</v>
      </c>
    </row>
    <row r="873" spans="1:11" hidden="1" x14ac:dyDescent="0.25">
      <c r="A873" s="20">
        <f t="shared" si="15"/>
        <v>848</v>
      </c>
      <c r="B873" s="20" t="s">
        <v>18</v>
      </c>
      <c r="C873" s="10" t="s">
        <v>1255</v>
      </c>
      <c r="D873" s="11" t="s">
        <v>165</v>
      </c>
      <c r="E873" s="12">
        <v>44029</v>
      </c>
      <c r="F873" s="15">
        <v>3950000</v>
      </c>
      <c r="G873" s="39">
        <v>711000</v>
      </c>
      <c r="H873" s="21">
        <v>4661000</v>
      </c>
      <c r="I873" s="128" t="s">
        <v>60</v>
      </c>
      <c r="J873" s="39">
        <f t="shared" si="16"/>
        <v>3950000</v>
      </c>
      <c r="K873" s="20" t="s">
        <v>850</v>
      </c>
    </row>
    <row r="874" spans="1:11" hidden="1" x14ac:dyDescent="0.25">
      <c r="A874" s="20">
        <f t="shared" si="15"/>
        <v>849</v>
      </c>
      <c r="B874" s="20" t="s">
        <v>18</v>
      </c>
      <c r="C874" s="10" t="s">
        <v>899</v>
      </c>
      <c r="D874" s="11" t="s">
        <v>1095</v>
      </c>
      <c r="E874" s="12">
        <v>43830</v>
      </c>
      <c r="F874" s="15">
        <v>3850000</v>
      </c>
      <c r="G874" s="39">
        <v>693000</v>
      </c>
      <c r="H874" s="136">
        <v>4543000</v>
      </c>
      <c r="I874" s="128" t="s">
        <v>60</v>
      </c>
      <c r="J874" s="39">
        <f t="shared" si="16"/>
        <v>3850000</v>
      </c>
      <c r="K874" s="20" t="s">
        <v>760</v>
      </c>
    </row>
    <row r="875" spans="1:11" hidden="1" x14ac:dyDescent="0.25">
      <c r="A875" s="20">
        <f t="shared" si="15"/>
        <v>850</v>
      </c>
      <c r="B875" s="20" t="s">
        <v>18</v>
      </c>
      <c r="C875" s="10" t="s">
        <v>898</v>
      </c>
      <c r="D875" s="11" t="s">
        <v>1092</v>
      </c>
      <c r="E875" s="12">
        <v>43845</v>
      </c>
      <c r="F875" s="15">
        <v>3692000</v>
      </c>
      <c r="G875" s="39">
        <v>664560</v>
      </c>
      <c r="H875" s="136">
        <v>4356560</v>
      </c>
      <c r="I875" s="128" t="s">
        <v>60</v>
      </c>
      <c r="J875" s="39">
        <f t="shared" si="16"/>
        <v>3692000</v>
      </c>
      <c r="K875" s="20" t="s">
        <v>760</v>
      </c>
    </row>
    <row r="876" spans="1:11" hidden="1" x14ac:dyDescent="0.25">
      <c r="A876" s="20">
        <f t="shared" si="15"/>
        <v>851</v>
      </c>
      <c r="B876" s="20" t="s">
        <v>18</v>
      </c>
      <c r="C876" s="10" t="s">
        <v>852</v>
      </c>
      <c r="D876" s="11" t="s">
        <v>191</v>
      </c>
      <c r="E876" s="12">
        <v>43991</v>
      </c>
      <c r="F876" s="15">
        <v>3580000</v>
      </c>
      <c r="G876" s="39">
        <v>644400</v>
      </c>
      <c r="H876" s="21">
        <v>4224400</v>
      </c>
      <c r="I876" s="128" t="s">
        <v>60</v>
      </c>
      <c r="J876" s="39">
        <f t="shared" si="16"/>
        <v>3580000</v>
      </c>
      <c r="K876" s="20" t="s">
        <v>850</v>
      </c>
    </row>
    <row r="877" spans="1:11" hidden="1" x14ac:dyDescent="0.25">
      <c r="A877" s="20">
        <f t="shared" si="15"/>
        <v>852</v>
      </c>
      <c r="B877" s="20" t="s">
        <v>18</v>
      </c>
      <c r="C877" s="10" t="s">
        <v>1237</v>
      </c>
      <c r="D877" s="11" t="s">
        <v>644</v>
      </c>
      <c r="E877" s="12">
        <v>44009</v>
      </c>
      <c r="F877" s="15">
        <v>3500000</v>
      </c>
      <c r="G877" s="39">
        <v>630000</v>
      </c>
      <c r="H877" s="21">
        <v>4130000</v>
      </c>
      <c r="I877" s="128" t="s">
        <v>60</v>
      </c>
      <c r="J877" s="39">
        <f t="shared" si="16"/>
        <v>3500000</v>
      </c>
      <c r="K877" s="20" t="s">
        <v>850</v>
      </c>
    </row>
    <row r="878" spans="1:11" hidden="1" x14ac:dyDescent="0.25">
      <c r="A878" s="20">
        <f t="shared" si="15"/>
        <v>853</v>
      </c>
      <c r="B878" s="20" t="s">
        <v>18</v>
      </c>
      <c r="C878" s="10" t="s">
        <v>1245</v>
      </c>
      <c r="D878" s="11" t="s">
        <v>1370</v>
      </c>
      <c r="E878" s="12">
        <v>44014</v>
      </c>
      <c r="F878" s="15">
        <v>3481000</v>
      </c>
      <c r="G878" s="39">
        <v>626580</v>
      </c>
      <c r="H878" s="21">
        <v>4107580</v>
      </c>
      <c r="I878" s="128" t="s">
        <v>60</v>
      </c>
      <c r="J878" s="39">
        <f t="shared" si="16"/>
        <v>3481000</v>
      </c>
      <c r="K878" s="20" t="s">
        <v>850</v>
      </c>
    </row>
    <row r="879" spans="1:11" hidden="1" x14ac:dyDescent="0.25">
      <c r="A879" s="20">
        <f t="shared" si="15"/>
        <v>854</v>
      </c>
      <c r="B879" s="20" t="s">
        <v>18</v>
      </c>
      <c r="C879" s="10" t="s">
        <v>856</v>
      </c>
      <c r="D879" s="11" t="s">
        <v>984</v>
      </c>
      <c r="E879" s="12">
        <v>43707</v>
      </c>
      <c r="F879" s="15">
        <v>3428950</v>
      </c>
      <c r="G879" s="39">
        <v>617211</v>
      </c>
      <c r="H879" s="136">
        <v>4046161</v>
      </c>
      <c r="I879" s="128" t="s">
        <v>60</v>
      </c>
      <c r="J879" s="39">
        <f t="shared" si="16"/>
        <v>3428950</v>
      </c>
      <c r="K879" s="20" t="s">
        <v>760</v>
      </c>
    </row>
    <row r="880" spans="1:11" hidden="1" x14ac:dyDescent="0.25">
      <c r="A880" s="20">
        <f t="shared" si="15"/>
        <v>855</v>
      </c>
      <c r="B880" s="20" t="s">
        <v>18</v>
      </c>
      <c r="C880" s="10" t="s">
        <v>1230</v>
      </c>
      <c r="D880" s="11" t="s">
        <v>1319</v>
      </c>
      <c r="E880" s="12">
        <v>43983</v>
      </c>
      <c r="F880" s="15">
        <v>3395000</v>
      </c>
      <c r="G880" s="39">
        <v>611100</v>
      </c>
      <c r="H880" s="21">
        <v>4006100</v>
      </c>
      <c r="I880" s="128" t="s">
        <v>60</v>
      </c>
      <c r="J880" s="39">
        <f t="shared" si="16"/>
        <v>3395000</v>
      </c>
      <c r="K880" s="20" t="s">
        <v>850</v>
      </c>
    </row>
    <row r="881" spans="1:11" hidden="1" x14ac:dyDescent="0.25">
      <c r="A881" s="20">
        <f t="shared" si="15"/>
        <v>856</v>
      </c>
      <c r="B881" s="20" t="s">
        <v>18</v>
      </c>
      <c r="C881" s="10" t="s">
        <v>1252</v>
      </c>
      <c r="D881" s="11" t="s">
        <v>183</v>
      </c>
      <c r="E881" s="12">
        <v>44016</v>
      </c>
      <c r="F881" s="15">
        <v>3192000</v>
      </c>
      <c r="G881" s="39">
        <v>574560</v>
      </c>
      <c r="H881" s="21">
        <v>3766560</v>
      </c>
      <c r="I881" s="128" t="s">
        <v>60</v>
      </c>
      <c r="J881" s="39">
        <f t="shared" si="16"/>
        <v>3192000</v>
      </c>
      <c r="K881" s="20" t="s">
        <v>850</v>
      </c>
    </row>
    <row r="882" spans="1:11" hidden="1" x14ac:dyDescent="0.25">
      <c r="A882" s="20">
        <f t="shared" si="15"/>
        <v>857</v>
      </c>
      <c r="B882" s="20" t="s">
        <v>18</v>
      </c>
      <c r="C882" s="10" t="s">
        <v>764</v>
      </c>
      <c r="D882" s="11" t="s">
        <v>1018</v>
      </c>
      <c r="E882" s="12">
        <v>43748</v>
      </c>
      <c r="F882" s="15">
        <v>3150000</v>
      </c>
      <c r="G882" s="39">
        <v>567000</v>
      </c>
      <c r="H882" s="136">
        <v>3717000</v>
      </c>
      <c r="I882" s="128" t="s">
        <v>60</v>
      </c>
      <c r="J882" s="39">
        <f t="shared" si="16"/>
        <v>3150000</v>
      </c>
      <c r="K882" s="20" t="s">
        <v>760</v>
      </c>
    </row>
    <row r="883" spans="1:11" hidden="1" x14ac:dyDescent="0.25">
      <c r="A883" s="20">
        <f t="shared" si="15"/>
        <v>858</v>
      </c>
      <c r="B883" s="20" t="s">
        <v>18</v>
      </c>
      <c r="C883" s="10" t="s">
        <v>1233</v>
      </c>
      <c r="D883" s="11" t="s">
        <v>1326</v>
      </c>
      <c r="E883" s="12">
        <v>43987</v>
      </c>
      <c r="F883" s="15">
        <v>3100000</v>
      </c>
      <c r="G883" s="39">
        <v>558000</v>
      </c>
      <c r="H883" s="21">
        <v>3658000</v>
      </c>
      <c r="I883" s="128" t="s">
        <v>60</v>
      </c>
      <c r="J883" s="39">
        <f t="shared" si="16"/>
        <v>3100000</v>
      </c>
      <c r="K883" s="20" t="s">
        <v>850</v>
      </c>
    </row>
    <row r="884" spans="1:11" hidden="1" x14ac:dyDescent="0.25">
      <c r="A884" s="20">
        <f t="shared" si="15"/>
        <v>859</v>
      </c>
      <c r="B884" s="20" t="s">
        <v>18</v>
      </c>
      <c r="C884" s="10" t="s">
        <v>1235</v>
      </c>
      <c r="D884" s="11" t="s">
        <v>1329</v>
      </c>
      <c r="E884" s="12">
        <v>43988</v>
      </c>
      <c r="F884" s="15">
        <v>3100000</v>
      </c>
      <c r="G884" s="39">
        <v>558000</v>
      </c>
      <c r="H884" s="21">
        <v>3658000</v>
      </c>
      <c r="I884" s="128" t="s">
        <v>60</v>
      </c>
      <c r="J884" s="39">
        <f t="shared" si="16"/>
        <v>3100000</v>
      </c>
      <c r="K884" s="20" t="s">
        <v>850</v>
      </c>
    </row>
    <row r="885" spans="1:11" hidden="1" x14ac:dyDescent="0.25">
      <c r="A885" s="20">
        <f t="shared" ref="A885:A916" si="17">+A884+1</f>
        <v>860</v>
      </c>
      <c r="B885" s="20" t="s">
        <v>18</v>
      </c>
      <c r="C885" s="10" t="s">
        <v>1233</v>
      </c>
      <c r="D885" s="11" t="s">
        <v>694</v>
      </c>
      <c r="E885" s="12">
        <v>43995</v>
      </c>
      <c r="F885" s="15">
        <v>3100000</v>
      </c>
      <c r="G885" s="39">
        <v>558000</v>
      </c>
      <c r="H885" s="21">
        <v>3658000</v>
      </c>
      <c r="I885" s="128" t="s">
        <v>60</v>
      </c>
      <c r="J885" s="39">
        <f t="shared" ref="J885:J916" si="18">+F885</f>
        <v>3100000</v>
      </c>
      <c r="K885" s="20" t="s">
        <v>850</v>
      </c>
    </row>
    <row r="886" spans="1:11" hidden="1" x14ac:dyDescent="0.25">
      <c r="A886" s="20">
        <f t="shared" si="17"/>
        <v>861</v>
      </c>
      <c r="B886" s="20" t="s">
        <v>18</v>
      </c>
      <c r="C886" s="10" t="s">
        <v>1233</v>
      </c>
      <c r="D886" s="11" t="s">
        <v>728</v>
      </c>
      <c r="E886" s="12">
        <v>44013</v>
      </c>
      <c r="F886" s="15">
        <v>3100000</v>
      </c>
      <c r="G886" s="39">
        <v>558000</v>
      </c>
      <c r="H886" s="21">
        <v>3658000</v>
      </c>
      <c r="I886" s="128" t="s">
        <v>60</v>
      </c>
      <c r="J886" s="39">
        <f t="shared" si="18"/>
        <v>3100000</v>
      </c>
      <c r="K886" s="20" t="s">
        <v>850</v>
      </c>
    </row>
    <row r="887" spans="1:11" hidden="1" x14ac:dyDescent="0.25">
      <c r="A887" s="20">
        <f t="shared" si="17"/>
        <v>862</v>
      </c>
      <c r="B887" s="20" t="s">
        <v>18</v>
      </c>
      <c r="C887" s="10" t="s">
        <v>856</v>
      </c>
      <c r="D887" s="11" t="s">
        <v>944</v>
      </c>
      <c r="E887" s="12">
        <v>43642</v>
      </c>
      <c r="F887" s="15">
        <v>3030000</v>
      </c>
      <c r="G887" s="39">
        <v>545400</v>
      </c>
      <c r="H887" s="136">
        <v>3575400</v>
      </c>
      <c r="I887" s="128" t="s">
        <v>60</v>
      </c>
      <c r="J887" s="39">
        <f t="shared" si="18"/>
        <v>3030000</v>
      </c>
      <c r="K887" s="20" t="s">
        <v>760</v>
      </c>
    </row>
    <row r="888" spans="1:11" hidden="1" x14ac:dyDescent="0.25">
      <c r="A888" s="20">
        <f t="shared" si="17"/>
        <v>863</v>
      </c>
      <c r="B888" s="20" t="s">
        <v>18</v>
      </c>
      <c r="C888" s="10" t="s">
        <v>856</v>
      </c>
      <c r="D888" s="11" t="s">
        <v>945</v>
      </c>
      <c r="E888" s="12">
        <v>43642</v>
      </c>
      <c r="F888" s="15">
        <v>3030000</v>
      </c>
      <c r="G888" s="39">
        <v>545400</v>
      </c>
      <c r="H888" s="136">
        <v>3575400</v>
      </c>
      <c r="I888" s="128" t="s">
        <v>60</v>
      </c>
      <c r="J888" s="39">
        <f t="shared" si="18"/>
        <v>3030000</v>
      </c>
      <c r="K888" s="20" t="s">
        <v>760</v>
      </c>
    </row>
    <row r="889" spans="1:11" hidden="1" x14ac:dyDescent="0.25">
      <c r="A889" s="20">
        <f t="shared" si="17"/>
        <v>864</v>
      </c>
      <c r="B889" s="20" t="s">
        <v>18</v>
      </c>
      <c r="C889" s="10" t="s">
        <v>856</v>
      </c>
      <c r="D889" s="11" t="s">
        <v>959</v>
      </c>
      <c r="E889" s="12">
        <v>43657</v>
      </c>
      <c r="F889" s="15">
        <v>3030000</v>
      </c>
      <c r="G889" s="39">
        <v>545400</v>
      </c>
      <c r="H889" s="136">
        <v>3575400</v>
      </c>
      <c r="I889" s="128" t="s">
        <v>60</v>
      </c>
      <c r="J889" s="39">
        <f t="shared" si="18"/>
        <v>3030000</v>
      </c>
      <c r="K889" s="20" t="s">
        <v>760</v>
      </c>
    </row>
    <row r="890" spans="1:11" hidden="1" x14ac:dyDescent="0.25">
      <c r="A890" s="20">
        <f t="shared" si="17"/>
        <v>865</v>
      </c>
      <c r="B890" s="20" t="s">
        <v>18</v>
      </c>
      <c r="C890" s="10" t="s">
        <v>32</v>
      </c>
      <c r="D890" s="11" t="s">
        <v>49</v>
      </c>
      <c r="E890" s="12">
        <v>43506</v>
      </c>
      <c r="F890" s="15">
        <v>3000000</v>
      </c>
      <c r="G890" s="39">
        <v>540000</v>
      </c>
      <c r="H890" s="136">
        <v>3540000</v>
      </c>
      <c r="I890" s="128" t="s">
        <v>60</v>
      </c>
      <c r="J890" s="39">
        <f t="shared" si="18"/>
        <v>3000000</v>
      </c>
      <c r="K890" s="20" t="s">
        <v>61</v>
      </c>
    </row>
    <row r="891" spans="1:11" hidden="1" x14ac:dyDescent="0.25">
      <c r="A891" s="20">
        <f t="shared" si="17"/>
        <v>866</v>
      </c>
      <c r="B891" s="20" t="s">
        <v>18</v>
      </c>
      <c r="C891" s="10" t="s">
        <v>32</v>
      </c>
      <c r="D891" s="11" t="s">
        <v>55</v>
      </c>
      <c r="E891" s="12">
        <v>43540</v>
      </c>
      <c r="F891" s="15">
        <v>3000000</v>
      </c>
      <c r="G891" s="39">
        <v>540000</v>
      </c>
      <c r="H891" s="136">
        <v>3540000</v>
      </c>
      <c r="I891" s="128" t="s">
        <v>60</v>
      </c>
      <c r="J891" s="39">
        <f t="shared" si="18"/>
        <v>3000000</v>
      </c>
      <c r="K891" s="20" t="s">
        <v>61</v>
      </c>
    </row>
    <row r="892" spans="1:11" hidden="1" x14ac:dyDescent="0.25">
      <c r="A892" s="20">
        <f t="shared" si="17"/>
        <v>867</v>
      </c>
      <c r="B892" s="20" t="s">
        <v>18</v>
      </c>
      <c r="C892" s="10" t="s">
        <v>852</v>
      </c>
      <c r="D892" s="11" t="s">
        <v>1311</v>
      </c>
      <c r="E892" s="12">
        <v>43966</v>
      </c>
      <c r="F892" s="15">
        <v>3000000</v>
      </c>
      <c r="G892" s="39">
        <v>540000</v>
      </c>
      <c r="H892" s="21">
        <v>3540000</v>
      </c>
      <c r="I892" s="128" t="s">
        <v>60</v>
      </c>
      <c r="J892" s="39">
        <f t="shared" si="18"/>
        <v>3000000</v>
      </c>
      <c r="K892" s="20" t="s">
        <v>850</v>
      </c>
    </row>
    <row r="893" spans="1:11" hidden="1" x14ac:dyDescent="0.25">
      <c r="A893" s="20">
        <f t="shared" si="17"/>
        <v>868</v>
      </c>
      <c r="B893" s="20" t="s">
        <v>18</v>
      </c>
      <c r="C893" s="10" t="s">
        <v>865</v>
      </c>
      <c r="D893" s="11" t="s">
        <v>1476</v>
      </c>
      <c r="E893" s="12">
        <v>44057</v>
      </c>
      <c r="F893" s="15">
        <v>2795580</v>
      </c>
      <c r="G893" s="39">
        <v>503204</v>
      </c>
      <c r="H893" s="21">
        <v>3298784</v>
      </c>
      <c r="I893" s="128" t="s">
        <v>60</v>
      </c>
      <c r="J893" s="39">
        <f t="shared" si="18"/>
        <v>2795580</v>
      </c>
      <c r="K893" s="20" t="s">
        <v>850</v>
      </c>
    </row>
    <row r="894" spans="1:11" hidden="1" x14ac:dyDescent="0.25">
      <c r="A894" s="20">
        <f t="shared" si="17"/>
        <v>869</v>
      </c>
      <c r="B894" s="20" t="s">
        <v>18</v>
      </c>
      <c r="C894" s="10" t="s">
        <v>1278</v>
      </c>
      <c r="D894" s="11" t="s">
        <v>170</v>
      </c>
      <c r="E894" s="12">
        <v>44047</v>
      </c>
      <c r="F894" s="15">
        <v>2790000</v>
      </c>
      <c r="G894" s="39">
        <v>502200</v>
      </c>
      <c r="H894" s="21">
        <v>3292200</v>
      </c>
      <c r="I894" s="128" t="s">
        <v>60</v>
      </c>
      <c r="J894" s="39">
        <f t="shared" si="18"/>
        <v>2790000</v>
      </c>
      <c r="K894" s="20" t="s">
        <v>850</v>
      </c>
    </row>
    <row r="895" spans="1:11" hidden="1" x14ac:dyDescent="0.25">
      <c r="A895" s="20">
        <f t="shared" si="17"/>
        <v>870</v>
      </c>
      <c r="B895" s="20" t="s">
        <v>18</v>
      </c>
      <c r="C895" s="10" t="s">
        <v>852</v>
      </c>
      <c r="D895" s="11" t="s">
        <v>248</v>
      </c>
      <c r="E895" s="12">
        <v>44051</v>
      </c>
      <c r="F895" s="15">
        <v>2740000</v>
      </c>
      <c r="G895" s="39">
        <v>493200</v>
      </c>
      <c r="H895" s="21">
        <v>3233200</v>
      </c>
      <c r="I895" s="128" t="s">
        <v>60</v>
      </c>
      <c r="J895" s="39">
        <f t="shared" si="18"/>
        <v>2740000</v>
      </c>
      <c r="K895" s="20" t="s">
        <v>850</v>
      </c>
    </row>
    <row r="896" spans="1:11" hidden="1" x14ac:dyDescent="0.25">
      <c r="A896" s="20">
        <f t="shared" si="17"/>
        <v>871</v>
      </c>
      <c r="B896" s="20" t="s">
        <v>18</v>
      </c>
      <c r="C896" s="10" t="s">
        <v>902</v>
      </c>
      <c r="D896" s="11" t="s">
        <v>1111</v>
      </c>
      <c r="E896" s="12">
        <v>43859</v>
      </c>
      <c r="F896" s="15">
        <v>2738700</v>
      </c>
      <c r="G896" s="39">
        <v>492966</v>
      </c>
      <c r="H896" s="136">
        <v>3231666</v>
      </c>
      <c r="I896" s="128" t="s">
        <v>60</v>
      </c>
      <c r="J896" s="39">
        <f t="shared" si="18"/>
        <v>2738700</v>
      </c>
      <c r="K896" s="20" t="s">
        <v>760</v>
      </c>
    </row>
    <row r="897" spans="1:11" hidden="1" x14ac:dyDescent="0.25">
      <c r="A897" s="20">
        <f t="shared" si="17"/>
        <v>872</v>
      </c>
      <c r="B897" s="20" t="s">
        <v>18</v>
      </c>
      <c r="C897" s="10" t="s">
        <v>914</v>
      </c>
      <c r="D897" s="11" t="s">
        <v>259</v>
      </c>
      <c r="E897" s="12">
        <v>43892</v>
      </c>
      <c r="F897" s="15">
        <v>2700000</v>
      </c>
      <c r="G897" s="39">
        <v>486000</v>
      </c>
      <c r="H897" s="136">
        <v>3186000</v>
      </c>
      <c r="I897" s="128" t="s">
        <v>60</v>
      </c>
      <c r="J897" s="39">
        <f t="shared" si="18"/>
        <v>2700000</v>
      </c>
      <c r="K897" s="20" t="s">
        <v>760</v>
      </c>
    </row>
    <row r="898" spans="1:11" hidden="1" x14ac:dyDescent="0.25">
      <c r="A898" s="20">
        <f t="shared" si="17"/>
        <v>873</v>
      </c>
      <c r="B898" s="20" t="s">
        <v>18</v>
      </c>
      <c r="C898" s="10" t="s">
        <v>1296</v>
      </c>
      <c r="D898" s="11" t="s">
        <v>1507</v>
      </c>
      <c r="E898" s="12">
        <v>44067</v>
      </c>
      <c r="F898" s="15">
        <v>2582508</v>
      </c>
      <c r="G898" s="39">
        <v>0</v>
      </c>
      <c r="H898" s="21">
        <v>2582508</v>
      </c>
      <c r="I898" s="128" t="s">
        <v>60</v>
      </c>
      <c r="J898" s="39">
        <f t="shared" si="18"/>
        <v>2582508</v>
      </c>
      <c r="K898" s="20" t="s">
        <v>850</v>
      </c>
    </row>
    <row r="899" spans="1:11" hidden="1" x14ac:dyDescent="0.25">
      <c r="A899" s="20">
        <f t="shared" si="17"/>
        <v>874</v>
      </c>
      <c r="B899" s="20" t="s">
        <v>18</v>
      </c>
      <c r="C899" s="10" t="s">
        <v>856</v>
      </c>
      <c r="D899" s="11" t="s">
        <v>1145</v>
      </c>
      <c r="E899" s="12">
        <v>43880</v>
      </c>
      <c r="F899" s="15">
        <v>2525000</v>
      </c>
      <c r="G899" s="39">
        <v>454500</v>
      </c>
      <c r="H899" s="136">
        <v>2979500</v>
      </c>
      <c r="I899" s="128" t="s">
        <v>60</v>
      </c>
      <c r="J899" s="39">
        <f t="shared" si="18"/>
        <v>2525000</v>
      </c>
      <c r="K899" s="20" t="s">
        <v>760</v>
      </c>
    </row>
    <row r="900" spans="1:11" hidden="1" x14ac:dyDescent="0.25">
      <c r="A900" s="20">
        <f t="shared" si="17"/>
        <v>875</v>
      </c>
      <c r="B900" s="20" t="s">
        <v>18</v>
      </c>
      <c r="C900" s="10" t="s">
        <v>852</v>
      </c>
      <c r="D900" s="11" t="s">
        <v>198</v>
      </c>
      <c r="E900" s="12">
        <v>44008</v>
      </c>
      <c r="F900" s="15">
        <v>2500000</v>
      </c>
      <c r="G900" s="39">
        <v>450000</v>
      </c>
      <c r="H900" s="21">
        <v>2950000</v>
      </c>
      <c r="I900" s="128" t="s">
        <v>60</v>
      </c>
      <c r="J900" s="39">
        <f t="shared" si="18"/>
        <v>2500000</v>
      </c>
      <c r="K900" s="20" t="s">
        <v>850</v>
      </c>
    </row>
    <row r="901" spans="1:11" hidden="1" x14ac:dyDescent="0.25">
      <c r="A901" s="20">
        <f t="shared" si="17"/>
        <v>876</v>
      </c>
      <c r="B901" s="20" t="s">
        <v>18</v>
      </c>
      <c r="C901" s="10" t="s">
        <v>1237</v>
      </c>
      <c r="D901" s="11" t="s">
        <v>1362</v>
      </c>
      <c r="E901" s="12">
        <v>44012</v>
      </c>
      <c r="F901" s="15">
        <v>2500000</v>
      </c>
      <c r="G901" s="39">
        <v>450000</v>
      </c>
      <c r="H901" s="21">
        <v>2950000</v>
      </c>
      <c r="I901" s="128" t="s">
        <v>60</v>
      </c>
      <c r="J901" s="39">
        <f t="shared" si="18"/>
        <v>2500000</v>
      </c>
      <c r="K901" s="20" t="s">
        <v>850</v>
      </c>
    </row>
    <row r="902" spans="1:11" hidden="1" x14ac:dyDescent="0.25">
      <c r="A902" s="20">
        <f t="shared" si="17"/>
        <v>877</v>
      </c>
      <c r="B902" s="20" t="s">
        <v>18</v>
      </c>
      <c r="C902" s="10" t="s">
        <v>1237</v>
      </c>
      <c r="D902" s="11" t="s">
        <v>1393</v>
      </c>
      <c r="E902" s="12">
        <v>44030</v>
      </c>
      <c r="F902" s="15">
        <v>2500000</v>
      </c>
      <c r="G902" s="39">
        <v>450000</v>
      </c>
      <c r="H902" s="21">
        <v>2950000</v>
      </c>
      <c r="I902" s="128" t="s">
        <v>60</v>
      </c>
      <c r="J902" s="39">
        <f t="shared" si="18"/>
        <v>2500000</v>
      </c>
      <c r="K902" s="20" t="s">
        <v>850</v>
      </c>
    </row>
    <row r="903" spans="1:11" hidden="1" x14ac:dyDescent="0.25">
      <c r="A903" s="20">
        <f t="shared" si="17"/>
        <v>878</v>
      </c>
      <c r="B903" s="20" t="s">
        <v>18</v>
      </c>
      <c r="C903" s="10" t="s">
        <v>1252</v>
      </c>
      <c r="D903" s="11" t="s">
        <v>197</v>
      </c>
      <c r="E903" s="12">
        <v>44048</v>
      </c>
      <c r="F903" s="15">
        <v>2460000</v>
      </c>
      <c r="G903" s="39">
        <v>442800</v>
      </c>
      <c r="H903" s="21">
        <v>2902800</v>
      </c>
      <c r="I903" s="128" t="s">
        <v>60</v>
      </c>
      <c r="J903" s="39">
        <f t="shared" si="18"/>
        <v>2460000</v>
      </c>
      <c r="K903" s="20" t="s">
        <v>850</v>
      </c>
    </row>
    <row r="904" spans="1:11" hidden="1" x14ac:dyDescent="0.25">
      <c r="A904" s="20">
        <f t="shared" si="17"/>
        <v>879</v>
      </c>
      <c r="B904" s="20" t="s">
        <v>18</v>
      </c>
      <c r="C904" s="10" t="s">
        <v>852</v>
      </c>
      <c r="D904" s="11" t="s">
        <v>272</v>
      </c>
      <c r="E904" s="12">
        <v>44066</v>
      </c>
      <c r="F904" s="15">
        <v>2400000</v>
      </c>
      <c r="G904" s="39">
        <v>432000</v>
      </c>
      <c r="H904" s="21">
        <v>2832000</v>
      </c>
      <c r="I904" s="128" t="s">
        <v>60</v>
      </c>
      <c r="J904" s="39">
        <f t="shared" si="18"/>
        <v>2400000</v>
      </c>
      <c r="K904" s="20" t="s">
        <v>850</v>
      </c>
    </row>
    <row r="905" spans="1:11" hidden="1" x14ac:dyDescent="0.25">
      <c r="A905" s="20">
        <f t="shared" si="17"/>
        <v>880</v>
      </c>
      <c r="B905" s="20" t="s">
        <v>18</v>
      </c>
      <c r="C905" s="10" t="s">
        <v>852</v>
      </c>
      <c r="D905" s="11" t="s">
        <v>281</v>
      </c>
      <c r="E905" s="12">
        <v>44066</v>
      </c>
      <c r="F905" s="15">
        <v>2400000</v>
      </c>
      <c r="G905" s="39">
        <v>432000</v>
      </c>
      <c r="H905" s="21">
        <v>2832000</v>
      </c>
      <c r="I905" s="128" t="s">
        <v>60</v>
      </c>
      <c r="J905" s="39">
        <f t="shared" si="18"/>
        <v>2400000</v>
      </c>
      <c r="K905" s="20" t="s">
        <v>850</v>
      </c>
    </row>
    <row r="906" spans="1:11" hidden="1" x14ac:dyDescent="0.25">
      <c r="A906" s="20">
        <f t="shared" si="17"/>
        <v>881</v>
      </c>
      <c r="B906" s="20" t="s">
        <v>18</v>
      </c>
      <c r="C906" s="10" t="s">
        <v>921</v>
      </c>
      <c r="D906" s="11" t="s">
        <v>58</v>
      </c>
      <c r="E906" s="42"/>
      <c r="F906" s="15">
        <v>5979909.6600000001</v>
      </c>
      <c r="G906" s="39">
        <v>0</v>
      </c>
      <c r="H906" s="136">
        <v>0</v>
      </c>
      <c r="I906" s="128" t="s">
        <v>60</v>
      </c>
      <c r="J906" s="39">
        <f t="shared" si="18"/>
        <v>5979909.6600000001</v>
      </c>
      <c r="K906" s="20" t="s">
        <v>760</v>
      </c>
    </row>
    <row r="907" spans="1:11" hidden="1" x14ac:dyDescent="0.25">
      <c r="A907" s="20">
        <f t="shared" si="17"/>
        <v>882</v>
      </c>
      <c r="B907" s="20" t="s">
        <v>18</v>
      </c>
      <c r="C907" s="10" t="s">
        <v>1232</v>
      </c>
      <c r="D907" s="11" t="s">
        <v>262</v>
      </c>
      <c r="E907" s="12">
        <v>43985</v>
      </c>
      <c r="F907" s="15">
        <v>2390220</v>
      </c>
      <c r="G907" s="39">
        <v>430239.6</v>
      </c>
      <c r="H907" s="21">
        <v>2820459.6</v>
      </c>
      <c r="I907" s="128" t="s">
        <v>60</v>
      </c>
      <c r="J907" s="39">
        <f t="shared" si="18"/>
        <v>2390220</v>
      </c>
      <c r="K907" s="20" t="s">
        <v>850</v>
      </c>
    </row>
    <row r="908" spans="1:11" hidden="1" x14ac:dyDescent="0.25">
      <c r="A908" s="20">
        <f t="shared" si="17"/>
        <v>883</v>
      </c>
      <c r="B908" s="20" t="s">
        <v>18</v>
      </c>
      <c r="C908" s="10" t="s">
        <v>902</v>
      </c>
      <c r="D908" s="11" t="s">
        <v>704</v>
      </c>
      <c r="E908" s="12">
        <v>44018</v>
      </c>
      <c r="F908" s="15">
        <v>2369882</v>
      </c>
      <c r="G908" s="39">
        <v>426579</v>
      </c>
      <c r="H908" s="21">
        <v>2796461</v>
      </c>
      <c r="I908" s="128" t="s">
        <v>60</v>
      </c>
      <c r="J908" s="39">
        <f t="shared" si="18"/>
        <v>2369882</v>
      </c>
      <c r="K908" s="20" t="s">
        <v>850</v>
      </c>
    </row>
    <row r="909" spans="1:11" hidden="1" x14ac:dyDescent="0.25">
      <c r="A909" s="20">
        <f t="shared" si="17"/>
        <v>884</v>
      </c>
      <c r="B909" s="20" t="s">
        <v>18</v>
      </c>
      <c r="C909" s="10" t="s">
        <v>1233</v>
      </c>
      <c r="D909" s="11" t="s">
        <v>479</v>
      </c>
      <c r="E909" s="12">
        <v>44054</v>
      </c>
      <c r="F909" s="15">
        <v>2300000</v>
      </c>
      <c r="G909" s="39">
        <v>414000</v>
      </c>
      <c r="H909" s="21">
        <v>2714000</v>
      </c>
      <c r="I909" s="128" t="s">
        <v>60</v>
      </c>
      <c r="J909" s="39">
        <f t="shared" si="18"/>
        <v>2300000</v>
      </c>
      <c r="K909" s="20" t="s">
        <v>850</v>
      </c>
    </row>
    <row r="910" spans="1:11" hidden="1" x14ac:dyDescent="0.25">
      <c r="A910" s="20">
        <f t="shared" si="17"/>
        <v>885</v>
      </c>
      <c r="B910" s="20" t="s">
        <v>18</v>
      </c>
      <c r="C910" s="10" t="s">
        <v>852</v>
      </c>
      <c r="D910" s="11" t="s">
        <v>396</v>
      </c>
      <c r="E910" s="12">
        <v>44082</v>
      </c>
      <c r="F910" s="15">
        <v>2275000</v>
      </c>
      <c r="G910" s="39">
        <v>409500</v>
      </c>
      <c r="H910" s="21">
        <v>2684500</v>
      </c>
      <c r="I910" s="128" t="s">
        <v>60</v>
      </c>
      <c r="J910" s="39">
        <f t="shared" si="18"/>
        <v>2275000</v>
      </c>
      <c r="K910" s="20" t="s">
        <v>850</v>
      </c>
    </row>
    <row r="911" spans="1:11" hidden="1" x14ac:dyDescent="0.25">
      <c r="A911" s="20">
        <f t="shared" si="17"/>
        <v>886</v>
      </c>
      <c r="B911" s="20" t="s">
        <v>18</v>
      </c>
      <c r="C911" s="10" t="s">
        <v>1261</v>
      </c>
      <c r="D911" s="11" t="s">
        <v>1484</v>
      </c>
      <c r="E911" s="12">
        <v>44069</v>
      </c>
      <c r="F911" s="15">
        <v>2200000.04</v>
      </c>
      <c r="G911" s="39">
        <v>396000.01</v>
      </c>
      <c r="H911" s="21">
        <v>2596000.0499999998</v>
      </c>
      <c r="I911" s="128" t="s">
        <v>60</v>
      </c>
      <c r="J911" s="39">
        <f t="shared" si="18"/>
        <v>2200000.04</v>
      </c>
      <c r="K911" s="20" t="s">
        <v>850</v>
      </c>
    </row>
    <row r="912" spans="1:11" hidden="1" x14ac:dyDescent="0.25">
      <c r="A912" s="20">
        <f t="shared" si="17"/>
        <v>887</v>
      </c>
      <c r="B912" s="20" t="s">
        <v>18</v>
      </c>
      <c r="C912" s="10" t="s">
        <v>1242</v>
      </c>
      <c r="D912" s="11" t="s">
        <v>1359</v>
      </c>
      <c r="E912" s="12">
        <v>44011</v>
      </c>
      <c r="F912" s="15">
        <v>2200000</v>
      </c>
      <c r="G912" s="39">
        <v>396000</v>
      </c>
      <c r="H912" s="21">
        <v>2596000</v>
      </c>
      <c r="I912" s="128" t="s">
        <v>60</v>
      </c>
      <c r="J912" s="39">
        <f t="shared" si="18"/>
        <v>2200000</v>
      </c>
      <c r="K912" s="20" t="s">
        <v>850</v>
      </c>
    </row>
    <row r="913" spans="1:11" hidden="1" x14ac:dyDescent="0.25">
      <c r="A913" s="20">
        <f t="shared" si="17"/>
        <v>888</v>
      </c>
      <c r="B913" s="20" t="s">
        <v>18</v>
      </c>
      <c r="C913" s="10" t="s">
        <v>852</v>
      </c>
      <c r="D913" s="11" t="s">
        <v>268</v>
      </c>
      <c r="E913" s="12">
        <v>44059</v>
      </c>
      <c r="F913" s="15">
        <v>2150000</v>
      </c>
      <c r="G913" s="39">
        <v>387000</v>
      </c>
      <c r="H913" s="21">
        <v>2537000</v>
      </c>
      <c r="I913" s="128" t="s">
        <v>60</v>
      </c>
      <c r="J913" s="39">
        <f t="shared" si="18"/>
        <v>2150000</v>
      </c>
      <c r="K913" s="20" t="s">
        <v>850</v>
      </c>
    </row>
    <row r="914" spans="1:11" hidden="1" x14ac:dyDescent="0.25">
      <c r="A914" s="20">
        <f t="shared" si="17"/>
        <v>889</v>
      </c>
      <c r="B914" s="20" t="s">
        <v>18</v>
      </c>
      <c r="C914" s="10" t="s">
        <v>852</v>
      </c>
      <c r="D914" s="11" t="s">
        <v>165</v>
      </c>
      <c r="E914" s="12">
        <v>44001</v>
      </c>
      <c r="F914" s="15">
        <v>2080000</v>
      </c>
      <c r="G914" s="39">
        <v>374400</v>
      </c>
      <c r="H914" s="21">
        <v>2454400</v>
      </c>
      <c r="I914" s="128" t="s">
        <v>60</v>
      </c>
      <c r="J914" s="39">
        <f t="shared" si="18"/>
        <v>2080000</v>
      </c>
      <c r="K914" s="20" t="s">
        <v>850</v>
      </c>
    </row>
    <row r="915" spans="1:11" hidden="1" x14ac:dyDescent="0.25">
      <c r="A915" s="20">
        <f t="shared" si="17"/>
        <v>890</v>
      </c>
      <c r="B915" s="20" t="s">
        <v>18</v>
      </c>
      <c r="C915" s="10" t="s">
        <v>916</v>
      </c>
      <c r="D915" s="11" t="s">
        <v>1177</v>
      </c>
      <c r="E915" s="12">
        <v>43901</v>
      </c>
      <c r="F915" s="15">
        <v>2040000</v>
      </c>
      <c r="G915" s="39">
        <v>367200</v>
      </c>
      <c r="H915" s="136">
        <v>2407200</v>
      </c>
      <c r="I915" s="128" t="s">
        <v>60</v>
      </c>
      <c r="J915" s="39">
        <f t="shared" si="18"/>
        <v>2040000</v>
      </c>
      <c r="K915" s="20" t="s">
        <v>760</v>
      </c>
    </row>
    <row r="916" spans="1:11" hidden="1" x14ac:dyDescent="0.25">
      <c r="A916" s="20">
        <f t="shared" si="17"/>
        <v>891</v>
      </c>
      <c r="B916" s="20" t="s">
        <v>18</v>
      </c>
      <c r="C916" s="10" t="s">
        <v>856</v>
      </c>
      <c r="D916" s="11" t="s">
        <v>925</v>
      </c>
      <c r="E916" s="12">
        <v>43585</v>
      </c>
      <c r="F916" s="15">
        <v>2020000</v>
      </c>
      <c r="G916" s="39">
        <v>363600</v>
      </c>
      <c r="H916" s="136">
        <v>2383600</v>
      </c>
      <c r="I916" s="128" t="s">
        <v>60</v>
      </c>
      <c r="J916" s="39">
        <f t="shared" si="18"/>
        <v>2020000</v>
      </c>
      <c r="K916" s="20" t="s">
        <v>760</v>
      </c>
    </row>
    <row r="917" spans="1:11" hidden="1" x14ac:dyDescent="0.25">
      <c r="A917" s="20">
        <f t="shared" ref="A917:A948" si="19">+A916+1</f>
        <v>892</v>
      </c>
      <c r="B917" s="20" t="s">
        <v>18</v>
      </c>
      <c r="C917" s="10" t="s">
        <v>856</v>
      </c>
      <c r="D917" s="11" t="s">
        <v>927</v>
      </c>
      <c r="E917" s="12">
        <v>43603</v>
      </c>
      <c r="F917" s="15">
        <v>2020000</v>
      </c>
      <c r="G917" s="39">
        <v>363600</v>
      </c>
      <c r="H917" s="136">
        <v>2383600</v>
      </c>
      <c r="I917" s="128" t="s">
        <v>60</v>
      </c>
      <c r="J917" s="39">
        <f t="shared" ref="J917:J948" si="20">+F917</f>
        <v>2020000</v>
      </c>
      <c r="K917" s="20" t="s">
        <v>760</v>
      </c>
    </row>
    <row r="918" spans="1:11" hidden="1" x14ac:dyDescent="0.25">
      <c r="A918" s="20">
        <f t="shared" si="19"/>
        <v>893</v>
      </c>
      <c r="B918" s="20" t="s">
        <v>18</v>
      </c>
      <c r="C918" s="10" t="s">
        <v>856</v>
      </c>
      <c r="D918" s="11" t="s">
        <v>955</v>
      </c>
      <c r="E918" s="12">
        <v>43656</v>
      </c>
      <c r="F918" s="15">
        <v>2020000</v>
      </c>
      <c r="G918" s="39">
        <v>363600</v>
      </c>
      <c r="H918" s="136">
        <v>2383600</v>
      </c>
      <c r="I918" s="128" t="s">
        <v>60</v>
      </c>
      <c r="J918" s="39">
        <f t="shared" si="20"/>
        <v>2020000</v>
      </c>
      <c r="K918" s="20" t="s">
        <v>760</v>
      </c>
    </row>
    <row r="919" spans="1:11" hidden="1" x14ac:dyDescent="0.25">
      <c r="A919" s="20">
        <f t="shared" si="19"/>
        <v>894</v>
      </c>
      <c r="B919" s="20" t="s">
        <v>18</v>
      </c>
      <c r="C919" s="10" t="s">
        <v>856</v>
      </c>
      <c r="D919" s="11" t="s">
        <v>957</v>
      </c>
      <c r="E919" s="12">
        <v>43657</v>
      </c>
      <c r="F919" s="15">
        <v>2020000</v>
      </c>
      <c r="G919" s="39">
        <v>363600</v>
      </c>
      <c r="H919" s="136">
        <v>2383600</v>
      </c>
      <c r="I919" s="128" t="s">
        <v>60</v>
      </c>
      <c r="J919" s="39">
        <f t="shared" si="20"/>
        <v>2020000</v>
      </c>
      <c r="K919" s="20" t="s">
        <v>760</v>
      </c>
    </row>
    <row r="920" spans="1:11" hidden="1" x14ac:dyDescent="0.25">
      <c r="A920" s="20">
        <f t="shared" si="19"/>
        <v>895</v>
      </c>
      <c r="B920" s="20" t="s">
        <v>18</v>
      </c>
      <c r="C920" s="10" t="s">
        <v>856</v>
      </c>
      <c r="D920" s="11" t="s">
        <v>960</v>
      </c>
      <c r="E920" s="12">
        <v>43662</v>
      </c>
      <c r="F920" s="15">
        <v>2020000</v>
      </c>
      <c r="G920" s="39">
        <v>363600</v>
      </c>
      <c r="H920" s="136">
        <v>2383600</v>
      </c>
      <c r="I920" s="128" t="s">
        <v>60</v>
      </c>
      <c r="J920" s="39">
        <f t="shared" si="20"/>
        <v>2020000</v>
      </c>
      <c r="K920" s="20" t="s">
        <v>760</v>
      </c>
    </row>
    <row r="921" spans="1:11" hidden="1" x14ac:dyDescent="0.25">
      <c r="A921" s="20">
        <f t="shared" si="19"/>
        <v>896</v>
      </c>
      <c r="B921" s="20" t="s">
        <v>18</v>
      </c>
      <c r="C921" s="10" t="s">
        <v>856</v>
      </c>
      <c r="D921" s="11" t="s">
        <v>961</v>
      </c>
      <c r="E921" s="12">
        <v>43658</v>
      </c>
      <c r="F921" s="15">
        <v>2020000</v>
      </c>
      <c r="G921" s="39">
        <v>363600</v>
      </c>
      <c r="H921" s="136">
        <v>2383600</v>
      </c>
      <c r="I921" s="128" t="s">
        <v>60</v>
      </c>
      <c r="J921" s="39">
        <f t="shared" si="20"/>
        <v>2020000</v>
      </c>
      <c r="K921" s="20" t="s">
        <v>760</v>
      </c>
    </row>
    <row r="922" spans="1:11" hidden="1" x14ac:dyDescent="0.25">
      <c r="A922" s="20">
        <f t="shared" si="19"/>
        <v>897</v>
      </c>
      <c r="B922" s="20" t="s">
        <v>18</v>
      </c>
      <c r="C922" s="10" t="s">
        <v>856</v>
      </c>
      <c r="D922" s="11" t="s">
        <v>965</v>
      </c>
      <c r="E922" s="12">
        <v>43664</v>
      </c>
      <c r="F922" s="15">
        <v>2020000</v>
      </c>
      <c r="G922" s="39">
        <v>363600</v>
      </c>
      <c r="H922" s="136">
        <v>2383600</v>
      </c>
      <c r="I922" s="128" t="s">
        <v>60</v>
      </c>
      <c r="J922" s="39">
        <f t="shared" si="20"/>
        <v>2020000</v>
      </c>
      <c r="K922" s="20" t="s">
        <v>760</v>
      </c>
    </row>
    <row r="923" spans="1:11" hidden="1" x14ac:dyDescent="0.25">
      <c r="A923" s="20">
        <f t="shared" si="19"/>
        <v>898</v>
      </c>
      <c r="B923" s="20" t="s">
        <v>18</v>
      </c>
      <c r="C923" s="10" t="s">
        <v>856</v>
      </c>
      <c r="D923" s="11" t="s">
        <v>971</v>
      </c>
      <c r="E923" s="12">
        <v>43682</v>
      </c>
      <c r="F923" s="15">
        <v>2020000</v>
      </c>
      <c r="G923" s="39">
        <v>363600</v>
      </c>
      <c r="H923" s="136">
        <v>2383600</v>
      </c>
      <c r="I923" s="128" t="s">
        <v>60</v>
      </c>
      <c r="J923" s="39">
        <f t="shared" si="20"/>
        <v>2020000</v>
      </c>
      <c r="K923" s="20" t="s">
        <v>760</v>
      </c>
    </row>
    <row r="924" spans="1:11" hidden="1" x14ac:dyDescent="0.25">
      <c r="A924" s="20">
        <f t="shared" si="19"/>
        <v>899</v>
      </c>
      <c r="B924" s="20" t="s">
        <v>18</v>
      </c>
      <c r="C924" s="10" t="s">
        <v>856</v>
      </c>
      <c r="D924" s="11" t="s">
        <v>1110</v>
      </c>
      <c r="E924" s="12">
        <v>43855</v>
      </c>
      <c r="F924" s="15">
        <v>2020000</v>
      </c>
      <c r="G924" s="39">
        <v>363600</v>
      </c>
      <c r="H924" s="136">
        <v>2383600</v>
      </c>
      <c r="I924" s="128" t="s">
        <v>60</v>
      </c>
      <c r="J924" s="39">
        <f t="shared" si="20"/>
        <v>2020000</v>
      </c>
      <c r="K924" s="20" t="s">
        <v>760</v>
      </c>
    </row>
    <row r="925" spans="1:11" hidden="1" x14ac:dyDescent="0.25">
      <c r="A925" s="20">
        <f t="shared" si="19"/>
        <v>900</v>
      </c>
      <c r="B925" s="20" t="s">
        <v>18</v>
      </c>
      <c r="C925" s="10" t="s">
        <v>856</v>
      </c>
      <c r="D925" s="11" t="s">
        <v>1121</v>
      </c>
      <c r="E925" s="12">
        <v>43859</v>
      </c>
      <c r="F925" s="15">
        <v>2020000</v>
      </c>
      <c r="G925" s="39">
        <v>363600</v>
      </c>
      <c r="H925" s="136">
        <v>2383600</v>
      </c>
      <c r="I925" s="128" t="s">
        <v>60</v>
      </c>
      <c r="J925" s="39">
        <f t="shared" si="20"/>
        <v>2020000</v>
      </c>
      <c r="K925" s="20" t="s">
        <v>760</v>
      </c>
    </row>
    <row r="926" spans="1:11" hidden="1" x14ac:dyDescent="0.25">
      <c r="A926" s="20">
        <f t="shared" si="19"/>
        <v>901</v>
      </c>
      <c r="B926" s="20" t="s">
        <v>18</v>
      </c>
      <c r="C926" s="10" t="s">
        <v>899</v>
      </c>
      <c r="D926" s="11" t="s">
        <v>1313</v>
      </c>
      <c r="E926" s="12">
        <v>43599</v>
      </c>
      <c r="F926" s="15">
        <v>2014694.5</v>
      </c>
      <c r="G926" s="39">
        <v>362645.01</v>
      </c>
      <c r="H926" s="21">
        <v>2377339.5099999998</v>
      </c>
      <c r="I926" s="128" t="s">
        <v>60</v>
      </c>
      <c r="J926" s="39">
        <f t="shared" si="20"/>
        <v>2014694.5</v>
      </c>
      <c r="K926" s="20" t="s">
        <v>850</v>
      </c>
    </row>
    <row r="927" spans="1:11" hidden="1" x14ac:dyDescent="0.25">
      <c r="A927" s="20">
        <f t="shared" si="19"/>
        <v>902</v>
      </c>
      <c r="B927" s="20" t="s">
        <v>18</v>
      </c>
      <c r="C927" s="10" t="s">
        <v>31</v>
      </c>
      <c r="D927" s="11" t="s">
        <v>47</v>
      </c>
      <c r="E927" s="12">
        <v>43488</v>
      </c>
      <c r="F927" s="15">
        <v>1983285</v>
      </c>
      <c r="G927" s="39">
        <v>356992</v>
      </c>
      <c r="H927" s="136">
        <v>2340277</v>
      </c>
      <c r="I927" s="128" t="s">
        <v>60</v>
      </c>
      <c r="J927" s="39">
        <f t="shared" si="20"/>
        <v>1983285</v>
      </c>
      <c r="K927" s="20" t="s">
        <v>61</v>
      </c>
    </row>
    <row r="928" spans="1:11" hidden="1" x14ac:dyDescent="0.25">
      <c r="A928" s="20">
        <f t="shared" si="19"/>
        <v>903</v>
      </c>
      <c r="B928" s="20" t="s">
        <v>18</v>
      </c>
      <c r="C928" s="10" t="s">
        <v>852</v>
      </c>
      <c r="D928" s="11" t="s">
        <v>633</v>
      </c>
      <c r="E928" s="12">
        <v>43975</v>
      </c>
      <c r="F928" s="15">
        <v>1805000</v>
      </c>
      <c r="G928" s="39">
        <v>324900</v>
      </c>
      <c r="H928" s="21">
        <v>2129900</v>
      </c>
      <c r="I928" s="128" t="s">
        <v>60</v>
      </c>
      <c r="J928" s="39">
        <f t="shared" si="20"/>
        <v>1805000</v>
      </c>
      <c r="K928" s="20" t="s">
        <v>850</v>
      </c>
    </row>
    <row r="929" spans="1:11" hidden="1" x14ac:dyDescent="0.25">
      <c r="A929" s="20">
        <f t="shared" si="19"/>
        <v>904</v>
      </c>
      <c r="B929" s="20" t="s">
        <v>18</v>
      </c>
      <c r="C929" s="10" t="s">
        <v>852</v>
      </c>
      <c r="D929" s="11" t="s">
        <v>295</v>
      </c>
      <c r="E929" s="12">
        <v>44075</v>
      </c>
      <c r="F929" s="15">
        <v>1800000</v>
      </c>
      <c r="G929" s="39">
        <v>324000</v>
      </c>
      <c r="H929" s="21">
        <v>2124000</v>
      </c>
      <c r="I929" s="128" t="s">
        <v>60</v>
      </c>
      <c r="J929" s="39">
        <f t="shared" si="20"/>
        <v>1800000</v>
      </c>
      <c r="K929" s="20" t="s">
        <v>850</v>
      </c>
    </row>
    <row r="930" spans="1:11" hidden="1" x14ac:dyDescent="0.25">
      <c r="A930" s="20">
        <f t="shared" si="19"/>
        <v>905</v>
      </c>
      <c r="B930" s="140" t="s">
        <v>18</v>
      </c>
      <c r="C930" s="139" t="s">
        <v>27</v>
      </c>
      <c r="D930" s="130" t="s">
        <v>42</v>
      </c>
      <c r="E930" s="131">
        <v>43379</v>
      </c>
      <c r="F930" s="132">
        <v>1775968</v>
      </c>
      <c r="G930" s="133">
        <v>319674</v>
      </c>
      <c r="H930" s="136">
        <v>2095642</v>
      </c>
      <c r="I930" s="128" t="s">
        <v>60</v>
      </c>
      <c r="J930" s="133">
        <f t="shared" si="20"/>
        <v>1775968</v>
      </c>
      <c r="K930" s="128" t="s">
        <v>61</v>
      </c>
    </row>
    <row r="931" spans="1:11" hidden="1" x14ac:dyDescent="0.25">
      <c r="A931" s="20">
        <f t="shared" si="19"/>
        <v>906</v>
      </c>
      <c r="B931" s="20" t="s">
        <v>18</v>
      </c>
      <c r="C931" s="10" t="s">
        <v>852</v>
      </c>
      <c r="D931" s="11" t="s">
        <v>205</v>
      </c>
      <c r="E931" s="12">
        <v>44022</v>
      </c>
      <c r="F931" s="15">
        <v>1720000</v>
      </c>
      <c r="G931" s="39">
        <v>309600</v>
      </c>
      <c r="H931" s="21">
        <v>2029600</v>
      </c>
      <c r="I931" s="128" t="s">
        <v>60</v>
      </c>
      <c r="J931" s="39">
        <f t="shared" si="20"/>
        <v>1720000</v>
      </c>
      <c r="K931" s="20" t="s">
        <v>850</v>
      </c>
    </row>
    <row r="932" spans="1:11" hidden="1" x14ac:dyDescent="0.25">
      <c r="A932" s="20">
        <f t="shared" si="19"/>
        <v>907</v>
      </c>
      <c r="B932" s="20" t="s">
        <v>18</v>
      </c>
      <c r="C932" s="10" t="s">
        <v>852</v>
      </c>
      <c r="D932" s="11" t="s">
        <v>194</v>
      </c>
      <c r="E932" s="12">
        <v>44016</v>
      </c>
      <c r="F932" s="15">
        <v>1700000</v>
      </c>
      <c r="G932" s="39">
        <v>306000</v>
      </c>
      <c r="H932" s="21">
        <v>2006000</v>
      </c>
      <c r="I932" s="128" t="s">
        <v>60</v>
      </c>
      <c r="J932" s="39">
        <f t="shared" si="20"/>
        <v>1700000</v>
      </c>
      <c r="K932" s="20" t="s">
        <v>850</v>
      </c>
    </row>
    <row r="933" spans="1:11" hidden="1" x14ac:dyDescent="0.25">
      <c r="A933" s="20">
        <f t="shared" si="19"/>
        <v>908</v>
      </c>
      <c r="B933" s="20" t="s">
        <v>18</v>
      </c>
      <c r="C933" s="10" t="s">
        <v>910</v>
      </c>
      <c r="D933" s="11" t="s">
        <v>1146</v>
      </c>
      <c r="E933" s="12">
        <v>43883</v>
      </c>
      <c r="F933" s="15">
        <v>1677448</v>
      </c>
      <c r="G933" s="39">
        <v>201293.76</v>
      </c>
      <c r="H933" s="136">
        <v>1878741.76</v>
      </c>
      <c r="I933" s="128" t="s">
        <v>60</v>
      </c>
      <c r="J933" s="39">
        <f t="shared" si="20"/>
        <v>1677448</v>
      </c>
      <c r="K933" s="20" t="s">
        <v>760</v>
      </c>
    </row>
    <row r="934" spans="1:11" hidden="1" x14ac:dyDescent="0.25">
      <c r="A934" s="20">
        <f t="shared" si="19"/>
        <v>909</v>
      </c>
      <c r="B934" s="20" t="s">
        <v>18</v>
      </c>
      <c r="C934" s="10" t="s">
        <v>1239</v>
      </c>
      <c r="D934" s="11" t="s">
        <v>1347</v>
      </c>
      <c r="E934" s="12">
        <v>44006</v>
      </c>
      <c r="F934" s="15">
        <v>1668000</v>
      </c>
      <c r="G934" s="39">
        <v>300240</v>
      </c>
      <c r="H934" s="21">
        <v>1968240</v>
      </c>
      <c r="I934" s="128" t="s">
        <v>60</v>
      </c>
      <c r="J934" s="39">
        <f t="shared" si="20"/>
        <v>1668000</v>
      </c>
      <c r="K934" s="20" t="s">
        <v>850</v>
      </c>
    </row>
    <row r="935" spans="1:11" hidden="1" x14ac:dyDescent="0.25">
      <c r="A935" s="20">
        <f t="shared" si="19"/>
        <v>910</v>
      </c>
      <c r="B935" s="20" t="s">
        <v>18</v>
      </c>
      <c r="C935" s="10" t="s">
        <v>903</v>
      </c>
      <c r="D935" s="11" t="s">
        <v>1116</v>
      </c>
      <c r="E935" s="12">
        <v>43833</v>
      </c>
      <c r="F935" s="15">
        <v>1622488</v>
      </c>
      <c r="G935" s="39">
        <v>292048</v>
      </c>
      <c r="H935" s="136">
        <v>1914536</v>
      </c>
      <c r="I935" s="128" t="s">
        <v>60</v>
      </c>
      <c r="J935" s="39">
        <f t="shared" si="20"/>
        <v>1622488</v>
      </c>
      <c r="K935" s="20" t="s">
        <v>760</v>
      </c>
    </row>
    <row r="936" spans="1:11" hidden="1" x14ac:dyDescent="0.25">
      <c r="A936" s="20">
        <f t="shared" si="19"/>
        <v>911</v>
      </c>
      <c r="B936" s="20" t="s">
        <v>18</v>
      </c>
      <c r="C936" s="10" t="s">
        <v>903</v>
      </c>
      <c r="D936" s="11" t="s">
        <v>1356</v>
      </c>
      <c r="E936" s="12">
        <v>44005</v>
      </c>
      <c r="F936" s="15">
        <v>1622488</v>
      </c>
      <c r="G936" s="39">
        <v>292047.84000000003</v>
      </c>
      <c r="H936" s="21">
        <v>1914535.84</v>
      </c>
      <c r="I936" s="128" t="s">
        <v>60</v>
      </c>
      <c r="J936" s="39">
        <f t="shared" si="20"/>
        <v>1622488</v>
      </c>
      <c r="K936" s="20" t="s">
        <v>850</v>
      </c>
    </row>
    <row r="937" spans="1:11" hidden="1" x14ac:dyDescent="0.25">
      <c r="A937" s="20">
        <f t="shared" si="19"/>
        <v>912</v>
      </c>
      <c r="B937" s="20" t="s">
        <v>18</v>
      </c>
      <c r="C937" s="10" t="s">
        <v>1284</v>
      </c>
      <c r="D937" s="11" t="s">
        <v>1515</v>
      </c>
      <c r="E937" s="12">
        <v>44074</v>
      </c>
      <c r="F937" s="15">
        <v>1621620</v>
      </c>
      <c r="G937" s="39">
        <v>291891.59999999998</v>
      </c>
      <c r="H937" s="21">
        <v>1913511.6</v>
      </c>
      <c r="I937" s="128" t="s">
        <v>60</v>
      </c>
      <c r="J937" s="39">
        <f t="shared" si="20"/>
        <v>1621620</v>
      </c>
      <c r="K937" s="20" t="s">
        <v>850</v>
      </c>
    </row>
    <row r="938" spans="1:11" hidden="1" x14ac:dyDescent="0.25">
      <c r="A938" s="20">
        <f t="shared" si="19"/>
        <v>913</v>
      </c>
      <c r="B938" s="20" t="s">
        <v>18</v>
      </c>
      <c r="C938" s="10" t="s">
        <v>1249</v>
      </c>
      <c r="D938" s="11" t="s">
        <v>184</v>
      </c>
      <c r="E938" s="12">
        <v>44020</v>
      </c>
      <c r="F938" s="15">
        <v>1620000</v>
      </c>
      <c r="G938" s="39">
        <v>291600</v>
      </c>
      <c r="H938" s="21">
        <v>1911600</v>
      </c>
      <c r="I938" s="128" t="s">
        <v>60</v>
      </c>
      <c r="J938" s="39">
        <f t="shared" si="20"/>
        <v>1620000</v>
      </c>
      <c r="K938" s="20" t="s">
        <v>850</v>
      </c>
    </row>
    <row r="939" spans="1:11" hidden="1" x14ac:dyDescent="0.25">
      <c r="A939" s="20">
        <f t="shared" si="19"/>
        <v>914</v>
      </c>
      <c r="B939" s="20" t="s">
        <v>18</v>
      </c>
      <c r="C939" s="10" t="s">
        <v>856</v>
      </c>
      <c r="D939" s="11" t="s">
        <v>1186</v>
      </c>
      <c r="E939" s="12">
        <v>43911</v>
      </c>
      <c r="F939" s="15">
        <v>1616000</v>
      </c>
      <c r="G939" s="39">
        <v>290880</v>
      </c>
      <c r="H939" s="136">
        <v>1906880</v>
      </c>
      <c r="I939" s="128" t="s">
        <v>60</v>
      </c>
      <c r="J939" s="39">
        <f t="shared" si="20"/>
        <v>1616000</v>
      </c>
      <c r="K939" s="20" t="s">
        <v>760</v>
      </c>
    </row>
    <row r="940" spans="1:11" hidden="1" x14ac:dyDescent="0.25">
      <c r="A940" s="20">
        <f t="shared" si="19"/>
        <v>915</v>
      </c>
      <c r="B940" s="20" t="s">
        <v>18</v>
      </c>
      <c r="C940" s="10" t="s">
        <v>852</v>
      </c>
      <c r="D940" s="11" t="s">
        <v>279</v>
      </c>
      <c r="E940" s="12">
        <v>43778</v>
      </c>
      <c r="F940" s="15">
        <v>1600000</v>
      </c>
      <c r="G940" s="39">
        <v>288000</v>
      </c>
      <c r="H940" s="136">
        <v>1888000</v>
      </c>
      <c r="I940" s="128" t="s">
        <v>60</v>
      </c>
      <c r="J940" s="39">
        <f t="shared" si="20"/>
        <v>1600000</v>
      </c>
      <c r="K940" s="20" t="s">
        <v>760</v>
      </c>
    </row>
    <row r="941" spans="1:11" hidden="1" x14ac:dyDescent="0.25">
      <c r="A941" s="20">
        <f t="shared" si="19"/>
        <v>916</v>
      </c>
      <c r="B941" s="20" t="s">
        <v>18</v>
      </c>
      <c r="C941" s="10" t="s">
        <v>852</v>
      </c>
      <c r="D941" s="11" t="s">
        <v>187</v>
      </c>
      <c r="E941" s="12">
        <v>43816</v>
      </c>
      <c r="F941" s="15">
        <v>1600000</v>
      </c>
      <c r="G941" s="39">
        <v>288000</v>
      </c>
      <c r="H941" s="136">
        <v>1888000</v>
      </c>
      <c r="I941" s="128" t="s">
        <v>60</v>
      </c>
      <c r="J941" s="39">
        <f t="shared" si="20"/>
        <v>1600000</v>
      </c>
      <c r="K941" s="20" t="s">
        <v>760</v>
      </c>
    </row>
    <row r="942" spans="1:11" hidden="1" x14ac:dyDescent="0.25">
      <c r="A942" s="20">
        <f t="shared" si="19"/>
        <v>917</v>
      </c>
      <c r="B942" s="20" t="s">
        <v>18</v>
      </c>
      <c r="C942" s="10" t="s">
        <v>852</v>
      </c>
      <c r="D942" s="11" t="s">
        <v>651</v>
      </c>
      <c r="E942" s="12">
        <v>44042</v>
      </c>
      <c r="F942" s="15">
        <v>1600000</v>
      </c>
      <c r="G942" s="39">
        <v>288000</v>
      </c>
      <c r="H942" s="21">
        <v>1888000</v>
      </c>
      <c r="I942" s="128" t="s">
        <v>60</v>
      </c>
      <c r="J942" s="39">
        <f t="shared" si="20"/>
        <v>1600000</v>
      </c>
      <c r="K942" s="20" t="s">
        <v>850</v>
      </c>
    </row>
    <row r="943" spans="1:11" hidden="1" x14ac:dyDescent="0.25">
      <c r="A943" s="20">
        <f t="shared" si="19"/>
        <v>918</v>
      </c>
      <c r="B943" s="20" t="s">
        <v>18</v>
      </c>
      <c r="C943" s="10" t="s">
        <v>852</v>
      </c>
      <c r="D943" s="11" t="s">
        <v>44</v>
      </c>
      <c r="E943" s="12">
        <v>43988</v>
      </c>
      <c r="F943" s="15">
        <v>1580000</v>
      </c>
      <c r="G943" s="39">
        <v>284400</v>
      </c>
      <c r="H943" s="21">
        <v>1864400</v>
      </c>
      <c r="I943" s="128" t="s">
        <v>60</v>
      </c>
      <c r="J943" s="39">
        <f t="shared" si="20"/>
        <v>1580000</v>
      </c>
      <c r="K943" s="20" t="s">
        <v>850</v>
      </c>
    </row>
    <row r="944" spans="1:11" hidden="1" x14ac:dyDescent="0.25">
      <c r="A944" s="20">
        <f t="shared" si="19"/>
        <v>919</v>
      </c>
      <c r="B944" s="20" t="s">
        <v>18</v>
      </c>
      <c r="C944" s="10" t="s">
        <v>852</v>
      </c>
      <c r="D944" s="11" t="s">
        <v>642</v>
      </c>
      <c r="E944" s="12">
        <v>43998</v>
      </c>
      <c r="F944" s="15">
        <v>1580000</v>
      </c>
      <c r="G944" s="39">
        <v>284400</v>
      </c>
      <c r="H944" s="21">
        <v>1864400</v>
      </c>
      <c r="I944" s="128" t="s">
        <v>60</v>
      </c>
      <c r="J944" s="39">
        <f t="shared" si="20"/>
        <v>1580000</v>
      </c>
      <c r="K944" s="20" t="s">
        <v>850</v>
      </c>
    </row>
    <row r="945" spans="1:11" hidden="1" x14ac:dyDescent="0.25">
      <c r="A945" s="20">
        <f t="shared" si="19"/>
        <v>920</v>
      </c>
      <c r="B945" s="20" t="s">
        <v>18</v>
      </c>
      <c r="C945" s="10" t="s">
        <v>1246</v>
      </c>
      <c r="D945" s="11" t="s">
        <v>416</v>
      </c>
      <c r="E945" s="12">
        <v>44010</v>
      </c>
      <c r="F945" s="15">
        <v>1561900</v>
      </c>
      <c r="G945" s="39">
        <v>281142</v>
      </c>
      <c r="H945" s="21">
        <v>1843042</v>
      </c>
      <c r="I945" s="128" t="s">
        <v>60</v>
      </c>
      <c r="J945" s="39">
        <f t="shared" si="20"/>
        <v>1561900</v>
      </c>
      <c r="K945" s="20" t="s">
        <v>850</v>
      </c>
    </row>
    <row r="946" spans="1:11" hidden="1" x14ac:dyDescent="0.25">
      <c r="A946" s="20">
        <f t="shared" si="19"/>
        <v>921</v>
      </c>
      <c r="B946" s="20" t="s">
        <v>18</v>
      </c>
      <c r="C946" s="10" t="s">
        <v>852</v>
      </c>
      <c r="D946" s="11" t="s">
        <v>237</v>
      </c>
      <c r="E946" s="12">
        <v>44049</v>
      </c>
      <c r="F946" s="15">
        <v>1550000</v>
      </c>
      <c r="G946" s="39">
        <v>279000</v>
      </c>
      <c r="H946" s="21">
        <v>1829000</v>
      </c>
      <c r="I946" s="128" t="s">
        <v>60</v>
      </c>
      <c r="J946" s="39">
        <f t="shared" si="20"/>
        <v>1550000</v>
      </c>
      <c r="K946" s="20" t="s">
        <v>850</v>
      </c>
    </row>
    <row r="947" spans="1:11" hidden="1" x14ac:dyDescent="0.25">
      <c r="A947" s="20">
        <f t="shared" si="19"/>
        <v>922</v>
      </c>
      <c r="B947" s="20" t="s">
        <v>18</v>
      </c>
      <c r="C947" s="10" t="s">
        <v>1284</v>
      </c>
      <c r="D947" s="11" t="s">
        <v>1473</v>
      </c>
      <c r="E947" s="12">
        <v>44061</v>
      </c>
      <c r="F947" s="15">
        <v>1527554</v>
      </c>
      <c r="G947" s="39">
        <v>274959.71999999997</v>
      </c>
      <c r="H947" s="21">
        <v>1802513.72</v>
      </c>
      <c r="I947" s="128" t="s">
        <v>60</v>
      </c>
      <c r="J947" s="39">
        <f t="shared" si="20"/>
        <v>1527554</v>
      </c>
      <c r="K947" s="20" t="s">
        <v>850</v>
      </c>
    </row>
    <row r="948" spans="1:11" hidden="1" x14ac:dyDescent="0.25">
      <c r="A948" s="20">
        <f t="shared" si="19"/>
        <v>923</v>
      </c>
      <c r="B948" s="20" t="s">
        <v>18</v>
      </c>
      <c r="C948" s="10" t="s">
        <v>1234</v>
      </c>
      <c r="D948" s="11" t="s">
        <v>635</v>
      </c>
      <c r="E948" s="12">
        <v>43989</v>
      </c>
      <c r="F948" s="15">
        <v>1524187</v>
      </c>
      <c r="G948" s="39">
        <v>274353.65999999997</v>
      </c>
      <c r="H948" s="21">
        <v>1798540.6600000001</v>
      </c>
      <c r="I948" s="128" t="s">
        <v>60</v>
      </c>
      <c r="J948" s="39">
        <f t="shared" si="20"/>
        <v>1524187</v>
      </c>
      <c r="K948" s="20" t="s">
        <v>850</v>
      </c>
    </row>
    <row r="949" spans="1:11" hidden="1" x14ac:dyDescent="0.25">
      <c r="A949" s="20">
        <f t="shared" ref="A949:A965" si="21">+A948+1</f>
        <v>924</v>
      </c>
      <c r="B949" s="20" t="s">
        <v>18</v>
      </c>
      <c r="C949" s="10" t="s">
        <v>856</v>
      </c>
      <c r="D949" s="11" t="s">
        <v>952</v>
      </c>
      <c r="E949" s="12">
        <v>43656</v>
      </c>
      <c r="F949" s="15">
        <v>1515000</v>
      </c>
      <c r="G949" s="39">
        <v>272700</v>
      </c>
      <c r="H949" s="136">
        <v>1787700</v>
      </c>
      <c r="I949" s="128" t="s">
        <v>60</v>
      </c>
      <c r="J949" s="39">
        <f t="shared" ref="J949:J974" si="22">+F949</f>
        <v>1515000</v>
      </c>
      <c r="K949" s="20" t="s">
        <v>760</v>
      </c>
    </row>
    <row r="950" spans="1:11" hidden="1" x14ac:dyDescent="0.25">
      <c r="A950" s="20">
        <f t="shared" si="21"/>
        <v>925</v>
      </c>
      <c r="B950" s="20" t="s">
        <v>18</v>
      </c>
      <c r="C950" s="10" t="s">
        <v>856</v>
      </c>
      <c r="D950" s="11" t="s">
        <v>956</v>
      </c>
      <c r="E950" s="12">
        <v>43656</v>
      </c>
      <c r="F950" s="15">
        <v>1515000</v>
      </c>
      <c r="G950" s="39">
        <v>272700</v>
      </c>
      <c r="H950" s="136">
        <v>1787700</v>
      </c>
      <c r="I950" s="128" t="s">
        <v>60</v>
      </c>
      <c r="J950" s="39">
        <f t="shared" si="22"/>
        <v>1515000</v>
      </c>
      <c r="K950" s="20" t="s">
        <v>760</v>
      </c>
    </row>
    <row r="951" spans="1:11" hidden="1" x14ac:dyDescent="0.25">
      <c r="A951" s="20">
        <f t="shared" si="21"/>
        <v>926</v>
      </c>
      <c r="B951" s="20" t="s">
        <v>18</v>
      </c>
      <c r="C951" s="10" t="s">
        <v>856</v>
      </c>
      <c r="D951" s="11" t="s">
        <v>967</v>
      </c>
      <c r="E951" s="12">
        <v>43671</v>
      </c>
      <c r="F951" s="15">
        <v>1515000</v>
      </c>
      <c r="G951" s="39">
        <v>272700</v>
      </c>
      <c r="H951" s="136">
        <v>1787700</v>
      </c>
      <c r="I951" s="128" t="s">
        <v>60</v>
      </c>
      <c r="J951" s="39">
        <f t="shared" si="22"/>
        <v>1515000</v>
      </c>
      <c r="K951" s="20" t="s">
        <v>760</v>
      </c>
    </row>
    <row r="952" spans="1:11" hidden="1" x14ac:dyDescent="0.25">
      <c r="A952" s="20">
        <f t="shared" si="21"/>
        <v>927</v>
      </c>
      <c r="B952" s="20" t="s">
        <v>18</v>
      </c>
      <c r="C952" s="10" t="s">
        <v>26</v>
      </c>
      <c r="D952" s="11" t="s">
        <v>1157</v>
      </c>
      <c r="E952" s="12">
        <v>43894</v>
      </c>
      <c r="F952" s="15">
        <v>1500000</v>
      </c>
      <c r="G952" s="39">
        <v>270000</v>
      </c>
      <c r="H952" s="136">
        <v>1770000</v>
      </c>
      <c r="I952" s="128" t="s">
        <v>60</v>
      </c>
      <c r="J952" s="39">
        <f t="shared" si="22"/>
        <v>1500000</v>
      </c>
      <c r="K952" s="20" t="s">
        <v>760</v>
      </c>
    </row>
    <row r="953" spans="1:11" hidden="1" x14ac:dyDescent="0.25">
      <c r="A953" s="20">
        <f t="shared" si="21"/>
        <v>928</v>
      </c>
      <c r="B953" s="20" t="s">
        <v>18</v>
      </c>
      <c r="C953" s="10" t="s">
        <v>852</v>
      </c>
      <c r="D953" s="11" t="s">
        <v>213</v>
      </c>
      <c r="E953" s="12">
        <v>44030</v>
      </c>
      <c r="F953" s="15">
        <v>1500000</v>
      </c>
      <c r="G953" s="39">
        <v>270000</v>
      </c>
      <c r="H953" s="21">
        <v>1770000</v>
      </c>
      <c r="I953" s="128" t="s">
        <v>60</v>
      </c>
      <c r="J953" s="39">
        <f t="shared" si="22"/>
        <v>1500000</v>
      </c>
      <c r="K953" s="20" t="s">
        <v>850</v>
      </c>
    </row>
    <row r="954" spans="1:11" hidden="1" x14ac:dyDescent="0.25">
      <c r="A954" s="20">
        <f t="shared" si="21"/>
        <v>929</v>
      </c>
      <c r="B954" s="20" t="s">
        <v>18</v>
      </c>
      <c r="C954" s="10" t="s">
        <v>852</v>
      </c>
      <c r="D954" s="11" t="s">
        <v>225</v>
      </c>
      <c r="E954" s="12">
        <v>44037</v>
      </c>
      <c r="F954" s="15">
        <v>1500000</v>
      </c>
      <c r="G954" s="39">
        <v>270000</v>
      </c>
      <c r="H954" s="21">
        <v>1770000</v>
      </c>
      <c r="I954" s="128" t="s">
        <v>60</v>
      </c>
      <c r="J954" s="39">
        <f t="shared" si="22"/>
        <v>1500000</v>
      </c>
      <c r="K954" s="20" t="s">
        <v>850</v>
      </c>
    </row>
    <row r="955" spans="1:11" hidden="1" x14ac:dyDescent="0.25">
      <c r="A955" s="20">
        <f t="shared" si="21"/>
        <v>930</v>
      </c>
      <c r="B955" s="128" t="s">
        <v>18</v>
      </c>
      <c r="C955" s="129" t="s">
        <v>27</v>
      </c>
      <c r="D955" s="130" t="s">
        <v>40</v>
      </c>
      <c r="E955" s="131">
        <v>43379</v>
      </c>
      <c r="F955" s="132">
        <v>912416</v>
      </c>
      <c r="G955" s="133">
        <v>164234</v>
      </c>
      <c r="H955" s="136">
        <v>1076650</v>
      </c>
      <c r="I955" s="128" t="s">
        <v>60</v>
      </c>
      <c r="J955" s="133">
        <f t="shared" si="22"/>
        <v>912416</v>
      </c>
      <c r="K955" s="128" t="s">
        <v>61</v>
      </c>
    </row>
    <row r="956" spans="1:11" hidden="1" x14ac:dyDescent="0.25">
      <c r="A956" s="20">
        <f t="shared" si="21"/>
        <v>931</v>
      </c>
      <c r="B956" s="20" t="s">
        <v>18</v>
      </c>
      <c r="C956" s="10" t="s">
        <v>1219</v>
      </c>
      <c r="D956" s="11" t="s">
        <v>1221</v>
      </c>
      <c r="E956" s="12">
        <v>43632</v>
      </c>
      <c r="F956" s="15">
        <v>1453000</v>
      </c>
      <c r="G956" s="39">
        <v>261540</v>
      </c>
      <c r="H956" s="136">
        <v>1714540</v>
      </c>
      <c r="I956" s="128" t="s">
        <v>60</v>
      </c>
      <c r="J956" s="39">
        <f t="shared" si="22"/>
        <v>1453000</v>
      </c>
      <c r="K956" s="20" t="s">
        <v>760</v>
      </c>
    </row>
    <row r="957" spans="1:11" hidden="1" x14ac:dyDescent="0.25">
      <c r="A957" s="20">
        <f t="shared" si="21"/>
        <v>932</v>
      </c>
      <c r="B957" s="20" t="s">
        <v>18</v>
      </c>
      <c r="C957" s="10" t="s">
        <v>916</v>
      </c>
      <c r="D957" s="11" t="s">
        <v>1189</v>
      </c>
      <c r="E957" s="12">
        <v>43895</v>
      </c>
      <c r="F957" s="15">
        <v>1428000</v>
      </c>
      <c r="G957" s="39">
        <v>257040</v>
      </c>
      <c r="H957" s="136">
        <v>1685040</v>
      </c>
      <c r="I957" s="128" t="s">
        <v>60</v>
      </c>
      <c r="J957" s="39">
        <f t="shared" si="22"/>
        <v>1428000</v>
      </c>
      <c r="K957" s="20" t="s">
        <v>760</v>
      </c>
    </row>
    <row r="958" spans="1:11" hidden="1" x14ac:dyDescent="0.25">
      <c r="A958" s="20">
        <f t="shared" si="21"/>
        <v>933</v>
      </c>
      <c r="B958" s="20" t="s">
        <v>18</v>
      </c>
      <c r="C958" s="10" t="s">
        <v>852</v>
      </c>
      <c r="D958" s="11" t="s">
        <v>195</v>
      </c>
      <c r="E958" s="12">
        <v>44014</v>
      </c>
      <c r="F958" s="15">
        <v>1400000</v>
      </c>
      <c r="G958" s="39">
        <v>252000</v>
      </c>
      <c r="H958" s="21">
        <v>1652000</v>
      </c>
      <c r="I958" s="128" t="s">
        <v>60</v>
      </c>
      <c r="J958" s="39">
        <f t="shared" si="22"/>
        <v>1400000</v>
      </c>
      <c r="K958" s="20" t="s">
        <v>850</v>
      </c>
    </row>
    <row r="959" spans="1:11" hidden="1" x14ac:dyDescent="0.25">
      <c r="A959" s="20">
        <f t="shared" si="21"/>
        <v>934</v>
      </c>
      <c r="B959" s="128" t="s">
        <v>18</v>
      </c>
      <c r="C959" s="129" t="s">
        <v>27</v>
      </c>
      <c r="D959" s="130" t="s">
        <v>41</v>
      </c>
      <c r="E959" s="131">
        <v>43379</v>
      </c>
      <c r="F959" s="132">
        <v>902080</v>
      </c>
      <c r="G959" s="133">
        <v>162374</v>
      </c>
      <c r="H959" s="136">
        <v>1064454</v>
      </c>
      <c r="I959" s="128" t="s">
        <v>60</v>
      </c>
      <c r="J959" s="133">
        <f t="shared" si="22"/>
        <v>902080</v>
      </c>
      <c r="K959" s="128" t="s">
        <v>61</v>
      </c>
    </row>
    <row r="960" spans="1:11" hidden="1" x14ac:dyDescent="0.25">
      <c r="A960" s="20">
        <f t="shared" si="21"/>
        <v>935</v>
      </c>
      <c r="B960" s="20" t="s">
        <v>18</v>
      </c>
      <c r="C960" s="10" t="s">
        <v>852</v>
      </c>
      <c r="D960" s="11" t="s">
        <v>161</v>
      </c>
      <c r="E960" s="12">
        <v>43997</v>
      </c>
      <c r="F960" s="15">
        <v>1350000</v>
      </c>
      <c r="G960" s="39">
        <v>243000</v>
      </c>
      <c r="H960" s="21">
        <v>1593000</v>
      </c>
      <c r="I960" s="128" t="s">
        <v>60</v>
      </c>
      <c r="J960" s="39">
        <f t="shared" si="22"/>
        <v>1350000</v>
      </c>
      <c r="K960" s="20" t="s">
        <v>850</v>
      </c>
    </row>
    <row r="961" spans="1:11" hidden="1" x14ac:dyDescent="0.25">
      <c r="A961" s="20">
        <f t="shared" si="21"/>
        <v>936</v>
      </c>
      <c r="B961" s="20" t="s">
        <v>18</v>
      </c>
      <c r="C961" s="10" t="s">
        <v>1237</v>
      </c>
      <c r="D961" s="11" t="s">
        <v>1426</v>
      </c>
      <c r="E961" s="12">
        <v>44040</v>
      </c>
      <c r="F961" s="15">
        <v>1300000</v>
      </c>
      <c r="G961" s="39">
        <v>234000</v>
      </c>
      <c r="H961" s="21">
        <v>1534000</v>
      </c>
      <c r="I961" s="128" t="s">
        <v>60</v>
      </c>
      <c r="J961" s="39">
        <f t="shared" si="22"/>
        <v>1300000</v>
      </c>
      <c r="K961" s="20" t="s">
        <v>850</v>
      </c>
    </row>
    <row r="962" spans="1:11" hidden="1" x14ac:dyDescent="0.25">
      <c r="A962" s="20">
        <f t="shared" si="21"/>
        <v>937</v>
      </c>
      <c r="B962" s="20" t="s">
        <v>18</v>
      </c>
      <c r="C962" s="10" t="s">
        <v>898</v>
      </c>
      <c r="D962" s="11" t="s">
        <v>1093</v>
      </c>
      <c r="E962" s="12">
        <v>43845</v>
      </c>
      <c r="F962" s="15">
        <v>1278000</v>
      </c>
      <c r="G962" s="39">
        <v>230040</v>
      </c>
      <c r="H962" s="136">
        <v>1508040</v>
      </c>
      <c r="I962" s="128" t="s">
        <v>60</v>
      </c>
      <c r="J962" s="39">
        <f t="shared" si="22"/>
        <v>1278000</v>
      </c>
      <c r="K962" s="20" t="s">
        <v>760</v>
      </c>
    </row>
    <row r="963" spans="1:11" hidden="1" x14ac:dyDescent="0.25">
      <c r="A963" s="20">
        <f t="shared" si="21"/>
        <v>938</v>
      </c>
      <c r="B963" s="20" t="s">
        <v>18</v>
      </c>
      <c r="C963" s="10" t="s">
        <v>915</v>
      </c>
      <c r="D963" s="11" t="s">
        <v>552</v>
      </c>
      <c r="E963" s="12">
        <v>43901</v>
      </c>
      <c r="F963" s="15">
        <v>1270060</v>
      </c>
      <c r="G963" s="39">
        <v>228610.8</v>
      </c>
      <c r="H963" s="136">
        <v>1498670.8</v>
      </c>
      <c r="I963" s="128" t="s">
        <v>60</v>
      </c>
      <c r="J963" s="39">
        <f t="shared" si="22"/>
        <v>1270060</v>
      </c>
      <c r="K963" s="20" t="s">
        <v>760</v>
      </c>
    </row>
    <row r="964" spans="1:11" hidden="1" x14ac:dyDescent="0.25">
      <c r="A964" s="20">
        <f t="shared" si="21"/>
        <v>939</v>
      </c>
      <c r="B964" s="128" t="s">
        <v>18</v>
      </c>
      <c r="C964" s="129" t="s">
        <v>27</v>
      </c>
      <c r="D964" s="130" t="s">
        <v>39</v>
      </c>
      <c r="E964" s="131">
        <v>43379</v>
      </c>
      <c r="F964" s="132">
        <v>890656</v>
      </c>
      <c r="G964" s="133">
        <v>160318</v>
      </c>
      <c r="H964" s="136">
        <v>1050974</v>
      </c>
      <c r="I964" s="128" t="s">
        <v>60</v>
      </c>
      <c r="J964" s="133">
        <f t="shared" si="22"/>
        <v>890656</v>
      </c>
      <c r="K964" s="128" t="s">
        <v>61</v>
      </c>
    </row>
    <row r="965" spans="1:11" hidden="1" x14ac:dyDescent="0.25">
      <c r="A965" s="20">
        <f t="shared" si="21"/>
        <v>940</v>
      </c>
      <c r="B965" s="20" t="s">
        <v>18</v>
      </c>
      <c r="C965" s="10" t="s">
        <v>64</v>
      </c>
      <c r="D965" s="11" t="s">
        <v>1160</v>
      </c>
      <c r="E965" s="12">
        <v>43895</v>
      </c>
      <c r="F965" s="15">
        <v>1252629.5</v>
      </c>
      <c r="G965" s="39">
        <v>225473.3</v>
      </c>
      <c r="H965" s="136">
        <v>1478102.8</v>
      </c>
      <c r="I965" s="128" t="s">
        <v>60</v>
      </c>
      <c r="J965" s="39">
        <f t="shared" si="22"/>
        <v>1252629.5</v>
      </c>
      <c r="K965" s="20" t="s">
        <v>760</v>
      </c>
    </row>
    <row r="966" spans="1:11" hidden="1" x14ac:dyDescent="0.25">
      <c r="A966" s="20">
        <v>1</v>
      </c>
      <c r="B966" s="20" t="s">
        <v>18</v>
      </c>
      <c r="C966" s="10" t="s">
        <v>26</v>
      </c>
      <c r="D966" s="11" t="s">
        <v>38</v>
      </c>
      <c r="E966" s="12">
        <v>43337</v>
      </c>
      <c r="F966" s="15">
        <v>1234800</v>
      </c>
      <c r="G966" s="39">
        <v>222264</v>
      </c>
      <c r="H966" s="136">
        <v>1457064</v>
      </c>
      <c r="I966" s="128" t="s">
        <v>60</v>
      </c>
      <c r="J966" s="39">
        <f t="shared" si="22"/>
        <v>1234800</v>
      </c>
      <c r="K966" s="20" t="s">
        <v>61</v>
      </c>
    </row>
    <row r="967" spans="1:11" hidden="1" x14ac:dyDescent="0.25">
      <c r="A967" s="20">
        <f t="shared" ref="A967:A974" si="23">+A966+1</f>
        <v>2</v>
      </c>
      <c r="B967" s="128" t="s">
        <v>18</v>
      </c>
      <c r="C967" s="129" t="s">
        <v>614</v>
      </c>
      <c r="D967" s="130" t="s">
        <v>989</v>
      </c>
      <c r="E967" s="131">
        <v>43723</v>
      </c>
      <c r="F967" s="132">
        <v>100176</v>
      </c>
      <c r="G967" s="133">
        <v>18032</v>
      </c>
      <c r="H967" s="136">
        <v>118208</v>
      </c>
      <c r="I967" s="128" t="s">
        <v>60</v>
      </c>
      <c r="J967" s="133">
        <f t="shared" si="22"/>
        <v>100176</v>
      </c>
      <c r="K967" s="128" t="s">
        <v>760</v>
      </c>
    </row>
    <row r="968" spans="1:11" hidden="1" x14ac:dyDescent="0.25">
      <c r="A968" s="20">
        <f t="shared" si="23"/>
        <v>3</v>
      </c>
      <c r="B968" s="20" t="s">
        <v>18</v>
      </c>
      <c r="C968" s="10" t="s">
        <v>1234</v>
      </c>
      <c r="D968" s="11" t="s">
        <v>161</v>
      </c>
      <c r="E968" s="12">
        <v>44014</v>
      </c>
      <c r="F968" s="15">
        <v>1227113</v>
      </c>
      <c r="G968" s="39">
        <v>220880.34</v>
      </c>
      <c r="H968" s="21">
        <v>1447993.3399999999</v>
      </c>
      <c r="I968" s="128" t="s">
        <v>60</v>
      </c>
      <c r="J968" s="39">
        <f t="shared" si="22"/>
        <v>1227113</v>
      </c>
      <c r="K968" s="20" t="s">
        <v>850</v>
      </c>
    </row>
    <row r="969" spans="1:11" hidden="1" x14ac:dyDescent="0.25">
      <c r="A969" s="20">
        <f t="shared" si="23"/>
        <v>4</v>
      </c>
      <c r="B969" s="20" t="s">
        <v>18</v>
      </c>
      <c r="C969" s="10" t="s">
        <v>875</v>
      </c>
      <c r="D969" s="11" t="s">
        <v>1119</v>
      </c>
      <c r="E969" s="12">
        <v>43862</v>
      </c>
      <c r="F969" s="15">
        <v>1211730</v>
      </c>
      <c r="G969" s="39">
        <v>218111.4</v>
      </c>
      <c r="H969" s="136">
        <v>1429841.4</v>
      </c>
      <c r="I969" s="128" t="s">
        <v>60</v>
      </c>
      <c r="J969" s="39">
        <f t="shared" si="22"/>
        <v>1211730</v>
      </c>
      <c r="K969" s="20" t="s">
        <v>760</v>
      </c>
    </row>
    <row r="970" spans="1:11" hidden="1" x14ac:dyDescent="0.25">
      <c r="A970" s="20">
        <f t="shared" si="23"/>
        <v>5</v>
      </c>
      <c r="B970" s="20" t="s">
        <v>18</v>
      </c>
      <c r="C970" s="10" t="s">
        <v>852</v>
      </c>
      <c r="D970" s="11" t="s">
        <v>347</v>
      </c>
      <c r="E970" s="12">
        <v>43875</v>
      </c>
      <c r="F970" s="15">
        <v>1200000</v>
      </c>
      <c r="G970" s="39">
        <v>216000</v>
      </c>
      <c r="H970" s="136">
        <v>1416000</v>
      </c>
      <c r="I970" s="128" t="s">
        <v>60</v>
      </c>
      <c r="J970" s="39">
        <f t="shared" si="22"/>
        <v>1200000</v>
      </c>
      <c r="K970" s="20" t="s">
        <v>760</v>
      </c>
    </row>
    <row r="971" spans="1:11" hidden="1" x14ac:dyDescent="0.25">
      <c r="A971" s="20">
        <f t="shared" si="23"/>
        <v>6</v>
      </c>
      <c r="B971" s="20" t="s">
        <v>18</v>
      </c>
      <c r="C971" s="10" t="s">
        <v>1236</v>
      </c>
      <c r="D971" s="11" t="s">
        <v>1336</v>
      </c>
      <c r="E971" s="12">
        <v>43994</v>
      </c>
      <c r="F971" s="15">
        <v>1200000</v>
      </c>
      <c r="G971" s="39">
        <v>216000</v>
      </c>
      <c r="H971" s="21">
        <v>1416000</v>
      </c>
      <c r="I971" s="128" t="s">
        <v>60</v>
      </c>
      <c r="J971" s="39">
        <f t="shared" si="22"/>
        <v>1200000</v>
      </c>
      <c r="K971" s="20" t="s">
        <v>850</v>
      </c>
    </row>
    <row r="972" spans="1:11" hidden="1" x14ac:dyDescent="0.25">
      <c r="A972" s="20">
        <f t="shared" si="23"/>
        <v>7</v>
      </c>
      <c r="B972" s="20" t="s">
        <v>18</v>
      </c>
      <c r="C972" s="10" t="s">
        <v>1237</v>
      </c>
      <c r="D972" s="11" t="s">
        <v>1396</v>
      </c>
      <c r="E972" s="12">
        <v>44033</v>
      </c>
      <c r="F972" s="15">
        <v>1200000</v>
      </c>
      <c r="G972" s="39">
        <v>216000</v>
      </c>
      <c r="H972" s="21">
        <v>1416000</v>
      </c>
      <c r="I972" s="128" t="s">
        <v>60</v>
      </c>
      <c r="J972" s="39">
        <f t="shared" si="22"/>
        <v>1200000</v>
      </c>
      <c r="K972" s="20" t="s">
        <v>850</v>
      </c>
    </row>
    <row r="973" spans="1:11" hidden="1" x14ac:dyDescent="0.25">
      <c r="A973" s="20">
        <f t="shared" si="23"/>
        <v>8</v>
      </c>
      <c r="B973" s="20" t="s">
        <v>18</v>
      </c>
      <c r="C973" s="10" t="s">
        <v>852</v>
      </c>
      <c r="D973" s="11" t="s">
        <v>345</v>
      </c>
      <c r="E973" s="12">
        <v>44091</v>
      </c>
      <c r="F973" s="15">
        <v>1200000</v>
      </c>
      <c r="G973" s="39">
        <v>216000</v>
      </c>
      <c r="H973" s="21">
        <v>1416000</v>
      </c>
      <c r="I973" s="128" t="s">
        <v>60</v>
      </c>
      <c r="J973" s="39">
        <f t="shared" si="22"/>
        <v>1200000</v>
      </c>
      <c r="K973" s="20" t="s">
        <v>850</v>
      </c>
    </row>
    <row r="974" spans="1:11" hidden="1" x14ac:dyDescent="0.25">
      <c r="A974" s="20">
        <f t="shared" si="23"/>
        <v>9</v>
      </c>
      <c r="B974" s="20" t="s">
        <v>18</v>
      </c>
      <c r="C974" s="10" t="s">
        <v>875</v>
      </c>
      <c r="D974" s="11" t="s">
        <v>1471</v>
      </c>
      <c r="E974" s="12">
        <v>44061</v>
      </c>
      <c r="F974" s="15">
        <v>1197550.5</v>
      </c>
      <c r="G974" s="39">
        <v>215559.1</v>
      </c>
      <c r="H974" s="21">
        <v>1413109.6</v>
      </c>
      <c r="I974" s="128" t="s">
        <v>60</v>
      </c>
      <c r="J974" s="39">
        <f t="shared" si="22"/>
        <v>1197550.5</v>
      </c>
      <c r="K974" s="20" t="s">
        <v>850</v>
      </c>
    </row>
    <row r="975" spans="1:11" hidden="1" x14ac:dyDescent="0.25">
      <c r="A975" s="20">
        <v>16</v>
      </c>
      <c r="B975" s="20" t="s">
        <v>1191</v>
      </c>
      <c r="C975" s="10" t="s">
        <v>614</v>
      </c>
      <c r="D975" s="11" t="s">
        <v>1199</v>
      </c>
      <c r="E975" s="12">
        <v>43848</v>
      </c>
      <c r="F975" s="15">
        <v>1461240</v>
      </c>
      <c r="G975" s="39">
        <v>263023</v>
      </c>
      <c r="H975" s="39">
        <v>1724263</v>
      </c>
      <c r="I975" s="19" t="s">
        <v>1908</v>
      </c>
      <c r="J975" s="39">
        <f>F975+G975</f>
        <v>1724263</v>
      </c>
      <c r="K975" s="20" t="s">
        <v>760</v>
      </c>
    </row>
    <row r="976" spans="1:11" hidden="1" x14ac:dyDescent="0.25">
      <c r="A976" s="20">
        <f t="shared" ref="A976:A991" si="24">+A975+1</f>
        <v>17</v>
      </c>
      <c r="B976" s="20" t="s">
        <v>18</v>
      </c>
      <c r="C976" s="10" t="s">
        <v>1234</v>
      </c>
      <c r="D976" s="11" t="s">
        <v>732</v>
      </c>
      <c r="E976" s="12">
        <v>43998</v>
      </c>
      <c r="F976" s="15">
        <v>1175086</v>
      </c>
      <c r="G976" s="39">
        <v>211515.48</v>
      </c>
      <c r="H976" s="21">
        <v>1386601.48</v>
      </c>
      <c r="I976" s="128" t="s">
        <v>60</v>
      </c>
      <c r="J976" s="39">
        <f t="shared" ref="J976:J991" si="25">+F976</f>
        <v>1175086</v>
      </c>
      <c r="K976" s="20" t="s">
        <v>850</v>
      </c>
    </row>
    <row r="977" spans="1:11" hidden="1" x14ac:dyDescent="0.25">
      <c r="A977" s="20">
        <f t="shared" si="24"/>
        <v>18</v>
      </c>
      <c r="B977" s="20" t="s">
        <v>18</v>
      </c>
      <c r="C977" s="10" t="s">
        <v>875</v>
      </c>
      <c r="D977" s="11" t="s">
        <v>1010</v>
      </c>
      <c r="E977" s="12">
        <v>43743</v>
      </c>
      <c r="F977" s="15">
        <v>1129969.48</v>
      </c>
      <c r="G977" s="39">
        <v>203394.52</v>
      </c>
      <c r="H977" s="136">
        <v>1333364</v>
      </c>
      <c r="I977" s="128" t="s">
        <v>60</v>
      </c>
      <c r="J977" s="39">
        <f t="shared" si="25"/>
        <v>1129969.48</v>
      </c>
      <c r="K977" s="20" t="s">
        <v>760</v>
      </c>
    </row>
    <row r="978" spans="1:11" hidden="1" x14ac:dyDescent="0.25">
      <c r="A978" s="20">
        <f t="shared" si="24"/>
        <v>19</v>
      </c>
      <c r="B978" s="20" t="s">
        <v>18</v>
      </c>
      <c r="C978" s="10" t="s">
        <v>852</v>
      </c>
      <c r="D978" s="11" t="s">
        <v>256</v>
      </c>
      <c r="E978" s="12">
        <v>43806</v>
      </c>
      <c r="F978" s="15">
        <v>1100000</v>
      </c>
      <c r="G978" s="39">
        <v>198000</v>
      </c>
      <c r="H978" s="136">
        <v>1298000</v>
      </c>
      <c r="I978" s="128" t="s">
        <v>60</v>
      </c>
      <c r="J978" s="39">
        <f t="shared" si="25"/>
        <v>1100000</v>
      </c>
      <c r="K978" s="20" t="s">
        <v>760</v>
      </c>
    </row>
    <row r="979" spans="1:11" hidden="1" x14ac:dyDescent="0.25">
      <c r="A979" s="20">
        <f t="shared" si="24"/>
        <v>20</v>
      </c>
      <c r="B979" s="20" t="s">
        <v>18</v>
      </c>
      <c r="C979" s="10" t="s">
        <v>886</v>
      </c>
      <c r="D979" s="11" t="s">
        <v>1047</v>
      </c>
      <c r="E979" s="12">
        <v>43780</v>
      </c>
      <c r="F979" s="15">
        <v>1095575.5</v>
      </c>
      <c r="G979" s="39">
        <v>197203.5</v>
      </c>
      <c r="H979" s="136">
        <v>1292779</v>
      </c>
      <c r="I979" s="128" t="s">
        <v>60</v>
      </c>
      <c r="J979" s="39">
        <f t="shared" si="25"/>
        <v>1095575.5</v>
      </c>
      <c r="K979" s="20" t="s">
        <v>760</v>
      </c>
    </row>
    <row r="980" spans="1:11" hidden="1" x14ac:dyDescent="0.25">
      <c r="A980" s="20">
        <f t="shared" si="24"/>
        <v>21</v>
      </c>
      <c r="B980" s="20" t="s">
        <v>18</v>
      </c>
      <c r="C980" s="10" t="s">
        <v>1239</v>
      </c>
      <c r="D980" s="11" t="s">
        <v>1378</v>
      </c>
      <c r="E980" s="12">
        <v>44018</v>
      </c>
      <c r="F980" s="15">
        <v>1070400</v>
      </c>
      <c r="G980" s="39">
        <v>192672</v>
      </c>
      <c r="H980" s="21">
        <v>1263072</v>
      </c>
      <c r="I980" s="128" t="s">
        <v>60</v>
      </c>
      <c r="J980" s="39">
        <f t="shared" si="25"/>
        <v>1070400</v>
      </c>
      <c r="K980" s="20" t="s">
        <v>850</v>
      </c>
    </row>
    <row r="981" spans="1:11" hidden="1" x14ac:dyDescent="0.25">
      <c r="A981" s="20">
        <f t="shared" si="24"/>
        <v>22</v>
      </c>
      <c r="B981" s="128" t="s">
        <v>18</v>
      </c>
      <c r="C981" s="129" t="s">
        <v>614</v>
      </c>
      <c r="D981" s="130" t="s">
        <v>1113</v>
      </c>
      <c r="E981" s="131">
        <v>43858</v>
      </c>
      <c r="F981" s="132">
        <v>24000</v>
      </c>
      <c r="G981" s="133">
        <v>4320</v>
      </c>
      <c r="H981" s="136">
        <v>28320</v>
      </c>
      <c r="I981" s="128" t="s">
        <v>60</v>
      </c>
      <c r="J981" s="133">
        <f t="shared" si="25"/>
        <v>24000</v>
      </c>
      <c r="K981" s="128" t="s">
        <v>760</v>
      </c>
    </row>
    <row r="982" spans="1:11" hidden="1" x14ac:dyDescent="0.25">
      <c r="A982" s="20">
        <f t="shared" si="24"/>
        <v>23</v>
      </c>
      <c r="B982" s="20" t="s">
        <v>18</v>
      </c>
      <c r="C982" s="10" t="s">
        <v>764</v>
      </c>
      <c r="D982" s="11" t="s">
        <v>1050</v>
      </c>
      <c r="E982" s="12">
        <v>43783</v>
      </c>
      <c r="F982" s="15">
        <v>1035000</v>
      </c>
      <c r="G982" s="39">
        <v>186300</v>
      </c>
      <c r="H982" s="136">
        <v>1221300</v>
      </c>
      <c r="I982" s="128" t="s">
        <v>60</v>
      </c>
      <c r="J982" s="39">
        <f t="shared" si="25"/>
        <v>1035000</v>
      </c>
      <c r="K982" s="20" t="s">
        <v>760</v>
      </c>
    </row>
    <row r="983" spans="1:11" hidden="1" x14ac:dyDescent="0.25">
      <c r="A983" s="20">
        <f t="shared" si="24"/>
        <v>24</v>
      </c>
      <c r="B983" s="20" t="s">
        <v>18</v>
      </c>
      <c r="C983" s="10" t="s">
        <v>1242</v>
      </c>
      <c r="D983" s="11" t="s">
        <v>1516</v>
      </c>
      <c r="E983" s="12">
        <v>44074</v>
      </c>
      <c r="F983" s="15">
        <v>1025000</v>
      </c>
      <c r="G983" s="39">
        <v>184500</v>
      </c>
      <c r="H983" s="21">
        <v>1209500</v>
      </c>
      <c r="I983" s="128" t="s">
        <v>60</v>
      </c>
      <c r="J983" s="39">
        <f t="shared" si="25"/>
        <v>1025000</v>
      </c>
      <c r="K983" s="20" t="s">
        <v>850</v>
      </c>
    </row>
    <row r="984" spans="1:11" hidden="1" x14ac:dyDescent="0.25">
      <c r="A984" s="20">
        <f t="shared" si="24"/>
        <v>25</v>
      </c>
      <c r="B984" s="20" t="s">
        <v>18</v>
      </c>
      <c r="C984" s="10" t="s">
        <v>875</v>
      </c>
      <c r="D984" s="11" t="s">
        <v>1453</v>
      </c>
      <c r="E984" s="12">
        <v>44055</v>
      </c>
      <c r="F984" s="15">
        <v>1014360</v>
      </c>
      <c r="G984" s="39">
        <v>182584.8</v>
      </c>
      <c r="H984" s="21">
        <v>1196944.7999999998</v>
      </c>
      <c r="I984" s="128" t="s">
        <v>60</v>
      </c>
      <c r="J984" s="39">
        <f t="shared" si="25"/>
        <v>1014360</v>
      </c>
      <c r="K984" s="20" t="s">
        <v>850</v>
      </c>
    </row>
    <row r="985" spans="1:11" hidden="1" x14ac:dyDescent="0.25">
      <c r="A985" s="20">
        <f t="shared" si="24"/>
        <v>26</v>
      </c>
      <c r="B985" s="20" t="s">
        <v>18</v>
      </c>
      <c r="C985" s="10" t="s">
        <v>856</v>
      </c>
      <c r="D985" s="11" t="s">
        <v>958</v>
      </c>
      <c r="E985" s="12">
        <v>43657</v>
      </c>
      <c r="F985" s="15">
        <v>1010000</v>
      </c>
      <c r="G985" s="39">
        <v>181800</v>
      </c>
      <c r="H985" s="136">
        <v>1191800</v>
      </c>
      <c r="I985" s="128" t="s">
        <v>60</v>
      </c>
      <c r="J985" s="39">
        <f t="shared" si="25"/>
        <v>1010000</v>
      </c>
      <c r="K985" s="20" t="s">
        <v>760</v>
      </c>
    </row>
    <row r="986" spans="1:11" hidden="1" x14ac:dyDescent="0.25">
      <c r="A986" s="20">
        <f t="shared" si="24"/>
        <v>27</v>
      </c>
      <c r="B986" s="20" t="s">
        <v>18</v>
      </c>
      <c r="C986" s="10" t="s">
        <v>1242</v>
      </c>
      <c r="D986" s="11" t="s">
        <v>1354</v>
      </c>
      <c r="E986" s="12">
        <v>44009</v>
      </c>
      <c r="F986" s="15">
        <v>990000</v>
      </c>
      <c r="G986" s="39">
        <v>178200</v>
      </c>
      <c r="H986" s="21">
        <v>1168200</v>
      </c>
      <c r="I986" s="128" t="s">
        <v>60</v>
      </c>
      <c r="J986" s="39">
        <f t="shared" si="25"/>
        <v>990000</v>
      </c>
      <c r="K986" s="20" t="s">
        <v>850</v>
      </c>
    </row>
    <row r="987" spans="1:11" hidden="1" x14ac:dyDescent="0.25">
      <c r="A987" s="20">
        <f t="shared" si="24"/>
        <v>28</v>
      </c>
      <c r="B987" s="20" t="s">
        <v>18</v>
      </c>
      <c r="C987" s="10" t="s">
        <v>902</v>
      </c>
      <c r="D987" s="11" t="s">
        <v>1522</v>
      </c>
      <c r="E987" s="12">
        <v>44084</v>
      </c>
      <c r="F987" s="15">
        <v>988623</v>
      </c>
      <c r="G987" s="39">
        <v>177952</v>
      </c>
      <c r="H987" s="21">
        <v>1166575</v>
      </c>
      <c r="I987" s="128" t="s">
        <v>60</v>
      </c>
      <c r="J987" s="39">
        <f t="shared" si="25"/>
        <v>988623</v>
      </c>
      <c r="K987" s="20" t="s">
        <v>850</v>
      </c>
    </row>
    <row r="988" spans="1:11" hidden="1" x14ac:dyDescent="0.25">
      <c r="A988" s="20">
        <f t="shared" si="24"/>
        <v>29</v>
      </c>
      <c r="B988" s="20" t="s">
        <v>18</v>
      </c>
      <c r="C988" s="10" t="s">
        <v>898</v>
      </c>
      <c r="D988" s="11" t="s">
        <v>1381</v>
      </c>
      <c r="E988" s="12">
        <v>44018</v>
      </c>
      <c r="F988" s="15">
        <v>988300</v>
      </c>
      <c r="G988" s="39">
        <v>177894</v>
      </c>
      <c r="H988" s="21">
        <v>1166194</v>
      </c>
      <c r="I988" s="128" t="s">
        <v>60</v>
      </c>
      <c r="J988" s="39">
        <f t="shared" si="25"/>
        <v>988300</v>
      </c>
      <c r="K988" s="20" t="s">
        <v>850</v>
      </c>
    </row>
    <row r="989" spans="1:11" hidden="1" x14ac:dyDescent="0.25">
      <c r="A989" s="20">
        <f t="shared" si="24"/>
        <v>30</v>
      </c>
      <c r="B989" s="20" t="s">
        <v>18</v>
      </c>
      <c r="C989" s="10" t="s">
        <v>898</v>
      </c>
      <c r="D989" s="11" t="s">
        <v>1384</v>
      </c>
      <c r="E989" s="12">
        <v>44018</v>
      </c>
      <c r="F989" s="15">
        <v>988300</v>
      </c>
      <c r="G989" s="39">
        <v>177894</v>
      </c>
      <c r="H989" s="21">
        <v>1166194</v>
      </c>
      <c r="I989" s="128" t="s">
        <v>60</v>
      </c>
      <c r="J989" s="39">
        <f t="shared" si="25"/>
        <v>988300</v>
      </c>
      <c r="K989" s="20" t="s">
        <v>850</v>
      </c>
    </row>
    <row r="990" spans="1:11" hidden="1" x14ac:dyDescent="0.25">
      <c r="A990" s="20">
        <f t="shared" si="24"/>
        <v>31</v>
      </c>
      <c r="B990" s="20" t="s">
        <v>18</v>
      </c>
      <c r="C990" s="10" t="s">
        <v>852</v>
      </c>
      <c r="D990" s="11" t="s">
        <v>332</v>
      </c>
      <c r="E990" s="12">
        <v>44085</v>
      </c>
      <c r="F990" s="15">
        <v>960000</v>
      </c>
      <c r="G990" s="39">
        <v>172800</v>
      </c>
      <c r="H990" s="21">
        <v>1132800</v>
      </c>
      <c r="I990" s="128" t="s">
        <v>60</v>
      </c>
      <c r="J990" s="39">
        <f t="shared" si="25"/>
        <v>960000</v>
      </c>
      <c r="K990" s="20" t="s">
        <v>850</v>
      </c>
    </row>
    <row r="991" spans="1:11" hidden="1" x14ac:dyDescent="0.25">
      <c r="A991" s="20">
        <f t="shared" si="24"/>
        <v>32</v>
      </c>
      <c r="B991" s="20" t="s">
        <v>18</v>
      </c>
      <c r="C991" s="10" t="s">
        <v>1237</v>
      </c>
      <c r="D991" s="11" t="s">
        <v>1454</v>
      </c>
      <c r="E991" s="12">
        <v>44054</v>
      </c>
      <c r="F991" s="15">
        <v>954000</v>
      </c>
      <c r="G991" s="39">
        <v>171720</v>
      </c>
      <c r="H991" s="21">
        <v>1125720</v>
      </c>
      <c r="I991" s="128" t="s">
        <v>60</v>
      </c>
      <c r="J991" s="39">
        <f t="shared" si="25"/>
        <v>954000</v>
      </c>
      <c r="K991" s="20" t="s">
        <v>850</v>
      </c>
    </row>
    <row r="992" spans="1:11" hidden="1" x14ac:dyDescent="0.25">
      <c r="A992" s="20">
        <v>88</v>
      </c>
      <c r="B992" s="20" t="s">
        <v>1191</v>
      </c>
      <c r="C992" s="10" t="s">
        <v>614</v>
      </c>
      <c r="D992" s="11" t="s">
        <v>1554</v>
      </c>
      <c r="E992" s="12">
        <v>44025</v>
      </c>
      <c r="F992" s="15">
        <v>1356459</v>
      </c>
      <c r="G992" s="39">
        <v>244163</v>
      </c>
      <c r="H992" s="39">
        <v>1600622</v>
      </c>
      <c r="I992" s="19" t="s">
        <v>1908</v>
      </c>
      <c r="J992" s="39">
        <f>F992+G992</f>
        <v>1600622</v>
      </c>
      <c r="K992" s="20" t="s">
        <v>850</v>
      </c>
    </row>
    <row r="993" spans="1:11" hidden="1" x14ac:dyDescent="0.25">
      <c r="A993" s="20">
        <f>+A992+1</f>
        <v>89</v>
      </c>
      <c r="B993" s="20" t="s">
        <v>18</v>
      </c>
      <c r="C993" s="10" t="s">
        <v>886</v>
      </c>
      <c r="D993" s="11" t="s">
        <v>1051</v>
      </c>
      <c r="E993" s="12">
        <v>43785</v>
      </c>
      <c r="F993" s="15">
        <v>950276.32</v>
      </c>
      <c r="G993" s="39">
        <v>171049.68</v>
      </c>
      <c r="H993" s="136">
        <v>1121326</v>
      </c>
      <c r="I993" s="128" t="s">
        <v>60</v>
      </c>
      <c r="J993" s="39">
        <f>+F993</f>
        <v>950276.32</v>
      </c>
      <c r="K993" s="20" t="s">
        <v>760</v>
      </c>
    </row>
    <row r="994" spans="1:11" hidden="1" x14ac:dyDescent="0.25">
      <c r="A994" s="20">
        <f>+A993+1</f>
        <v>90</v>
      </c>
      <c r="B994" s="20" t="s">
        <v>18</v>
      </c>
      <c r="C994" s="10" t="s">
        <v>886</v>
      </c>
      <c r="D994" s="11" t="s">
        <v>1058</v>
      </c>
      <c r="E994" s="12">
        <v>43795</v>
      </c>
      <c r="F994" s="15">
        <v>946569.48</v>
      </c>
      <c r="G994" s="39">
        <v>170382.52</v>
      </c>
      <c r="H994" s="136">
        <v>1116952</v>
      </c>
      <c r="I994" s="128" t="s">
        <v>60</v>
      </c>
      <c r="J994" s="39">
        <f>+F994</f>
        <v>946569.48</v>
      </c>
      <c r="K994" s="20" t="s">
        <v>760</v>
      </c>
    </row>
    <row r="995" spans="1:11" hidden="1" x14ac:dyDescent="0.25">
      <c r="A995" s="20">
        <f>+A994+1</f>
        <v>91</v>
      </c>
      <c r="B995" s="20" t="s">
        <v>18</v>
      </c>
      <c r="C995" s="10" t="s">
        <v>1301</v>
      </c>
      <c r="D995" s="11" t="s">
        <v>1528</v>
      </c>
      <c r="E995" s="12">
        <v>44082</v>
      </c>
      <c r="F995" s="15">
        <v>930000</v>
      </c>
      <c r="G995" s="39">
        <v>167400</v>
      </c>
      <c r="H995" s="21">
        <v>1097400</v>
      </c>
      <c r="I995" s="128" t="s">
        <v>60</v>
      </c>
      <c r="J995" s="39">
        <f>+F995</f>
        <v>930000</v>
      </c>
      <c r="K995" s="20" t="s">
        <v>850</v>
      </c>
    </row>
    <row r="996" spans="1:11" hidden="1" x14ac:dyDescent="0.25">
      <c r="A996" s="20">
        <f>+A995+1</f>
        <v>92</v>
      </c>
      <c r="B996" s="20" t="s">
        <v>18</v>
      </c>
      <c r="C996" s="10" t="s">
        <v>1281</v>
      </c>
      <c r="D996" s="11" t="s">
        <v>1440</v>
      </c>
      <c r="E996" s="12">
        <v>44040</v>
      </c>
      <c r="F996" s="15">
        <v>925000</v>
      </c>
      <c r="G996" s="39">
        <v>166500</v>
      </c>
      <c r="H996" s="21">
        <v>1091500</v>
      </c>
      <c r="I996" s="128" t="s">
        <v>60</v>
      </c>
      <c r="J996" s="39">
        <f>+F996</f>
        <v>925000</v>
      </c>
      <c r="K996" s="20" t="s">
        <v>850</v>
      </c>
    </row>
    <row r="997" spans="1:11" hidden="1" x14ac:dyDescent="0.25">
      <c r="A997" s="20">
        <f>+A996+1</f>
        <v>93</v>
      </c>
      <c r="B997" s="128" t="s">
        <v>18</v>
      </c>
      <c r="C997" s="129" t="s">
        <v>614</v>
      </c>
      <c r="D997" s="130" t="s">
        <v>1117</v>
      </c>
      <c r="E997" s="131">
        <v>43860</v>
      </c>
      <c r="F997" s="132">
        <v>24500</v>
      </c>
      <c r="G997" s="133">
        <v>4410</v>
      </c>
      <c r="H997" s="136">
        <v>28910</v>
      </c>
      <c r="I997" s="128" t="s">
        <v>60</v>
      </c>
      <c r="J997" s="133">
        <f>+F997</f>
        <v>24500</v>
      </c>
      <c r="K997" s="128" t="s">
        <v>760</v>
      </c>
    </row>
    <row r="998" spans="1:11" hidden="1" x14ac:dyDescent="0.25">
      <c r="A998" s="20">
        <v>33</v>
      </c>
      <c r="B998" s="20" t="s">
        <v>1191</v>
      </c>
      <c r="C998" s="10" t="s">
        <v>614</v>
      </c>
      <c r="D998" s="11" t="s">
        <v>1209</v>
      </c>
      <c r="E998" s="12">
        <v>43879</v>
      </c>
      <c r="F998" s="15">
        <v>1234800</v>
      </c>
      <c r="G998" s="39">
        <v>222264</v>
      </c>
      <c r="H998" s="39">
        <v>1457064</v>
      </c>
      <c r="I998" s="19" t="s">
        <v>1908</v>
      </c>
      <c r="J998" s="39">
        <f>F998+G998</f>
        <v>1457064</v>
      </c>
      <c r="K998" s="20" t="s">
        <v>760</v>
      </c>
    </row>
    <row r="999" spans="1:11" hidden="1" x14ac:dyDescent="0.25">
      <c r="A999" s="20">
        <f>+A998+1</f>
        <v>34</v>
      </c>
      <c r="B999" s="20" t="s">
        <v>18</v>
      </c>
      <c r="C999" s="10" t="s">
        <v>852</v>
      </c>
      <c r="D999" s="11" t="s">
        <v>645</v>
      </c>
      <c r="E999" s="12">
        <v>43697</v>
      </c>
      <c r="F999" s="15">
        <v>900000</v>
      </c>
      <c r="G999" s="39">
        <v>162000</v>
      </c>
      <c r="H999" s="136">
        <v>1062000</v>
      </c>
      <c r="I999" s="128" t="s">
        <v>60</v>
      </c>
      <c r="J999" s="39">
        <f>+F999</f>
        <v>900000</v>
      </c>
      <c r="K999" s="20" t="s">
        <v>760</v>
      </c>
    </row>
    <row r="1000" spans="1:11" hidden="1" x14ac:dyDescent="0.25">
      <c r="A1000" s="20">
        <f>+A999+1</f>
        <v>35</v>
      </c>
      <c r="B1000" s="20" t="s">
        <v>18</v>
      </c>
      <c r="C1000" s="10" t="s">
        <v>852</v>
      </c>
      <c r="D1000" s="11" t="s">
        <v>727</v>
      </c>
      <c r="E1000" s="12">
        <v>43697</v>
      </c>
      <c r="F1000" s="15">
        <v>900000</v>
      </c>
      <c r="G1000" s="39">
        <v>162000</v>
      </c>
      <c r="H1000" s="136">
        <v>1062000</v>
      </c>
      <c r="I1000" s="128" t="s">
        <v>60</v>
      </c>
      <c r="J1000" s="39">
        <f>+F1000</f>
        <v>900000</v>
      </c>
      <c r="K1000" s="20" t="s">
        <v>760</v>
      </c>
    </row>
    <row r="1001" spans="1:11" hidden="1" x14ac:dyDescent="0.25">
      <c r="A1001" s="20">
        <f>+A1000+1</f>
        <v>36</v>
      </c>
      <c r="B1001" s="20" t="s">
        <v>18</v>
      </c>
      <c r="C1001" s="10" t="s">
        <v>852</v>
      </c>
      <c r="D1001" s="11" t="s">
        <v>299</v>
      </c>
      <c r="E1001" s="12">
        <v>44070</v>
      </c>
      <c r="F1001" s="15">
        <v>900000</v>
      </c>
      <c r="G1001" s="39">
        <v>162000</v>
      </c>
      <c r="H1001" s="21">
        <v>1062000</v>
      </c>
      <c r="I1001" s="128" t="s">
        <v>60</v>
      </c>
      <c r="J1001" s="39">
        <f>+F1001</f>
        <v>900000</v>
      </c>
      <c r="K1001" s="20" t="s">
        <v>850</v>
      </c>
    </row>
    <row r="1002" spans="1:11" hidden="1" x14ac:dyDescent="0.25">
      <c r="A1002" s="20">
        <f>+A1001+1</f>
        <v>37</v>
      </c>
      <c r="B1002" s="20" t="s">
        <v>18</v>
      </c>
      <c r="C1002" s="10" t="s">
        <v>875</v>
      </c>
      <c r="D1002" s="11" t="s">
        <v>1038</v>
      </c>
      <c r="E1002" s="12">
        <v>43763</v>
      </c>
      <c r="F1002" s="15">
        <v>898011.84</v>
      </c>
      <c r="G1002" s="39">
        <v>161642.16</v>
      </c>
      <c r="H1002" s="136">
        <v>1059654</v>
      </c>
      <c r="I1002" s="128" t="s">
        <v>60</v>
      </c>
      <c r="J1002" s="39">
        <f>+F1002</f>
        <v>898011.84</v>
      </c>
      <c r="K1002" s="20" t="s">
        <v>760</v>
      </c>
    </row>
    <row r="1003" spans="1:11" hidden="1" x14ac:dyDescent="0.25">
      <c r="A1003" s="20">
        <f>+A1002+1</f>
        <v>38</v>
      </c>
      <c r="B1003" s="20" t="s">
        <v>18</v>
      </c>
      <c r="C1003" s="10" t="s">
        <v>852</v>
      </c>
      <c r="D1003" s="11" t="s">
        <v>426</v>
      </c>
      <c r="E1003" s="12">
        <v>43888</v>
      </c>
      <c r="F1003" s="15">
        <v>893750</v>
      </c>
      <c r="G1003" s="39">
        <v>160875</v>
      </c>
      <c r="H1003" s="136">
        <v>1054625</v>
      </c>
      <c r="I1003" s="128" t="s">
        <v>60</v>
      </c>
      <c r="J1003" s="39">
        <f>+F1003</f>
        <v>893750</v>
      </c>
      <c r="K1003" s="20" t="s">
        <v>760</v>
      </c>
    </row>
    <row r="1004" spans="1:11" hidden="1" x14ac:dyDescent="0.25">
      <c r="A1004" s="20">
        <v>101</v>
      </c>
      <c r="B1004" s="20" t="s">
        <v>1191</v>
      </c>
      <c r="C1004" s="10" t="s">
        <v>614</v>
      </c>
      <c r="D1004" s="11" t="s">
        <v>1564</v>
      </c>
      <c r="E1004" s="12">
        <v>44067</v>
      </c>
      <c r="F1004" s="15">
        <v>1190997</v>
      </c>
      <c r="G1004" s="39">
        <v>214379</v>
      </c>
      <c r="H1004" s="39">
        <v>1405376</v>
      </c>
      <c r="I1004" s="19" t="s">
        <v>1908</v>
      </c>
      <c r="J1004" s="39">
        <f>F1004+G1004</f>
        <v>1405376</v>
      </c>
      <c r="K1004" s="20" t="s">
        <v>850</v>
      </c>
    </row>
    <row r="1005" spans="1:11" hidden="1" x14ac:dyDescent="0.25">
      <c r="A1005" s="20">
        <f t="shared" ref="A1005:A1026" si="26">+A1004+1</f>
        <v>102</v>
      </c>
      <c r="B1005" s="20" t="s">
        <v>18</v>
      </c>
      <c r="C1005" s="10" t="s">
        <v>875</v>
      </c>
      <c r="D1005" s="11" t="s">
        <v>1021</v>
      </c>
      <c r="E1005" s="12">
        <v>43749</v>
      </c>
      <c r="F1005" s="15">
        <v>889214.48</v>
      </c>
      <c r="G1005" s="39">
        <v>160058.51999999999</v>
      </c>
      <c r="H1005" s="136">
        <v>1049273</v>
      </c>
      <c r="I1005" s="128" t="s">
        <v>60</v>
      </c>
      <c r="J1005" s="39">
        <f t="shared" ref="J1005:J1026" si="27">+F1005</f>
        <v>889214.48</v>
      </c>
      <c r="K1005" s="20" t="s">
        <v>760</v>
      </c>
    </row>
    <row r="1006" spans="1:11" hidden="1" x14ac:dyDescent="0.25">
      <c r="A1006" s="20">
        <f t="shared" si="26"/>
        <v>103</v>
      </c>
      <c r="B1006" s="20" t="s">
        <v>18</v>
      </c>
      <c r="C1006" s="10" t="s">
        <v>875</v>
      </c>
      <c r="D1006" s="11" t="s">
        <v>1129</v>
      </c>
      <c r="E1006" s="12">
        <v>43875</v>
      </c>
      <c r="F1006" s="15">
        <v>884237.5</v>
      </c>
      <c r="G1006" s="39">
        <v>159162.76</v>
      </c>
      <c r="H1006" s="136">
        <v>1043400.26</v>
      </c>
      <c r="I1006" s="128" t="s">
        <v>60</v>
      </c>
      <c r="J1006" s="39">
        <f t="shared" si="27"/>
        <v>884237.5</v>
      </c>
      <c r="K1006" s="20" t="s">
        <v>760</v>
      </c>
    </row>
    <row r="1007" spans="1:11" hidden="1" x14ac:dyDescent="0.25">
      <c r="A1007" s="20">
        <f t="shared" si="26"/>
        <v>104</v>
      </c>
      <c r="B1007" s="20" t="s">
        <v>18</v>
      </c>
      <c r="C1007" s="10" t="s">
        <v>1265</v>
      </c>
      <c r="D1007" s="11" t="s">
        <v>1421</v>
      </c>
      <c r="E1007" s="12">
        <v>44039</v>
      </c>
      <c r="F1007" s="15">
        <v>870000</v>
      </c>
      <c r="G1007" s="39">
        <v>156600</v>
      </c>
      <c r="H1007" s="21">
        <v>1026600</v>
      </c>
      <c r="I1007" s="128" t="s">
        <v>60</v>
      </c>
      <c r="J1007" s="39">
        <f t="shared" si="27"/>
        <v>870000</v>
      </c>
      <c r="K1007" s="20" t="s">
        <v>850</v>
      </c>
    </row>
    <row r="1008" spans="1:11" hidden="1" x14ac:dyDescent="0.25">
      <c r="A1008" s="20">
        <f t="shared" si="26"/>
        <v>105</v>
      </c>
      <c r="B1008" s="20" t="s">
        <v>18</v>
      </c>
      <c r="C1008" s="10" t="s">
        <v>1239</v>
      </c>
      <c r="D1008" s="11" t="s">
        <v>1389</v>
      </c>
      <c r="E1008" s="12">
        <v>44022</v>
      </c>
      <c r="F1008" s="15">
        <v>864000</v>
      </c>
      <c r="G1008" s="39">
        <v>155520</v>
      </c>
      <c r="H1008" s="21">
        <v>1019520</v>
      </c>
      <c r="I1008" s="128" t="s">
        <v>60</v>
      </c>
      <c r="J1008" s="39">
        <f t="shared" si="27"/>
        <v>864000</v>
      </c>
      <c r="K1008" s="20" t="s">
        <v>850</v>
      </c>
    </row>
    <row r="1009" spans="1:11" hidden="1" x14ac:dyDescent="0.25">
      <c r="A1009" s="20">
        <f t="shared" si="26"/>
        <v>106</v>
      </c>
      <c r="B1009" s="20" t="s">
        <v>18</v>
      </c>
      <c r="C1009" s="10" t="s">
        <v>26</v>
      </c>
      <c r="D1009" s="11" t="s">
        <v>308</v>
      </c>
      <c r="E1009" s="12">
        <v>43624</v>
      </c>
      <c r="F1009" s="15">
        <v>850000</v>
      </c>
      <c r="G1009" s="39">
        <v>153000</v>
      </c>
      <c r="H1009" s="136">
        <v>1003000</v>
      </c>
      <c r="I1009" s="128" t="s">
        <v>60</v>
      </c>
      <c r="J1009" s="39">
        <f t="shared" si="27"/>
        <v>850000</v>
      </c>
      <c r="K1009" s="20" t="s">
        <v>760</v>
      </c>
    </row>
    <row r="1010" spans="1:11" hidden="1" x14ac:dyDescent="0.25">
      <c r="A1010" s="20">
        <f t="shared" si="26"/>
        <v>107</v>
      </c>
      <c r="B1010" s="20" t="s">
        <v>18</v>
      </c>
      <c r="C1010" s="10" t="s">
        <v>910</v>
      </c>
      <c r="D1010" s="11" t="s">
        <v>1358</v>
      </c>
      <c r="E1010" s="12">
        <v>44011</v>
      </c>
      <c r="F1010" s="15">
        <v>826906</v>
      </c>
      <c r="G1010" s="39">
        <v>99228.72</v>
      </c>
      <c r="H1010" s="21">
        <v>926134.72</v>
      </c>
      <c r="I1010" s="128" t="s">
        <v>60</v>
      </c>
      <c r="J1010" s="39">
        <f t="shared" si="27"/>
        <v>826906</v>
      </c>
      <c r="K1010" s="20" t="s">
        <v>850</v>
      </c>
    </row>
    <row r="1011" spans="1:11" hidden="1" x14ac:dyDescent="0.25">
      <c r="A1011" s="20">
        <f t="shared" si="26"/>
        <v>108</v>
      </c>
      <c r="B1011" s="20" t="s">
        <v>18</v>
      </c>
      <c r="C1011" s="10" t="s">
        <v>858</v>
      </c>
      <c r="D1011" s="11" t="s">
        <v>1357</v>
      </c>
      <c r="E1011" s="12">
        <v>44011</v>
      </c>
      <c r="F1011" s="15">
        <v>805075</v>
      </c>
      <c r="G1011" s="39">
        <v>144914</v>
      </c>
      <c r="H1011" s="21">
        <v>949989</v>
      </c>
      <c r="I1011" s="128" t="s">
        <v>60</v>
      </c>
      <c r="J1011" s="39">
        <f t="shared" si="27"/>
        <v>805075</v>
      </c>
      <c r="K1011" s="20" t="s">
        <v>850</v>
      </c>
    </row>
    <row r="1012" spans="1:11" hidden="1" x14ac:dyDescent="0.25">
      <c r="A1012" s="20">
        <f t="shared" si="26"/>
        <v>109</v>
      </c>
      <c r="B1012" s="20" t="s">
        <v>18</v>
      </c>
      <c r="C1012" s="10" t="s">
        <v>35</v>
      </c>
      <c r="D1012" s="11" t="s">
        <v>53</v>
      </c>
      <c r="E1012" s="12">
        <v>43493</v>
      </c>
      <c r="F1012" s="15">
        <v>800000</v>
      </c>
      <c r="G1012" s="39">
        <v>144000</v>
      </c>
      <c r="H1012" s="136">
        <v>864000</v>
      </c>
      <c r="I1012" s="128" t="s">
        <v>60</v>
      </c>
      <c r="J1012" s="39">
        <f t="shared" si="27"/>
        <v>800000</v>
      </c>
      <c r="K1012" s="20" t="s">
        <v>61</v>
      </c>
    </row>
    <row r="1013" spans="1:11" hidden="1" x14ac:dyDescent="0.25">
      <c r="A1013" s="20">
        <f t="shared" si="26"/>
        <v>110</v>
      </c>
      <c r="B1013" s="20" t="s">
        <v>18</v>
      </c>
      <c r="C1013" s="10" t="s">
        <v>915</v>
      </c>
      <c r="D1013" s="11" t="s">
        <v>240</v>
      </c>
      <c r="E1013" s="12">
        <v>44028</v>
      </c>
      <c r="F1013" s="15">
        <v>800000</v>
      </c>
      <c r="G1013" s="39">
        <v>144000</v>
      </c>
      <c r="H1013" s="21">
        <v>944000</v>
      </c>
      <c r="I1013" s="128" t="s">
        <v>60</v>
      </c>
      <c r="J1013" s="39">
        <f t="shared" si="27"/>
        <v>800000</v>
      </c>
      <c r="K1013" s="20" t="s">
        <v>850</v>
      </c>
    </row>
    <row r="1014" spans="1:11" hidden="1" x14ac:dyDescent="0.25">
      <c r="A1014" s="20">
        <f t="shared" si="26"/>
        <v>111</v>
      </c>
      <c r="B1014" s="20" t="s">
        <v>18</v>
      </c>
      <c r="C1014" s="10" t="s">
        <v>858</v>
      </c>
      <c r="D1014" s="11" t="s">
        <v>1008</v>
      </c>
      <c r="E1014" s="12">
        <v>43743</v>
      </c>
      <c r="F1014" s="15">
        <v>760280</v>
      </c>
      <c r="G1014" s="39">
        <v>136850</v>
      </c>
      <c r="H1014" s="136">
        <v>897130</v>
      </c>
      <c r="I1014" s="128" t="s">
        <v>60</v>
      </c>
      <c r="J1014" s="39">
        <f t="shared" si="27"/>
        <v>760280</v>
      </c>
      <c r="K1014" s="20" t="s">
        <v>760</v>
      </c>
    </row>
    <row r="1015" spans="1:11" hidden="1" x14ac:dyDescent="0.25">
      <c r="A1015" s="20">
        <f t="shared" si="26"/>
        <v>112</v>
      </c>
      <c r="B1015" s="20" t="s">
        <v>18</v>
      </c>
      <c r="C1015" s="10" t="s">
        <v>26</v>
      </c>
      <c r="D1015" s="11" t="s">
        <v>940</v>
      </c>
      <c r="E1015" s="12">
        <v>43635</v>
      </c>
      <c r="F1015" s="15">
        <v>750000</v>
      </c>
      <c r="G1015" s="39">
        <v>135000</v>
      </c>
      <c r="H1015" s="136">
        <v>885000</v>
      </c>
      <c r="I1015" s="128" t="s">
        <v>60</v>
      </c>
      <c r="J1015" s="39">
        <f t="shared" si="27"/>
        <v>750000</v>
      </c>
      <c r="K1015" s="20" t="s">
        <v>760</v>
      </c>
    </row>
    <row r="1016" spans="1:11" hidden="1" x14ac:dyDescent="0.25">
      <c r="A1016" s="20">
        <f t="shared" si="26"/>
        <v>113</v>
      </c>
      <c r="B1016" s="20" t="s">
        <v>18</v>
      </c>
      <c r="C1016" s="10" t="s">
        <v>764</v>
      </c>
      <c r="D1016" s="11" t="s">
        <v>1366</v>
      </c>
      <c r="E1016" s="12">
        <v>44012</v>
      </c>
      <c r="F1016" s="15">
        <v>750000</v>
      </c>
      <c r="G1016" s="39">
        <v>135000</v>
      </c>
      <c r="H1016" s="21">
        <v>885000</v>
      </c>
      <c r="I1016" s="128" t="s">
        <v>60</v>
      </c>
      <c r="J1016" s="39">
        <f t="shared" si="27"/>
        <v>750000</v>
      </c>
      <c r="K1016" s="20" t="s">
        <v>850</v>
      </c>
    </row>
    <row r="1017" spans="1:11" hidden="1" x14ac:dyDescent="0.25">
      <c r="A1017" s="20">
        <f t="shared" si="26"/>
        <v>114</v>
      </c>
      <c r="B1017" s="20" t="s">
        <v>18</v>
      </c>
      <c r="C1017" s="10" t="s">
        <v>858</v>
      </c>
      <c r="D1017" s="11" t="s">
        <v>1007</v>
      </c>
      <c r="E1017" s="12">
        <v>43743</v>
      </c>
      <c r="F1017" s="15">
        <v>743680</v>
      </c>
      <c r="G1017" s="39">
        <v>133862</v>
      </c>
      <c r="H1017" s="136">
        <v>877542</v>
      </c>
      <c r="I1017" s="128" t="s">
        <v>60</v>
      </c>
      <c r="J1017" s="39">
        <f t="shared" si="27"/>
        <v>743680</v>
      </c>
      <c r="K1017" s="20" t="s">
        <v>760</v>
      </c>
    </row>
    <row r="1018" spans="1:11" hidden="1" x14ac:dyDescent="0.25">
      <c r="A1018" s="20">
        <f t="shared" si="26"/>
        <v>115</v>
      </c>
      <c r="B1018" s="20" t="s">
        <v>18</v>
      </c>
      <c r="C1018" s="10" t="s">
        <v>872</v>
      </c>
      <c r="D1018" s="11" t="s">
        <v>988</v>
      </c>
      <c r="E1018" s="12">
        <v>43718</v>
      </c>
      <c r="F1018" s="15">
        <v>740095.81</v>
      </c>
      <c r="G1018" s="39">
        <v>133217.19</v>
      </c>
      <c r="H1018" s="136">
        <v>873313</v>
      </c>
      <c r="I1018" s="128" t="s">
        <v>60</v>
      </c>
      <c r="J1018" s="39">
        <f t="shared" si="27"/>
        <v>740095.81</v>
      </c>
      <c r="K1018" s="20" t="s">
        <v>760</v>
      </c>
    </row>
    <row r="1019" spans="1:11" hidden="1" x14ac:dyDescent="0.25">
      <c r="A1019" s="20">
        <f t="shared" si="26"/>
        <v>116</v>
      </c>
      <c r="B1019" s="20" t="s">
        <v>18</v>
      </c>
      <c r="C1019" s="10" t="s">
        <v>856</v>
      </c>
      <c r="D1019" s="11" t="s">
        <v>1525</v>
      </c>
      <c r="E1019" s="12">
        <v>44083</v>
      </c>
      <c r="F1019" s="15">
        <v>735910.97</v>
      </c>
      <c r="G1019" s="39">
        <v>132464.03</v>
      </c>
      <c r="H1019" s="21">
        <v>868375</v>
      </c>
      <c r="I1019" s="128" t="s">
        <v>60</v>
      </c>
      <c r="J1019" s="39">
        <f t="shared" si="27"/>
        <v>735910.97</v>
      </c>
      <c r="K1019" s="20" t="s">
        <v>850</v>
      </c>
    </row>
    <row r="1020" spans="1:11" hidden="1" x14ac:dyDescent="0.25">
      <c r="A1020" s="20">
        <f t="shared" si="26"/>
        <v>117</v>
      </c>
      <c r="B1020" s="20" t="s">
        <v>18</v>
      </c>
      <c r="C1020" s="10" t="s">
        <v>898</v>
      </c>
      <c r="D1020" s="11" t="s">
        <v>1133</v>
      </c>
      <c r="E1020" s="12">
        <v>43876</v>
      </c>
      <c r="F1020" s="15">
        <v>735100</v>
      </c>
      <c r="G1020" s="39">
        <v>132318</v>
      </c>
      <c r="H1020" s="136">
        <v>867418</v>
      </c>
      <c r="I1020" s="128" t="s">
        <v>60</v>
      </c>
      <c r="J1020" s="39">
        <f t="shared" si="27"/>
        <v>735100</v>
      </c>
      <c r="K1020" s="20" t="s">
        <v>760</v>
      </c>
    </row>
    <row r="1021" spans="1:11" hidden="1" x14ac:dyDescent="0.25">
      <c r="A1021" s="20">
        <f t="shared" si="26"/>
        <v>118</v>
      </c>
      <c r="B1021" s="20" t="s">
        <v>18</v>
      </c>
      <c r="C1021" s="10" t="s">
        <v>119</v>
      </c>
      <c r="D1021" s="11" t="s">
        <v>1524</v>
      </c>
      <c r="E1021" s="12">
        <v>44085</v>
      </c>
      <c r="F1021" s="15">
        <v>732380</v>
      </c>
      <c r="G1021" s="39">
        <v>131828.4</v>
      </c>
      <c r="H1021" s="21">
        <v>864208.4</v>
      </c>
      <c r="I1021" s="128" t="s">
        <v>60</v>
      </c>
      <c r="J1021" s="39">
        <f t="shared" si="27"/>
        <v>732380</v>
      </c>
      <c r="K1021" s="20" t="s">
        <v>850</v>
      </c>
    </row>
    <row r="1022" spans="1:11" hidden="1" x14ac:dyDescent="0.25">
      <c r="A1022" s="20">
        <f t="shared" si="26"/>
        <v>119</v>
      </c>
      <c r="B1022" s="20" t="s">
        <v>18</v>
      </c>
      <c r="C1022" s="10" t="s">
        <v>858</v>
      </c>
      <c r="D1022" s="11" t="s">
        <v>1013</v>
      </c>
      <c r="E1022" s="12">
        <v>43745</v>
      </c>
      <c r="F1022" s="15">
        <v>731231</v>
      </c>
      <c r="G1022" s="39">
        <v>131622</v>
      </c>
      <c r="H1022" s="136">
        <v>862853</v>
      </c>
      <c r="I1022" s="128" t="s">
        <v>60</v>
      </c>
      <c r="J1022" s="39">
        <f t="shared" si="27"/>
        <v>731231</v>
      </c>
      <c r="K1022" s="20" t="s">
        <v>760</v>
      </c>
    </row>
    <row r="1023" spans="1:11" hidden="1" x14ac:dyDescent="0.25">
      <c r="A1023" s="20">
        <f t="shared" si="26"/>
        <v>120</v>
      </c>
      <c r="B1023" s="20" t="s">
        <v>18</v>
      </c>
      <c r="C1023" s="10" t="s">
        <v>865</v>
      </c>
      <c r="D1023" s="11" t="s">
        <v>1387</v>
      </c>
      <c r="E1023" s="12">
        <v>44016</v>
      </c>
      <c r="F1023" s="15">
        <v>721440</v>
      </c>
      <c r="G1023" s="39">
        <v>129859</v>
      </c>
      <c r="H1023" s="21">
        <v>851299</v>
      </c>
      <c r="I1023" s="128" t="s">
        <v>60</v>
      </c>
      <c r="J1023" s="39">
        <f t="shared" si="27"/>
        <v>721440</v>
      </c>
      <c r="K1023" s="20" t="s">
        <v>850</v>
      </c>
    </row>
    <row r="1024" spans="1:11" hidden="1" x14ac:dyDescent="0.25">
      <c r="A1024" s="20">
        <f t="shared" si="26"/>
        <v>121</v>
      </c>
      <c r="B1024" s="20" t="s">
        <v>18</v>
      </c>
      <c r="C1024" s="10" t="s">
        <v>1241</v>
      </c>
      <c r="D1024" s="11" t="s">
        <v>695</v>
      </c>
      <c r="E1024" s="12">
        <v>44005</v>
      </c>
      <c r="F1024" s="15">
        <v>713800</v>
      </c>
      <c r="G1024" s="39">
        <v>128484</v>
      </c>
      <c r="H1024" s="21">
        <v>842284</v>
      </c>
      <c r="I1024" s="128" t="s">
        <v>60</v>
      </c>
      <c r="J1024" s="39">
        <f t="shared" si="27"/>
        <v>713800</v>
      </c>
      <c r="K1024" s="20" t="s">
        <v>850</v>
      </c>
    </row>
    <row r="1025" spans="1:11" hidden="1" x14ac:dyDescent="0.25">
      <c r="A1025" s="20">
        <f t="shared" si="26"/>
        <v>122</v>
      </c>
      <c r="B1025" s="20" t="s">
        <v>18</v>
      </c>
      <c r="C1025" s="10" t="s">
        <v>898</v>
      </c>
      <c r="D1025" s="11" t="s">
        <v>1132</v>
      </c>
      <c r="E1025" s="12">
        <v>43876</v>
      </c>
      <c r="F1025" s="15">
        <v>705800</v>
      </c>
      <c r="G1025" s="39">
        <v>127044</v>
      </c>
      <c r="H1025" s="136">
        <v>832844</v>
      </c>
      <c r="I1025" s="128" t="s">
        <v>60</v>
      </c>
      <c r="J1025" s="39">
        <f t="shared" si="27"/>
        <v>705800</v>
      </c>
      <c r="K1025" s="20" t="s">
        <v>760</v>
      </c>
    </row>
    <row r="1026" spans="1:11" hidden="1" x14ac:dyDescent="0.25">
      <c r="A1026" s="20">
        <f t="shared" si="26"/>
        <v>123</v>
      </c>
      <c r="B1026" s="20" t="s">
        <v>18</v>
      </c>
      <c r="C1026" s="10" t="s">
        <v>1261</v>
      </c>
      <c r="D1026" s="11" t="s">
        <v>1517</v>
      </c>
      <c r="E1026" s="12">
        <v>44079</v>
      </c>
      <c r="F1026" s="15">
        <v>700000</v>
      </c>
      <c r="G1026" s="39">
        <v>126000</v>
      </c>
      <c r="H1026" s="21">
        <v>826000</v>
      </c>
      <c r="I1026" s="128" t="s">
        <v>60</v>
      </c>
      <c r="J1026" s="39">
        <f t="shared" si="27"/>
        <v>700000</v>
      </c>
      <c r="K1026" s="20" t="s">
        <v>850</v>
      </c>
    </row>
    <row r="1027" spans="1:11" hidden="1" x14ac:dyDescent="0.25">
      <c r="A1027" s="20">
        <v>89</v>
      </c>
      <c r="B1027" s="20" t="s">
        <v>1191</v>
      </c>
      <c r="C1027" s="10" t="s">
        <v>614</v>
      </c>
      <c r="D1027" s="11" t="s">
        <v>1555</v>
      </c>
      <c r="E1027" s="12">
        <v>44036</v>
      </c>
      <c r="F1027" s="15">
        <v>1058972</v>
      </c>
      <c r="G1027" s="39">
        <v>190615</v>
      </c>
      <c r="H1027" s="39">
        <v>1249587</v>
      </c>
      <c r="I1027" s="19" t="s">
        <v>1908</v>
      </c>
      <c r="J1027" s="39">
        <f>F1027+G1027</f>
        <v>1249587</v>
      </c>
      <c r="K1027" s="20" t="s">
        <v>850</v>
      </c>
    </row>
    <row r="1028" spans="1:11" hidden="1" x14ac:dyDescent="0.25">
      <c r="A1028" s="20">
        <f t="shared" ref="A1028:A1059" si="28">+A1027+1</f>
        <v>90</v>
      </c>
      <c r="B1028" s="20" t="s">
        <v>18</v>
      </c>
      <c r="C1028" s="10" t="s">
        <v>852</v>
      </c>
      <c r="D1028" s="11" t="s">
        <v>296</v>
      </c>
      <c r="E1028" s="12">
        <v>43783</v>
      </c>
      <c r="F1028" s="15">
        <v>665000</v>
      </c>
      <c r="G1028" s="39">
        <v>119700</v>
      </c>
      <c r="H1028" s="136">
        <v>784700</v>
      </c>
      <c r="I1028" s="128" t="s">
        <v>60</v>
      </c>
      <c r="J1028" s="39">
        <f t="shared" ref="J1028:J1063" si="29">+F1028</f>
        <v>665000</v>
      </c>
      <c r="K1028" s="20" t="s">
        <v>760</v>
      </c>
    </row>
    <row r="1029" spans="1:11" hidden="1" x14ac:dyDescent="0.25">
      <c r="A1029" s="20">
        <f t="shared" si="28"/>
        <v>91</v>
      </c>
      <c r="B1029" s="20" t="s">
        <v>18</v>
      </c>
      <c r="C1029" s="10" t="s">
        <v>1249</v>
      </c>
      <c r="D1029" s="11" t="s">
        <v>202</v>
      </c>
      <c r="E1029" s="12">
        <v>44082</v>
      </c>
      <c r="F1029" s="15">
        <v>650000</v>
      </c>
      <c r="G1029" s="39">
        <v>117000</v>
      </c>
      <c r="H1029" s="21">
        <v>767000</v>
      </c>
      <c r="I1029" s="128" t="s">
        <v>60</v>
      </c>
      <c r="J1029" s="39">
        <f t="shared" si="29"/>
        <v>650000</v>
      </c>
      <c r="K1029" s="20" t="s">
        <v>850</v>
      </c>
    </row>
    <row r="1030" spans="1:11" hidden="1" x14ac:dyDescent="0.25">
      <c r="A1030" s="20">
        <f t="shared" si="28"/>
        <v>92</v>
      </c>
      <c r="B1030" s="20" t="s">
        <v>18</v>
      </c>
      <c r="C1030" s="10" t="s">
        <v>1249</v>
      </c>
      <c r="D1030" s="11" t="s">
        <v>212</v>
      </c>
      <c r="E1030" s="12">
        <v>44085</v>
      </c>
      <c r="F1030" s="15">
        <v>650000</v>
      </c>
      <c r="G1030" s="39">
        <v>117000</v>
      </c>
      <c r="H1030" s="21">
        <v>767000</v>
      </c>
      <c r="I1030" s="128" t="s">
        <v>60</v>
      </c>
      <c r="J1030" s="39">
        <f t="shared" si="29"/>
        <v>650000</v>
      </c>
      <c r="K1030" s="20" t="s">
        <v>850</v>
      </c>
    </row>
    <row r="1031" spans="1:11" hidden="1" x14ac:dyDescent="0.25">
      <c r="A1031" s="20">
        <f t="shared" si="28"/>
        <v>93</v>
      </c>
      <c r="B1031" s="20" t="s">
        <v>18</v>
      </c>
      <c r="C1031" s="10" t="s">
        <v>906</v>
      </c>
      <c r="D1031" s="11" t="s">
        <v>1135</v>
      </c>
      <c r="E1031" s="12">
        <v>43875</v>
      </c>
      <c r="F1031" s="15">
        <v>644330</v>
      </c>
      <c r="G1031" s="39">
        <v>115980</v>
      </c>
      <c r="H1031" s="136">
        <v>760310</v>
      </c>
      <c r="I1031" s="128" t="s">
        <v>60</v>
      </c>
      <c r="J1031" s="39">
        <f t="shared" si="29"/>
        <v>644330</v>
      </c>
      <c r="K1031" s="20" t="s">
        <v>760</v>
      </c>
    </row>
    <row r="1032" spans="1:11" hidden="1" x14ac:dyDescent="0.25">
      <c r="A1032" s="20">
        <f t="shared" si="28"/>
        <v>94</v>
      </c>
      <c r="B1032" s="20" t="s">
        <v>18</v>
      </c>
      <c r="C1032" s="10" t="s">
        <v>879</v>
      </c>
      <c r="D1032" s="11" t="s">
        <v>1150</v>
      </c>
      <c r="E1032" s="12">
        <v>43888</v>
      </c>
      <c r="F1032" s="15">
        <v>638001.92000000004</v>
      </c>
      <c r="G1032" s="39">
        <v>114840.35</v>
      </c>
      <c r="H1032" s="136">
        <v>752842.27</v>
      </c>
      <c r="I1032" s="128" t="s">
        <v>60</v>
      </c>
      <c r="J1032" s="39">
        <f t="shared" si="29"/>
        <v>638001.92000000004</v>
      </c>
      <c r="K1032" s="20" t="s">
        <v>760</v>
      </c>
    </row>
    <row r="1033" spans="1:11" hidden="1" x14ac:dyDescent="0.25">
      <c r="A1033" s="20">
        <f t="shared" si="28"/>
        <v>95</v>
      </c>
      <c r="B1033" s="20" t="s">
        <v>18</v>
      </c>
      <c r="C1033" s="10" t="s">
        <v>852</v>
      </c>
      <c r="D1033" s="11" t="s">
        <v>166</v>
      </c>
      <c r="E1033" s="12">
        <v>43711</v>
      </c>
      <c r="F1033" s="15">
        <v>630000</v>
      </c>
      <c r="G1033" s="39">
        <v>113400</v>
      </c>
      <c r="H1033" s="136">
        <v>743400</v>
      </c>
      <c r="I1033" s="128" t="s">
        <v>60</v>
      </c>
      <c r="J1033" s="39">
        <f t="shared" si="29"/>
        <v>630000</v>
      </c>
      <c r="K1033" s="20" t="s">
        <v>760</v>
      </c>
    </row>
    <row r="1034" spans="1:11" hidden="1" x14ac:dyDescent="0.25">
      <c r="A1034" s="20">
        <f t="shared" si="28"/>
        <v>96</v>
      </c>
      <c r="B1034" s="20" t="s">
        <v>18</v>
      </c>
      <c r="C1034" s="10" t="s">
        <v>26</v>
      </c>
      <c r="D1034" s="11" t="s">
        <v>1094</v>
      </c>
      <c r="E1034" s="12">
        <v>43882</v>
      </c>
      <c r="F1034" s="15">
        <v>630000</v>
      </c>
      <c r="G1034" s="39">
        <v>113400</v>
      </c>
      <c r="H1034" s="136">
        <v>743400</v>
      </c>
      <c r="I1034" s="128" t="s">
        <v>60</v>
      </c>
      <c r="J1034" s="39">
        <f t="shared" si="29"/>
        <v>630000</v>
      </c>
      <c r="K1034" s="20" t="s">
        <v>760</v>
      </c>
    </row>
    <row r="1035" spans="1:11" hidden="1" x14ac:dyDescent="0.25">
      <c r="A1035" s="20">
        <f t="shared" si="28"/>
        <v>97</v>
      </c>
      <c r="B1035" s="20" t="s">
        <v>18</v>
      </c>
      <c r="C1035" s="10" t="s">
        <v>26</v>
      </c>
      <c r="D1035" s="11" t="s">
        <v>266</v>
      </c>
      <c r="E1035" s="12">
        <v>43897</v>
      </c>
      <c r="F1035" s="15">
        <v>630000</v>
      </c>
      <c r="G1035" s="39">
        <v>113400</v>
      </c>
      <c r="H1035" s="136">
        <v>743400</v>
      </c>
      <c r="I1035" s="128" t="s">
        <v>60</v>
      </c>
      <c r="J1035" s="39">
        <f t="shared" si="29"/>
        <v>630000</v>
      </c>
      <c r="K1035" s="20" t="s">
        <v>760</v>
      </c>
    </row>
    <row r="1036" spans="1:11" hidden="1" x14ac:dyDescent="0.25">
      <c r="A1036" s="20">
        <f t="shared" si="28"/>
        <v>98</v>
      </c>
      <c r="B1036" s="20" t="s">
        <v>18</v>
      </c>
      <c r="C1036" s="10" t="s">
        <v>1234</v>
      </c>
      <c r="D1036" s="11" t="s">
        <v>694</v>
      </c>
      <c r="E1036" s="12">
        <v>43989</v>
      </c>
      <c r="F1036" s="15">
        <v>628676</v>
      </c>
      <c r="G1036" s="39">
        <v>113162</v>
      </c>
      <c r="H1036" s="21">
        <v>741838</v>
      </c>
      <c r="I1036" s="128" t="s">
        <v>60</v>
      </c>
      <c r="J1036" s="39">
        <f t="shared" si="29"/>
        <v>628676</v>
      </c>
      <c r="K1036" s="20" t="s">
        <v>850</v>
      </c>
    </row>
    <row r="1037" spans="1:11" hidden="1" x14ac:dyDescent="0.25">
      <c r="A1037" s="20">
        <f t="shared" si="28"/>
        <v>99</v>
      </c>
      <c r="B1037" s="20" t="s">
        <v>18</v>
      </c>
      <c r="C1037" s="10" t="s">
        <v>1271</v>
      </c>
      <c r="D1037" s="11" t="s">
        <v>1428</v>
      </c>
      <c r="E1037" s="12">
        <v>44035</v>
      </c>
      <c r="F1037" s="15">
        <v>625000</v>
      </c>
      <c r="G1037" s="39">
        <v>112500</v>
      </c>
      <c r="H1037" s="21">
        <v>737500</v>
      </c>
      <c r="I1037" s="128" t="s">
        <v>60</v>
      </c>
      <c r="J1037" s="39">
        <f t="shared" si="29"/>
        <v>625000</v>
      </c>
      <c r="K1037" s="20" t="s">
        <v>850</v>
      </c>
    </row>
    <row r="1038" spans="1:11" hidden="1" x14ac:dyDescent="0.25">
      <c r="A1038" s="20">
        <f t="shared" si="28"/>
        <v>100</v>
      </c>
      <c r="B1038" s="20" t="s">
        <v>18</v>
      </c>
      <c r="C1038" s="10" t="s">
        <v>1234</v>
      </c>
      <c r="D1038" s="11" t="s">
        <v>633</v>
      </c>
      <c r="E1038" s="12">
        <v>43989</v>
      </c>
      <c r="F1038" s="15">
        <v>617980</v>
      </c>
      <c r="G1038" s="39">
        <v>111236.4</v>
      </c>
      <c r="H1038" s="21">
        <v>729216.39999999991</v>
      </c>
      <c r="I1038" s="128" t="s">
        <v>60</v>
      </c>
      <c r="J1038" s="39">
        <f t="shared" si="29"/>
        <v>617980</v>
      </c>
      <c r="K1038" s="20" t="s">
        <v>850</v>
      </c>
    </row>
    <row r="1039" spans="1:11" hidden="1" x14ac:dyDescent="0.25">
      <c r="A1039" s="20">
        <f t="shared" si="28"/>
        <v>101</v>
      </c>
      <c r="B1039" s="20" t="s">
        <v>18</v>
      </c>
      <c r="C1039" s="10" t="s">
        <v>915</v>
      </c>
      <c r="D1039" s="11" t="s">
        <v>318</v>
      </c>
      <c r="E1039" s="12">
        <v>44019</v>
      </c>
      <c r="F1039" s="15">
        <v>614400</v>
      </c>
      <c r="G1039" s="39">
        <v>110592</v>
      </c>
      <c r="H1039" s="21">
        <v>724992</v>
      </c>
      <c r="I1039" s="128" t="s">
        <v>60</v>
      </c>
      <c r="J1039" s="39">
        <f t="shared" si="29"/>
        <v>614400</v>
      </c>
      <c r="K1039" s="20" t="s">
        <v>850</v>
      </c>
    </row>
    <row r="1040" spans="1:11" hidden="1" x14ac:dyDescent="0.25">
      <c r="A1040" s="20">
        <f t="shared" si="28"/>
        <v>102</v>
      </c>
      <c r="B1040" s="20" t="s">
        <v>18</v>
      </c>
      <c r="C1040" s="10" t="s">
        <v>856</v>
      </c>
      <c r="D1040" s="11" t="s">
        <v>1174</v>
      </c>
      <c r="E1040" s="12">
        <v>43904</v>
      </c>
      <c r="F1040" s="15">
        <v>606000</v>
      </c>
      <c r="G1040" s="39">
        <v>109080</v>
      </c>
      <c r="H1040" s="136">
        <v>715080</v>
      </c>
      <c r="I1040" s="128" t="s">
        <v>60</v>
      </c>
      <c r="J1040" s="39">
        <f t="shared" si="29"/>
        <v>606000</v>
      </c>
      <c r="K1040" s="20" t="s">
        <v>760</v>
      </c>
    </row>
    <row r="1041" spans="1:11" hidden="1" x14ac:dyDescent="0.25">
      <c r="A1041" s="20">
        <f t="shared" si="28"/>
        <v>103</v>
      </c>
      <c r="B1041" s="20" t="s">
        <v>18</v>
      </c>
      <c r="C1041" s="10" t="s">
        <v>858</v>
      </c>
      <c r="D1041" s="11" t="s">
        <v>1178</v>
      </c>
      <c r="E1041" s="12">
        <v>43909</v>
      </c>
      <c r="F1041" s="15">
        <v>601925</v>
      </c>
      <c r="G1041" s="39">
        <v>108346</v>
      </c>
      <c r="H1041" s="136">
        <v>710271</v>
      </c>
      <c r="I1041" s="128" t="s">
        <v>60</v>
      </c>
      <c r="J1041" s="39">
        <f t="shared" si="29"/>
        <v>601925</v>
      </c>
      <c r="K1041" s="20" t="s">
        <v>760</v>
      </c>
    </row>
    <row r="1042" spans="1:11" hidden="1" x14ac:dyDescent="0.25">
      <c r="A1042" s="20">
        <f t="shared" si="28"/>
        <v>104</v>
      </c>
      <c r="B1042" s="20" t="s">
        <v>18</v>
      </c>
      <c r="C1042" s="10" t="s">
        <v>26</v>
      </c>
      <c r="D1042" s="11" t="s">
        <v>1151</v>
      </c>
      <c r="E1042" s="12">
        <v>43887</v>
      </c>
      <c r="F1042" s="15">
        <v>600000</v>
      </c>
      <c r="G1042" s="39">
        <v>108000</v>
      </c>
      <c r="H1042" s="136">
        <v>708000</v>
      </c>
      <c r="I1042" s="128" t="s">
        <v>60</v>
      </c>
      <c r="J1042" s="39">
        <f t="shared" si="29"/>
        <v>600000</v>
      </c>
      <c r="K1042" s="20" t="s">
        <v>760</v>
      </c>
    </row>
    <row r="1043" spans="1:11" hidden="1" x14ac:dyDescent="0.25">
      <c r="A1043" s="20">
        <f t="shared" si="28"/>
        <v>105</v>
      </c>
      <c r="B1043" s="20" t="s">
        <v>18</v>
      </c>
      <c r="C1043" s="10" t="s">
        <v>865</v>
      </c>
      <c r="D1043" s="11" t="s">
        <v>1511</v>
      </c>
      <c r="E1043" s="12">
        <v>44075</v>
      </c>
      <c r="F1043" s="15">
        <v>600000</v>
      </c>
      <c r="G1043" s="39">
        <v>108000</v>
      </c>
      <c r="H1043" s="21">
        <v>708000</v>
      </c>
      <c r="I1043" s="128" t="s">
        <v>60</v>
      </c>
      <c r="J1043" s="39">
        <f t="shared" si="29"/>
        <v>600000</v>
      </c>
      <c r="K1043" s="20" t="s">
        <v>850</v>
      </c>
    </row>
    <row r="1044" spans="1:11" hidden="1" x14ac:dyDescent="0.25">
      <c r="A1044" s="20">
        <f t="shared" si="28"/>
        <v>106</v>
      </c>
      <c r="B1044" s="20" t="s">
        <v>18</v>
      </c>
      <c r="C1044" s="10" t="s">
        <v>1279</v>
      </c>
      <c r="D1044" s="11" t="s">
        <v>1512</v>
      </c>
      <c r="E1044" s="12">
        <v>44075</v>
      </c>
      <c r="F1044" s="15">
        <v>594000</v>
      </c>
      <c r="G1044" s="39">
        <v>166320</v>
      </c>
      <c r="H1044" s="21">
        <v>760320</v>
      </c>
      <c r="I1044" s="128" t="s">
        <v>60</v>
      </c>
      <c r="J1044" s="39">
        <f t="shared" si="29"/>
        <v>594000</v>
      </c>
      <c r="K1044" s="20" t="s">
        <v>850</v>
      </c>
    </row>
    <row r="1045" spans="1:11" hidden="1" x14ac:dyDescent="0.25">
      <c r="A1045" s="20">
        <f t="shared" si="28"/>
        <v>107</v>
      </c>
      <c r="B1045" s="20" t="s">
        <v>18</v>
      </c>
      <c r="C1045" s="10" t="s">
        <v>1232</v>
      </c>
      <c r="D1045" s="11" t="s">
        <v>1148</v>
      </c>
      <c r="E1045" s="12">
        <v>43983</v>
      </c>
      <c r="F1045" s="15">
        <v>589050</v>
      </c>
      <c r="G1045" s="39">
        <v>106029</v>
      </c>
      <c r="H1045" s="21">
        <v>695079</v>
      </c>
      <c r="I1045" s="128" t="s">
        <v>60</v>
      </c>
      <c r="J1045" s="39">
        <f t="shared" si="29"/>
        <v>589050</v>
      </c>
      <c r="K1045" s="20" t="s">
        <v>850</v>
      </c>
    </row>
    <row r="1046" spans="1:11" hidden="1" x14ac:dyDescent="0.25">
      <c r="A1046" s="20">
        <f t="shared" si="28"/>
        <v>108</v>
      </c>
      <c r="B1046" s="20" t="s">
        <v>18</v>
      </c>
      <c r="C1046" s="10" t="s">
        <v>1239</v>
      </c>
      <c r="D1046" s="11" t="s">
        <v>1521</v>
      </c>
      <c r="E1046" s="12">
        <v>44084</v>
      </c>
      <c r="F1046" s="15">
        <v>579000</v>
      </c>
      <c r="G1046" s="39">
        <v>104220</v>
      </c>
      <c r="H1046" s="21">
        <v>683220</v>
      </c>
      <c r="I1046" s="128" t="s">
        <v>60</v>
      </c>
      <c r="J1046" s="39">
        <f t="shared" si="29"/>
        <v>579000</v>
      </c>
      <c r="K1046" s="20" t="s">
        <v>850</v>
      </c>
    </row>
    <row r="1047" spans="1:11" hidden="1" x14ac:dyDescent="0.25">
      <c r="A1047" s="20">
        <f t="shared" si="28"/>
        <v>109</v>
      </c>
      <c r="B1047" s="20" t="s">
        <v>18</v>
      </c>
      <c r="C1047" s="10" t="s">
        <v>898</v>
      </c>
      <c r="D1047" s="11" t="s">
        <v>1091</v>
      </c>
      <c r="E1047" s="12">
        <v>43845</v>
      </c>
      <c r="F1047" s="15">
        <v>568000</v>
      </c>
      <c r="G1047" s="39">
        <v>102240</v>
      </c>
      <c r="H1047" s="136">
        <v>670240</v>
      </c>
      <c r="I1047" s="128" t="s">
        <v>60</v>
      </c>
      <c r="J1047" s="39">
        <f t="shared" si="29"/>
        <v>568000</v>
      </c>
      <c r="K1047" s="20" t="s">
        <v>760</v>
      </c>
    </row>
    <row r="1048" spans="1:11" hidden="1" x14ac:dyDescent="0.25">
      <c r="A1048" s="20">
        <f t="shared" si="28"/>
        <v>110</v>
      </c>
      <c r="B1048" s="20" t="s">
        <v>18</v>
      </c>
      <c r="C1048" s="10" t="s">
        <v>1239</v>
      </c>
      <c r="D1048" s="11" t="s">
        <v>1532</v>
      </c>
      <c r="E1048" s="12">
        <v>44091</v>
      </c>
      <c r="F1048" s="15">
        <v>567000</v>
      </c>
      <c r="G1048" s="39">
        <v>102060</v>
      </c>
      <c r="H1048" s="21">
        <v>669060</v>
      </c>
      <c r="I1048" s="128" t="s">
        <v>60</v>
      </c>
      <c r="J1048" s="39">
        <f t="shared" si="29"/>
        <v>567000</v>
      </c>
      <c r="K1048" s="20" t="s">
        <v>850</v>
      </c>
    </row>
    <row r="1049" spans="1:11" hidden="1" x14ac:dyDescent="0.25">
      <c r="A1049" s="20">
        <f t="shared" si="28"/>
        <v>111</v>
      </c>
      <c r="B1049" s="20" t="s">
        <v>18</v>
      </c>
      <c r="C1049" s="10" t="s">
        <v>764</v>
      </c>
      <c r="D1049" s="11" t="s">
        <v>1052</v>
      </c>
      <c r="E1049" s="12">
        <v>43789</v>
      </c>
      <c r="F1049" s="15">
        <v>550000</v>
      </c>
      <c r="G1049" s="39">
        <v>99000</v>
      </c>
      <c r="H1049" s="136">
        <v>649000</v>
      </c>
      <c r="I1049" s="128" t="s">
        <v>60</v>
      </c>
      <c r="J1049" s="39">
        <f t="shared" si="29"/>
        <v>550000</v>
      </c>
      <c r="K1049" s="20" t="s">
        <v>760</v>
      </c>
    </row>
    <row r="1050" spans="1:11" hidden="1" x14ac:dyDescent="0.25">
      <c r="A1050" s="20">
        <f t="shared" si="28"/>
        <v>112</v>
      </c>
      <c r="B1050" s="20" t="s">
        <v>18</v>
      </c>
      <c r="C1050" s="10" t="s">
        <v>1234</v>
      </c>
      <c r="D1050" s="11" t="s">
        <v>238</v>
      </c>
      <c r="E1050" s="12">
        <v>44063</v>
      </c>
      <c r="F1050" s="15">
        <v>538754</v>
      </c>
      <c r="G1050" s="39">
        <v>96975.72</v>
      </c>
      <c r="H1050" s="21">
        <v>635729.72</v>
      </c>
      <c r="I1050" s="128" t="s">
        <v>60</v>
      </c>
      <c r="J1050" s="39">
        <f t="shared" si="29"/>
        <v>538754</v>
      </c>
      <c r="K1050" s="20" t="s">
        <v>850</v>
      </c>
    </row>
    <row r="1051" spans="1:11" hidden="1" x14ac:dyDescent="0.25">
      <c r="A1051" s="20">
        <f t="shared" si="28"/>
        <v>113</v>
      </c>
      <c r="B1051" s="20" t="s">
        <v>18</v>
      </c>
      <c r="C1051" s="10" t="s">
        <v>852</v>
      </c>
      <c r="D1051" s="11" t="s">
        <v>292</v>
      </c>
      <c r="E1051" s="12">
        <v>43855</v>
      </c>
      <c r="F1051" s="15">
        <v>525000</v>
      </c>
      <c r="G1051" s="39">
        <v>94500</v>
      </c>
      <c r="H1051" s="136">
        <v>619500</v>
      </c>
      <c r="I1051" s="128" t="s">
        <v>60</v>
      </c>
      <c r="J1051" s="39">
        <f t="shared" si="29"/>
        <v>525000</v>
      </c>
      <c r="K1051" s="20" t="s">
        <v>760</v>
      </c>
    </row>
    <row r="1052" spans="1:11" hidden="1" x14ac:dyDescent="0.25">
      <c r="A1052" s="20">
        <f t="shared" si="28"/>
        <v>114</v>
      </c>
      <c r="B1052" s="20" t="s">
        <v>18</v>
      </c>
      <c r="C1052" s="10" t="s">
        <v>1280</v>
      </c>
      <c r="D1052" s="11" t="s">
        <v>1439</v>
      </c>
      <c r="E1052" s="12">
        <v>44044</v>
      </c>
      <c r="F1052" s="15">
        <v>510750</v>
      </c>
      <c r="G1052" s="39">
        <v>91935</v>
      </c>
      <c r="H1052" s="21">
        <v>602685</v>
      </c>
      <c r="I1052" s="128" t="s">
        <v>60</v>
      </c>
      <c r="J1052" s="39">
        <f t="shared" si="29"/>
        <v>510750</v>
      </c>
      <c r="K1052" s="20" t="s">
        <v>850</v>
      </c>
    </row>
    <row r="1053" spans="1:11" hidden="1" x14ac:dyDescent="0.25">
      <c r="A1053" s="20">
        <f t="shared" si="28"/>
        <v>115</v>
      </c>
      <c r="B1053" s="20" t="s">
        <v>19</v>
      </c>
      <c r="C1053" s="10" t="s">
        <v>762</v>
      </c>
      <c r="D1053" s="11" t="s">
        <v>58</v>
      </c>
      <c r="E1053" s="42"/>
      <c r="F1053" s="15">
        <v>5081800</v>
      </c>
      <c r="G1053" s="39">
        <v>0</v>
      </c>
      <c r="H1053" s="136">
        <v>5083800</v>
      </c>
      <c r="I1053" s="128" t="s">
        <v>60</v>
      </c>
      <c r="J1053" s="39">
        <f t="shared" si="29"/>
        <v>5081800</v>
      </c>
      <c r="K1053" s="20" t="s">
        <v>760</v>
      </c>
    </row>
    <row r="1054" spans="1:11" hidden="1" x14ac:dyDescent="0.25">
      <c r="A1054" s="20">
        <f t="shared" si="28"/>
        <v>116</v>
      </c>
      <c r="B1054" s="20" t="s">
        <v>18</v>
      </c>
      <c r="C1054" s="10" t="s">
        <v>1229</v>
      </c>
      <c r="D1054" s="11" t="s">
        <v>1316</v>
      </c>
      <c r="E1054" s="12">
        <v>43977</v>
      </c>
      <c r="F1054" s="15">
        <v>505600</v>
      </c>
      <c r="G1054" s="39">
        <v>91008</v>
      </c>
      <c r="H1054" s="21">
        <v>596608</v>
      </c>
      <c r="I1054" s="128" t="s">
        <v>60</v>
      </c>
      <c r="J1054" s="39">
        <f t="shared" si="29"/>
        <v>505600</v>
      </c>
      <c r="K1054" s="20" t="s">
        <v>850</v>
      </c>
    </row>
    <row r="1055" spans="1:11" hidden="1" x14ac:dyDescent="0.25">
      <c r="A1055" s="20">
        <f t="shared" si="28"/>
        <v>117</v>
      </c>
      <c r="B1055" s="20" t="s">
        <v>18</v>
      </c>
      <c r="C1055" s="10" t="s">
        <v>856</v>
      </c>
      <c r="D1055" s="11" t="s">
        <v>966</v>
      </c>
      <c r="E1055" s="12">
        <v>43671</v>
      </c>
      <c r="F1055" s="15">
        <v>505000</v>
      </c>
      <c r="G1055" s="39">
        <v>90900</v>
      </c>
      <c r="H1055" s="136">
        <v>595900</v>
      </c>
      <c r="I1055" s="128" t="s">
        <v>60</v>
      </c>
      <c r="J1055" s="39">
        <f t="shared" si="29"/>
        <v>505000</v>
      </c>
      <c r="K1055" s="20" t="s">
        <v>760</v>
      </c>
    </row>
    <row r="1056" spans="1:11" hidden="1" x14ac:dyDescent="0.25">
      <c r="A1056" s="20">
        <f t="shared" si="28"/>
        <v>118</v>
      </c>
      <c r="B1056" s="20" t="s">
        <v>18</v>
      </c>
      <c r="C1056" s="10" t="s">
        <v>852</v>
      </c>
      <c r="D1056" s="11" t="s">
        <v>241</v>
      </c>
      <c r="E1056" s="12">
        <v>43560</v>
      </c>
      <c r="F1056" s="15">
        <v>504000</v>
      </c>
      <c r="G1056" s="39">
        <v>90720</v>
      </c>
      <c r="H1056" s="136">
        <v>594720</v>
      </c>
      <c r="I1056" s="128" t="s">
        <v>60</v>
      </c>
      <c r="J1056" s="39">
        <f t="shared" si="29"/>
        <v>504000</v>
      </c>
      <c r="K1056" s="20" t="s">
        <v>760</v>
      </c>
    </row>
    <row r="1057" spans="1:11" hidden="1" x14ac:dyDescent="0.25">
      <c r="A1057" s="20">
        <f t="shared" si="28"/>
        <v>119</v>
      </c>
      <c r="B1057" s="20" t="s">
        <v>18</v>
      </c>
      <c r="C1057" s="10" t="s">
        <v>876</v>
      </c>
      <c r="D1057" s="11" t="s">
        <v>1011</v>
      </c>
      <c r="E1057" s="12">
        <v>43744</v>
      </c>
      <c r="F1057" s="15">
        <v>501382</v>
      </c>
      <c r="G1057" s="39">
        <v>90248</v>
      </c>
      <c r="H1057" s="136">
        <v>591630</v>
      </c>
      <c r="I1057" s="128" t="s">
        <v>60</v>
      </c>
      <c r="J1057" s="39">
        <f t="shared" si="29"/>
        <v>501382</v>
      </c>
      <c r="K1057" s="20" t="s">
        <v>760</v>
      </c>
    </row>
    <row r="1058" spans="1:11" hidden="1" x14ac:dyDescent="0.25">
      <c r="A1058" s="20">
        <f t="shared" si="28"/>
        <v>120</v>
      </c>
      <c r="B1058" s="20" t="s">
        <v>18</v>
      </c>
      <c r="C1058" s="10" t="s">
        <v>1261</v>
      </c>
      <c r="D1058" s="11" t="s">
        <v>1456</v>
      </c>
      <c r="E1058" s="12">
        <v>44054</v>
      </c>
      <c r="F1058" s="15">
        <v>500000.04</v>
      </c>
      <c r="G1058" s="39">
        <v>90000.01</v>
      </c>
      <c r="H1058" s="21">
        <v>590000.04999999993</v>
      </c>
      <c r="I1058" s="128" t="s">
        <v>60</v>
      </c>
      <c r="J1058" s="39">
        <f t="shared" si="29"/>
        <v>500000.04</v>
      </c>
      <c r="K1058" s="20" t="s">
        <v>850</v>
      </c>
    </row>
    <row r="1059" spans="1:11" hidden="1" x14ac:dyDescent="0.25">
      <c r="A1059" s="20">
        <f t="shared" si="28"/>
        <v>121</v>
      </c>
      <c r="B1059" s="20" t="s">
        <v>18</v>
      </c>
      <c r="C1059" s="10" t="s">
        <v>1230</v>
      </c>
      <c r="D1059" s="11" t="s">
        <v>1325</v>
      </c>
      <c r="E1059" s="12">
        <v>43983</v>
      </c>
      <c r="F1059" s="15">
        <v>500000</v>
      </c>
      <c r="G1059" s="39">
        <v>90000</v>
      </c>
      <c r="H1059" s="21">
        <v>590000</v>
      </c>
      <c r="I1059" s="128" t="s">
        <v>60</v>
      </c>
      <c r="J1059" s="39">
        <f t="shared" si="29"/>
        <v>500000</v>
      </c>
      <c r="K1059" s="20" t="s">
        <v>850</v>
      </c>
    </row>
    <row r="1060" spans="1:11" hidden="1" x14ac:dyDescent="0.25">
      <c r="A1060" s="20">
        <v>822</v>
      </c>
      <c r="B1060" s="20" t="s">
        <v>18</v>
      </c>
      <c r="C1060" s="10" t="s">
        <v>1638</v>
      </c>
      <c r="D1060" s="11"/>
      <c r="E1060" s="12"/>
      <c r="F1060" s="15">
        <v>2398582</v>
      </c>
      <c r="G1060" s="39"/>
      <c r="H1060" s="39"/>
      <c r="I1060" s="20"/>
      <c r="J1060" s="39">
        <f t="shared" si="29"/>
        <v>2398582</v>
      </c>
      <c r="K1060" s="20" t="s">
        <v>850</v>
      </c>
    </row>
    <row r="1061" spans="1:11" hidden="1" x14ac:dyDescent="0.25">
      <c r="A1061" s="20">
        <f>+A1060+1</f>
        <v>823</v>
      </c>
      <c r="B1061" s="20" t="s">
        <v>18</v>
      </c>
      <c r="C1061" s="10" t="s">
        <v>857</v>
      </c>
      <c r="D1061" s="11" t="s">
        <v>933</v>
      </c>
      <c r="E1061" s="12">
        <v>43617</v>
      </c>
      <c r="F1061" s="15">
        <v>486565</v>
      </c>
      <c r="G1061" s="39">
        <v>87582</v>
      </c>
      <c r="H1061" s="136">
        <v>574147</v>
      </c>
      <c r="I1061" s="128" t="s">
        <v>60</v>
      </c>
      <c r="J1061" s="39">
        <f t="shared" si="29"/>
        <v>486565</v>
      </c>
      <c r="K1061" s="20" t="s">
        <v>760</v>
      </c>
    </row>
    <row r="1062" spans="1:11" hidden="1" x14ac:dyDescent="0.25">
      <c r="A1062" s="20">
        <f>+A1061+1</f>
        <v>824</v>
      </c>
      <c r="B1062" s="20" t="s">
        <v>18</v>
      </c>
      <c r="C1062" s="10" t="s">
        <v>852</v>
      </c>
      <c r="D1062" s="11" t="s">
        <v>185</v>
      </c>
      <c r="E1062" s="12">
        <v>43729</v>
      </c>
      <c r="F1062" s="15">
        <v>486000</v>
      </c>
      <c r="G1062" s="39">
        <v>87480</v>
      </c>
      <c r="H1062" s="136">
        <v>573480</v>
      </c>
      <c r="I1062" s="128" t="s">
        <v>60</v>
      </c>
      <c r="J1062" s="39">
        <f t="shared" si="29"/>
        <v>486000</v>
      </c>
      <c r="K1062" s="20" t="s">
        <v>760</v>
      </c>
    </row>
    <row r="1063" spans="1:11" hidden="1" x14ac:dyDescent="0.25">
      <c r="A1063" s="20">
        <f>+A1062+1</f>
        <v>825</v>
      </c>
      <c r="B1063" s="20" t="s">
        <v>18</v>
      </c>
      <c r="C1063" s="10" t="s">
        <v>764</v>
      </c>
      <c r="D1063" s="11" t="s">
        <v>1053</v>
      </c>
      <c r="E1063" s="12">
        <v>43789</v>
      </c>
      <c r="F1063" s="15">
        <v>477000</v>
      </c>
      <c r="G1063" s="39">
        <v>85860</v>
      </c>
      <c r="H1063" s="136">
        <v>562860</v>
      </c>
      <c r="I1063" s="128" t="s">
        <v>60</v>
      </c>
      <c r="J1063" s="39">
        <f t="shared" si="29"/>
        <v>477000</v>
      </c>
      <c r="K1063" s="20" t="s">
        <v>760</v>
      </c>
    </row>
    <row r="1064" spans="1:11" hidden="1" x14ac:dyDescent="0.25">
      <c r="A1064" s="20">
        <v>14</v>
      </c>
      <c r="B1064" s="20" t="s">
        <v>1191</v>
      </c>
      <c r="C1064" s="10" t="s">
        <v>624</v>
      </c>
      <c r="D1064" s="11" t="s">
        <v>1198</v>
      </c>
      <c r="E1064" s="12">
        <v>43842</v>
      </c>
      <c r="F1064" s="15">
        <v>200390.5</v>
      </c>
      <c r="G1064" s="39">
        <v>56109.34</v>
      </c>
      <c r="H1064" s="39">
        <v>256499.83999999997</v>
      </c>
      <c r="I1064" s="19" t="s">
        <v>1908</v>
      </c>
      <c r="J1064" s="39">
        <f>F1064+G1064</f>
        <v>256499.84</v>
      </c>
      <c r="K1064" s="20" t="s">
        <v>760</v>
      </c>
    </row>
    <row r="1065" spans="1:11" hidden="1" x14ac:dyDescent="0.25">
      <c r="A1065" s="20">
        <f t="shared" ref="A1065:A1076" si="30">+A1064+1</f>
        <v>15</v>
      </c>
      <c r="B1065" s="20" t="s">
        <v>18</v>
      </c>
      <c r="C1065" s="10" t="s">
        <v>875</v>
      </c>
      <c r="D1065" s="11" t="s">
        <v>1063</v>
      </c>
      <c r="E1065" s="12">
        <v>43800</v>
      </c>
      <c r="F1065" s="15">
        <v>460460</v>
      </c>
      <c r="G1065" s="39">
        <v>82882.8</v>
      </c>
      <c r="H1065" s="136">
        <v>543342.80000000005</v>
      </c>
      <c r="I1065" s="128" t="s">
        <v>60</v>
      </c>
      <c r="J1065" s="39">
        <f t="shared" ref="J1065:J1076" si="31">+F1065</f>
        <v>460460</v>
      </c>
      <c r="K1065" s="20" t="s">
        <v>760</v>
      </c>
    </row>
    <row r="1066" spans="1:11" hidden="1" x14ac:dyDescent="0.25">
      <c r="A1066" s="20">
        <f t="shared" si="30"/>
        <v>16</v>
      </c>
      <c r="B1066" s="20" t="s">
        <v>18</v>
      </c>
      <c r="C1066" s="10" t="s">
        <v>1234</v>
      </c>
      <c r="D1066" s="11" t="s">
        <v>198</v>
      </c>
      <c r="E1066" s="12">
        <v>44020</v>
      </c>
      <c r="F1066" s="15">
        <v>459420</v>
      </c>
      <c r="G1066" s="39">
        <v>82696</v>
      </c>
      <c r="H1066" s="21">
        <v>542116</v>
      </c>
      <c r="I1066" s="128" t="s">
        <v>60</v>
      </c>
      <c r="J1066" s="39">
        <f t="shared" si="31"/>
        <v>459420</v>
      </c>
      <c r="K1066" s="20" t="s">
        <v>850</v>
      </c>
    </row>
    <row r="1067" spans="1:11" hidden="1" x14ac:dyDescent="0.25">
      <c r="A1067" s="20">
        <f t="shared" si="30"/>
        <v>17</v>
      </c>
      <c r="B1067" s="20" t="s">
        <v>18</v>
      </c>
      <c r="C1067" s="10" t="s">
        <v>856</v>
      </c>
      <c r="D1067" s="11" t="s">
        <v>1526</v>
      </c>
      <c r="E1067" s="12">
        <v>44083</v>
      </c>
      <c r="F1067" s="15">
        <v>456772.95</v>
      </c>
      <c r="G1067" s="39">
        <v>82219.05</v>
      </c>
      <c r="H1067" s="21">
        <v>538992</v>
      </c>
      <c r="I1067" s="128" t="s">
        <v>60</v>
      </c>
      <c r="J1067" s="39">
        <f t="shared" si="31"/>
        <v>456772.95</v>
      </c>
      <c r="K1067" s="20" t="s">
        <v>850</v>
      </c>
    </row>
    <row r="1068" spans="1:11" x14ac:dyDescent="0.25">
      <c r="A1068" s="20">
        <f t="shared" si="30"/>
        <v>18</v>
      </c>
      <c r="B1068" s="20" t="s">
        <v>18</v>
      </c>
      <c r="C1068" s="10" t="s">
        <v>30</v>
      </c>
      <c r="D1068" s="126" t="s">
        <v>45</v>
      </c>
      <c r="E1068" s="12">
        <v>43451</v>
      </c>
      <c r="F1068" s="15">
        <v>450000</v>
      </c>
      <c r="G1068" s="39">
        <v>81000</v>
      </c>
      <c r="H1068" s="136">
        <v>486000</v>
      </c>
      <c r="I1068" s="128" t="s">
        <v>60</v>
      </c>
      <c r="J1068" s="39">
        <f t="shared" si="31"/>
        <v>450000</v>
      </c>
      <c r="K1068" s="20" t="s">
        <v>61</v>
      </c>
    </row>
    <row r="1069" spans="1:11" x14ac:dyDescent="0.25">
      <c r="A1069" s="20">
        <f t="shared" si="30"/>
        <v>19</v>
      </c>
      <c r="B1069" s="20" t="s">
        <v>18</v>
      </c>
      <c r="C1069" s="10" t="s">
        <v>30</v>
      </c>
      <c r="D1069" s="126" t="s">
        <v>48</v>
      </c>
      <c r="E1069" s="12">
        <v>43451</v>
      </c>
      <c r="F1069" s="15">
        <v>450000</v>
      </c>
      <c r="G1069" s="39">
        <v>81000</v>
      </c>
      <c r="H1069" s="136">
        <v>486000</v>
      </c>
      <c r="I1069" s="128" t="s">
        <v>60</v>
      </c>
      <c r="J1069" s="39">
        <f t="shared" si="31"/>
        <v>450000</v>
      </c>
      <c r="K1069" s="20" t="s">
        <v>61</v>
      </c>
    </row>
    <row r="1070" spans="1:11" x14ac:dyDescent="0.25">
      <c r="A1070" s="20">
        <f t="shared" si="30"/>
        <v>20</v>
      </c>
      <c r="B1070" s="20" t="s">
        <v>18</v>
      </c>
      <c r="C1070" s="10" t="s">
        <v>30</v>
      </c>
      <c r="D1070" s="126" t="s">
        <v>56</v>
      </c>
      <c r="E1070" s="12">
        <v>43543</v>
      </c>
      <c r="F1070" s="15">
        <v>450000</v>
      </c>
      <c r="G1070" s="39">
        <v>81000</v>
      </c>
      <c r="H1070" s="136">
        <v>486000</v>
      </c>
      <c r="I1070" s="128" t="s">
        <v>60</v>
      </c>
      <c r="J1070" s="39">
        <f t="shared" si="31"/>
        <v>450000</v>
      </c>
      <c r="K1070" s="20" t="s">
        <v>61</v>
      </c>
    </row>
    <row r="1071" spans="1:11" hidden="1" x14ac:dyDescent="0.25">
      <c r="A1071" s="20">
        <f t="shared" si="30"/>
        <v>21</v>
      </c>
      <c r="B1071" s="20" t="s">
        <v>18</v>
      </c>
      <c r="C1071" s="10" t="s">
        <v>905</v>
      </c>
      <c r="D1071" s="11" t="s">
        <v>1182</v>
      </c>
      <c r="E1071" s="12">
        <v>43911</v>
      </c>
      <c r="F1071" s="15">
        <v>441483</v>
      </c>
      <c r="G1071" s="39">
        <v>79466</v>
      </c>
      <c r="H1071" s="136">
        <v>520949</v>
      </c>
      <c r="I1071" s="128" t="s">
        <v>60</v>
      </c>
      <c r="J1071" s="39">
        <f t="shared" si="31"/>
        <v>441483</v>
      </c>
      <c r="K1071" s="20" t="s">
        <v>760</v>
      </c>
    </row>
    <row r="1072" spans="1:11" hidden="1" x14ac:dyDescent="0.25">
      <c r="A1072" s="20">
        <f t="shared" si="30"/>
        <v>22</v>
      </c>
      <c r="B1072" s="20" t="s">
        <v>18</v>
      </c>
      <c r="C1072" s="10" t="s">
        <v>1239</v>
      </c>
      <c r="D1072" s="11" t="s">
        <v>1390</v>
      </c>
      <c r="E1072" s="12">
        <v>44022</v>
      </c>
      <c r="F1072" s="15">
        <v>432000</v>
      </c>
      <c r="G1072" s="39">
        <v>77760</v>
      </c>
      <c r="H1072" s="21">
        <v>509760</v>
      </c>
      <c r="I1072" s="128" t="s">
        <v>60</v>
      </c>
      <c r="J1072" s="39">
        <f t="shared" si="31"/>
        <v>432000</v>
      </c>
      <c r="K1072" s="20" t="s">
        <v>850</v>
      </c>
    </row>
    <row r="1073" spans="1:11" hidden="1" x14ac:dyDescent="0.25">
      <c r="A1073" s="20">
        <f t="shared" si="30"/>
        <v>23</v>
      </c>
      <c r="B1073" s="20" t="s">
        <v>18</v>
      </c>
      <c r="C1073" s="10" t="s">
        <v>1256</v>
      </c>
      <c r="D1073" s="11" t="s">
        <v>463</v>
      </c>
      <c r="E1073" s="12">
        <v>44032</v>
      </c>
      <c r="F1073" s="15">
        <v>406759</v>
      </c>
      <c r="G1073" s="39">
        <v>73216.62</v>
      </c>
      <c r="H1073" s="21">
        <v>479975.62</v>
      </c>
      <c r="I1073" s="128" t="s">
        <v>60</v>
      </c>
      <c r="J1073" s="39">
        <f t="shared" si="31"/>
        <v>406759</v>
      </c>
      <c r="K1073" s="20" t="s">
        <v>850</v>
      </c>
    </row>
    <row r="1074" spans="1:11" hidden="1" x14ac:dyDescent="0.25">
      <c r="A1074" s="20">
        <f t="shared" si="30"/>
        <v>24</v>
      </c>
      <c r="B1074" s="20" t="s">
        <v>18</v>
      </c>
      <c r="C1074" s="10" t="s">
        <v>852</v>
      </c>
      <c r="D1074" s="11" t="s">
        <v>233</v>
      </c>
      <c r="E1074" s="12">
        <v>43750</v>
      </c>
      <c r="F1074" s="15">
        <v>405000</v>
      </c>
      <c r="G1074" s="39">
        <v>72900</v>
      </c>
      <c r="H1074" s="136">
        <v>477900</v>
      </c>
      <c r="I1074" s="128" t="s">
        <v>60</v>
      </c>
      <c r="J1074" s="39">
        <f t="shared" si="31"/>
        <v>405000</v>
      </c>
      <c r="K1074" s="20" t="s">
        <v>760</v>
      </c>
    </row>
    <row r="1075" spans="1:11" hidden="1" x14ac:dyDescent="0.25">
      <c r="A1075" s="20">
        <f t="shared" si="30"/>
        <v>25</v>
      </c>
      <c r="B1075" s="20" t="s">
        <v>18</v>
      </c>
      <c r="C1075" s="10" t="s">
        <v>920</v>
      </c>
      <c r="D1075" s="11" t="s">
        <v>1187</v>
      </c>
      <c r="E1075" s="12">
        <v>43907</v>
      </c>
      <c r="F1075" s="15">
        <v>400000</v>
      </c>
      <c r="G1075" s="39">
        <v>72000</v>
      </c>
      <c r="H1075" s="136">
        <v>472000</v>
      </c>
      <c r="I1075" s="128" t="s">
        <v>60</v>
      </c>
      <c r="J1075" s="39">
        <f t="shared" si="31"/>
        <v>400000</v>
      </c>
      <c r="K1075" s="20" t="s">
        <v>760</v>
      </c>
    </row>
    <row r="1076" spans="1:11" hidden="1" x14ac:dyDescent="0.25">
      <c r="A1076" s="20">
        <f t="shared" si="30"/>
        <v>26</v>
      </c>
      <c r="B1076" s="20" t="s">
        <v>18</v>
      </c>
      <c r="C1076" s="10" t="s">
        <v>1256</v>
      </c>
      <c r="D1076" s="11" t="s">
        <v>1520</v>
      </c>
      <c r="E1076" s="12">
        <v>44053</v>
      </c>
      <c r="F1076" s="15">
        <v>390330</v>
      </c>
      <c r="G1076" s="39">
        <v>70259.399999999994</v>
      </c>
      <c r="H1076" s="21">
        <v>460589.4</v>
      </c>
      <c r="I1076" s="128" t="s">
        <v>60</v>
      </c>
      <c r="J1076" s="39">
        <f t="shared" si="31"/>
        <v>390330</v>
      </c>
      <c r="K1076" s="20" t="s">
        <v>850</v>
      </c>
    </row>
    <row r="1077" spans="1:11" hidden="1" x14ac:dyDescent="0.25">
      <c r="A1077" s="20">
        <v>15</v>
      </c>
      <c r="B1077" s="20" t="s">
        <v>1191</v>
      </c>
      <c r="C1077" s="10" t="s">
        <v>624</v>
      </c>
      <c r="D1077" s="11" t="s">
        <v>1198</v>
      </c>
      <c r="E1077" s="12">
        <v>43843</v>
      </c>
      <c r="F1077" s="15">
        <v>200390.5</v>
      </c>
      <c r="G1077" s="39">
        <v>56109.34</v>
      </c>
      <c r="H1077" s="39">
        <v>256499.83999999997</v>
      </c>
      <c r="I1077" s="19" t="s">
        <v>1908</v>
      </c>
      <c r="J1077" s="39">
        <f>F1077+G1077</f>
        <v>256499.84</v>
      </c>
      <c r="K1077" s="20" t="s">
        <v>760</v>
      </c>
    </row>
    <row r="1078" spans="1:11" hidden="1" x14ac:dyDescent="0.25">
      <c r="A1078" s="20">
        <f>+A1077+1</f>
        <v>16</v>
      </c>
      <c r="B1078" s="20" t="s">
        <v>18</v>
      </c>
      <c r="C1078" s="10" t="s">
        <v>876</v>
      </c>
      <c r="D1078" s="11" t="s">
        <v>1012</v>
      </c>
      <c r="E1078" s="12">
        <v>43745</v>
      </c>
      <c r="F1078" s="15">
        <v>382916</v>
      </c>
      <c r="G1078" s="39">
        <v>68924</v>
      </c>
      <c r="H1078" s="136">
        <v>451840</v>
      </c>
      <c r="I1078" s="128" t="s">
        <v>60</v>
      </c>
      <c r="J1078" s="39">
        <f>+F1078</f>
        <v>382916</v>
      </c>
      <c r="K1078" s="20" t="s">
        <v>760</v>
      </c>
    </row>
    <row r="1079" spans="1:11" hidden="1" x14ac:dyDescent="0.25">
      <c r="A1079" s="20">
        <f>+A1078+1</f>
        <v>17</v>
      </c>
      <c r="B1079" s="20" t="s">
        <v>18</v>
      </c>
      <c r="C1079" s="10" t="s">
        <v>1288</v>
      </c>
      <c r="D1079" s="11" t="s">
        <v>313</v>
      </c>
      <c r="E1079" s="12">
        <v>44067</v>
      </c>
      <c r="F1079" s="15">
        <v>379164.05</v>
      </c>
      <c r="G1079" s="39">
        <v>68249.53</v>
      </c>
      <c r="H1079" s="21">
        <v>447413.57999999996</v>
      </c>
      <c r="I1079" s="128" t="s">
        <v>60</v>
      </c>
      <c r="J1079" s="39">
        <f>+F1079</f>
        <v>379164.05</v>
      </c>
      <c r="K1079" s="20" t="s">
        <v>850</v>
      </c>
    </row>
    <row r="1080" spans="1:11" hidden="1" x14ac:dyDescent="0.25">
      <c r="A1080" s="20">
        <v>54</v>
      </c>
      <c r="B1080" s="20" t="s">
        <v>1191</v>
      </c>
      <c r="C1080" s="10" t="s">
        <v>624</v>
      </c>
      <c r="D1080" s="11" t="s">
        <v>1536</v>
      </c>
      <c r="E1080" s="12">
        <v>43961</v>
      </c>
      <c r="F1080" s="15">
        <v>193359.5</v>
      </c>
      <c r="G1080" s="39">
        <v>54140.66</v>
      </c>
      <c r="H1080" s="39">
        <v>247500.16000000003</v>
      </c>
      <c r="I1080" s="19" t="s">
        <v>1908</v>
      </c>
      <c r="J1080" s="39">
        <f>F1080+G1080</f>
        <v>247500.16</v>
      </c>
      <c r="K1080" s="20" t="s">
        <v>850</v>
      </c>
    </row>
    <row r="1081" spans="1:11" hidden="1" x14ac:dyDescent="0.25">
      <c r="A1081" s="20">
        <f t="shared" ref="A1081:A1116" si="32">+A1080+1</f>
        <v>55</v>
      </c>
      <c r="B1081" s="20" t="s">
        <v>18</v>
      </c>
      <c r="C1081" s="10" t="s">
        <v>906</v>
      </c>
      <c r="D1081" s="11" t="s">
        <v>1184</v>
      </c>
      <c r="E1081" s="12">
        <v>43910</v>
      </c>
      <c r="F1081" s="15">
        <v>364602</v>
      </c>
      <c r="G1081" s="39">
        <v>65628</v>
      </c>
      <c r="H1081" s="136">
        <v>430230</v>
      </c>
      <c r="I1081" s="128" t="s">
        <v>60</v>
      </c>
      <c r="J1081" s="39">
        <f t="shared" ref="J1081:J1116" si="33">+F1081</f>
        <v>364602</v>
      </c>
      <c r="K1081" s="20" t="s">
        <v>760</v>
      </c>
    </row>
    <row r="1082" spans="1:11" hidden="1" x14ac:dyDescent="0.25">
      <c r="A1082" s="20">
        <f t="shared" si="32"/>
        <v>56</v>
      </c>
      <c r="B1082" s="20" t="s">
        <v>18</v>
      </c>
      <c r="C1082" s="10" t="s">
        <v>856</v>
      </c>
      <c r="D1082" s="11" t="s">
        <v>1343</v>
      </c>
      <c r="E1082" s="12">
        <v>43999</v>
      </c>
      <c r="F1082" s="15">
        <v>353500</v>
      </c>
      <c r="G1082" s="39">
        <v>63630</v>
      </c>
      <c r="H1082" s="21">
        <v>417130</v>
      </c>
      <c r="I1082" s="128" t="s">
        <v>60</v>
      </c>
      <c r="J1082" s="39">
        <f t="shared" si="33"/>
        <v>353500</v>
      </c>
      <c r="K1082" s="20" t="s">
        <v>850</v>
      </c>
    </row>
    <row r="1083" spans="1:11" hidden="1" x14ac:dyDescent="0.25">
      <c r="A1083" s="20">
        <f t="shared" si="32"/>
        <v>57</v>
      </c>
      <c r="B1083" s="20" t="s">
        <v>18</v>
      </c>
      <c r="C1083" s="10" t="s">
        <v>915</v>
      </c>
      <c r="D1083" s="11" t="s">
        <v>348</v>
      </c>
      <c r="E1083" s="12">
        <v>44028</v>
      </c>
      <c r="F1083" s="15">
        <v>352000</v>
      </c>
      <c r="G1083" s="39">
        <v>63360</v>
      </c>
      <c r="H1083" s="21">
        <v>415360</v>
      </c>
      <c r="I1083" s="128" t="s">
        <v>60</v>
      </c>
      <c r="J1083" s="39">
        <f t="shared" si="33"/>
        <v>352000</v>
      </c>
      <c r="K1083" s="20" t="s">
        <v>850</v>
      </c>
    </row>
    <row r="1084" spans="1:11" hidden="1" x14ac:dyDescent="0.25">
      <c r="A1084" s="20">
        <f t="shared" si="32"/>
        <v>58</v>
      </c>
      <c r="B1084" s="20" t="s">
        <v>18</v>
      </c>
      <c r="C1084" s="10" t="s">
        <v>1261</v>
      </c>
      <c r="D1084" s="11" t="s">
        <v>1406</v>
      </c>
      <c r="E1084" s="12">
        <v>44034</v>
      </c>
      <c r="F1084" s="15">
        <v>350000.04</v>
      </c>
      <c r="G1084" s="39">
        <v>63000.01</v>
      </c>
      <c r="H1084" s="21">
        <v>413000.05</v>
      </c>
      <c r="I1084" s="128" t="s">
        <v>60</v>
      </c>
      <c r="J1084" s="39">
        <f t="shared" si="33"/>
        <v>350000.04</v>
      </c>
      <c r="K1084" s="20" t="s">
        <v>850</v>
      </c>
    </row>
    <row r="1085" spans="1:11" hidden="1" x14ac:dyDescent="0.25">
      <c r="A1085" s="20">
        <f t="shared" si="32"/>
        <v>59</v>
      </c>
      <c r="B1085" s="20" t="s">
        <v>18</v>
      </c>
      <c r="C1085" s="10" t="s">
        <v>1261</v>
      </c>
      <c r="D1085" s="11" t="s">
        <v>1413</v>
      </c>
      <c r="E1085" s="12">
        <v>44037</v>
      </c>
      <c r="F1085" s="15">
        <v>350000.04</v>
      </c>
      <c r="G1085" s="39">
        <v>63000.01</v>
      </c>
      <c r="H1085" s="21">
        <v>413000.05</v>
      </c>
      <c r="I1085" s="128" t="s">
        <v>60</v>
      </c>
      <c r="J1085" s="39">
        <f t="shared" si="33"/>
        <v>350000.04</v>
      </c>
      <c r="K1085" s="20" t="s">
        <v>850</v>
      </c>
    </row>
    <row r="1086" spans="1:11" hidden="1" x14ac:dyDescent="0.25">
      <c r="A1086" s="20">
        <f t="shared" si="32"/>
        <v>60</v>
      </c>
      <c r="B1086" s="20" t="s">
        <v>18</v>
      </c>
      <c r="C1086" s="10" t="s">
        <v>1256</v>
      </c>
      <c r="D1086" s="11" t="s">
        <v>1450</v>
      </c>
      <c r="E1086" s="12">
        <v>44053</v>
      </c>
      <c r="F1086" s="15">
        <v>339235</v>
      </c>
      <c r="G1086" s="39">
        <v>61062.3</v>
      </c>
      <c r="H1086" s="21">
        <v>400297.30000000005</v>
      </c>
      <c r="I1086" s="128" t="s">
        <v>60</v>
      </c>
      <c r="J1086" s="39">
        <f t="shared" si="33"/>
        <v>339235</v>
      </c>
      <c r="K1086" s="20" t="s">
        <v>850</v>
      </c>
    </row>
    <row r="1087" spans="1:11" hidden="1" x14ac:dyDescent="0.25">
      <c r="A1087" s="20">
        <f t="shared" si="32"/>
        <v>61</v>
      </c>
      <c r="B1087" s="20" t="s">
        <v>18</v>
      </c>
      <c r="C1087" s="10" t="s">
        <v>764</v>
      </c>
      <c r="D1087" s="11" t="s">
        <v>1055</v>
      </c>
      <c r="E1087" s="12">
        <v>43791</v>
      </c>
      <c r="F1087" s="15">
        <v>335000</v>
      </c>
      <c r="G1087" s="39">
        <v>60300</v>
      </c>
      <c r="H1087" s="136">
        <v>395300</v>
      </c>
      <c r="I1087" s="128" t="s">
        <v>60</v>
      </c>
      <c r="J1087" s="39">
        <f t="shared" si="33"/>
        <v>335000</v>
      </c>
      <c r="K1087" s="20" t="s">
        <v>760</v>
      </c>
    </row>
    <row r="1088" spans="1:11" hidden="1" x14ac:dyDescent="0.25">
      <c r="A1088" s="20">
        <f t="shared" si="32"/>
        <v>62</v>
      </c>
      <c r="B1088" s="20" t="s">
        <v>18</v>
      </c>
      <c r="C1088" s="10" t="s">
        <v>906</v>
      </c>
      <c r="D1088" s="11" t="s">
        <v>1394</v>
      </c>
      <c r="E1088" s="12">
        <v>44033</v>
      </c>
      <c r="F1088" s="15">
        <v>331275</v>
      </c>
      <c r="G1088" s="39">
        <v>59630</v>
      </c>
      <c r="H1088" s="21">
        <v>390905</v>
      </c>
      <c r="I1088" s="128" t="s">
        <v>60</v>
      </c>
      <c r="J1088" s="39">
        <f t="shared" si="33"/>
        <v>331275</v>
      </c>
      <c r="K1088" s="20" t="s">
        <v>850</v>
      </c>
    </row>
    <row r="1089" spans="1:11" hidden="1" x14ac:dyDescent="0.25">
      <c r="A1089" s="20">
        <f t="shared" si="32"/>
        <v>63</v>
      </c>
      <c r="B1089" s="20" t="s">
        <v>19</v>
      </c>
      <c r="C1089" s="10" t="s">
        <v>816</v>
      </c>
      <c r="D1089" s="11" t="s">
        <v>58</v>
      </c>
      <c r="E1089" s="42"/>
      <c r="F1089" s="15">
        <v>1601762.5</v>
      </c>
      <c r="G1089" s="39">
        <v>0</v>
      </c>
      <c r="H1089" s="136">
        <v>1601762.5</v>
      </c>
      <c r="I1089" s="128" t="s">
        <v>60</v>
      </c>
      <c r="J1089" s="39">
        <f t="shared" si="33"/>
        <v>1601762.5</v>
      </c>
      <c r="K1089" s="20" t="s">
        <v>850</v>
      </c>
    </row>
    <row r="1090" spans="1:11" hidden="1" x14ac:dyDescent="0.25">
      <c r="A1090" s="20">
        <f t="shared" si="32"/>
        <v>64</v>
      </c>
      <c r="B1090" s="20" t="s">
        <v>18</v>
      </c>
      <c r="C1090" s="10" t="s">
        <v>1242</v>
      </c>
      <c r="D1090" s="11" t="s">
        <v>1355</v>
      </c>
      <c r="E1090" s="12">
        <v>44009</v>
      </c>
      <c r="F1090" s="15">
        <v>325000</v>
      </c>
      <c r="G1090" s="39">
        <v>58500</v>
      </c>
      <c r="H1090" s="21">
        <v>383500</v>
      </c>
      <c r="I1090" s="128" t="s">
        <v>60</v>
      </c>
      <c r="J1090" s="39">
        <f t="shared" si="33"/>
        <v>325000</v>
      </c>
      <c r="K1090" s="20" t="s">
        <v>850</v>
      </c>
    </row>
    <row r="1091" spans="1:11" hidden="1" x14ac:dyDescent="0.25">
      <c r="A1091" s="20">
        <f t="shared" si="32"/>
        <v>65</v>
      </c>
      <c r="B1091" s="20" t="s">
        <v>18</v>
      </c>
      <c r="C1091" s="10" t="s">
        <v>1264</v>
      </c>
      <c r="D1091" s="11" t="s">
        <v>1417</v>
      </c>
      <c r="E1091" s="12">
        <v>44034</v>
      </c>
      <c r="F1091" s="15">
        <v>320000</v>
      </c>
      <c r="G1091" s="39">
        <v>57600</v>
      </c>
      <c r="H1091" s="21">
        <v>377600</v>
      </c>
      <c r="I1091" s="128" t="s">
        <v>60</v>
      </c>
      <c r="J1091" s="39">
        <f t="shared" si="33"/>
        <v>320000</v>
      </c>
      <c r="K1091" s="20" t="s">
        <v>850</v>
      </c>
    </row>
    <row r="1092" spans="1:11" hidden="1" x14ac:dyDescent="0.25">
      <c r="A1092" s="20">
        <f t="shared" si="32"/>
        <v>66</v>
      </c>
      <c r="B1092" s="20" t="s">
        <v>18</v>
      </c>
      <c r="C1092" s="10" t="s">
        <v>899</v>
      </c>
      <c r="D1092" s="11" t="s">
        <v>1115</v>
      </c>
      <c r="E1092" s="12">
        <v>43853</v>
      </c>
      <c r="F1092" s="15">
        <v>315697</v>
      </c>
      <c r="G1092" s="39">
        <v>56825.46</v>
      </c>
      <c r="H1092" s="136">
        <v>372522.46</v>
      </c>
      <c r="I1092" s="128" t="s">
        <v>60</v>
      </c>
      <c r="J1092" s="39">
        <f t="shared" si="33"/>
        <v>315697</v>
      </c>
      <c r="K1092" s="20" t="s">
        <v>760</v>
      </c>
    </row>
    <row r="1093" spans="1:11" hidden="1" x14ac:dyDescent="0.25">
      <c r="A1093" s="20">
        <f t="shared" si="32"/>
        <v>67</v>
      </c>
      <c r="B1093" s="20" t="s">
        <v>18</v>
      </c>
      <c r="C1093" s="10" t="s">
        <v>899</v>
      </c>
      <c r="D1093" s="11" t="s">
        <v>1321</v>
      </c>
      <c r="E1093" s="12">
        <v>43979</v>
      </c>
      <c r="F1093" s="15">
        <v>315697</v>
      </c>
      <c r="G1093" s="39">
        <v>56825.46</v>
      </c>
      <c r="H1093" s="21">
        <v>372522.46</v>
      </c>
      <c r="I1093" s="128" t="s">
        <v>60</v>
      </c>
      <c r="J1093" s="39">
        <f t="shared" si="33"/>
        <v>315697</v>
      </c>
      <c r="K1093" s="20" t="s">
        <v>850</v>
      </c>
    </row>
    <row r="1094" spans="1:11" hidden="1" x14ac:dyDescent="0.25">
      <c r="A1094" s="20">
        <f t="shared" si="32"/>
        <v>68</v>
      </c>
      <c r="B1094" s="20" t="s">
        <v>18</v>
      </c>
      <c r="C1094" s="10" t="s">
        <v>911</v>
      </c>
      <c r="D1094" s="11" t="s">
        <v>1466</v>
      </c>
      <c r="E1094" s="12">
        <v>44061</v>
      </c>
      <c r="F1094" s="15">
        <v>313925</v>
      </c>
      <c r="G1094" s="39">
        <v>56506.5</v>
      </c>
      <c r="H1094" s="21">
        <v>370431.5</v>
      </c>
      <c r="I1094" s="128" t="s">
        <v>60</v>
      </c>
      <c r="J1094" s="39">
        <f t="shared" si="33"/>
        <v>313925</v>
      </c>
      <c r="K1094" s="20" t="s">
        <v>850</v>
      </c>
    </row>
    <row r="1095" spans="1:11" hidden="1" x14ac:dyDescent="0.25">
      <c r="A1095" s="20">
        <f t="shared" si="32"/>
        <v>69</v>
      </c>
      <c r="B1095" s="20" t="s">
        <v>18</v>
      </c>
      <c r="C1095" s="10" t="s">
        <v>879</v>
      </c>
      <c r="D1095" s="11" t="s">
        <v>1340</v>
      </c>
      <c r="E1095" s="12">
        <v>43995</v>
      </c>
      <c r="F1095" s="15">
        <v>313539.56</v>
      </c>
      <c r="G1095" s="39">
        <v>56437.120000000003</v>
      </c>
      <c r="H1095" s="21">
        <v>369976.68</v>
      </c>
      <c r="I1095" s="128" t="s">
        <v>60</v>
      </c>
      <c r="J1095" s="39">
        <f t="shared" si="33"/>
        <v>313539.56</v>
      </c>
      <c r="K1095" s="20" t="s">
        <v>850</v>
      </c>
    </row>
    <row r="1096" spans="1:11" hidden="1" x14ac:dyDescent="0.25">
      <c r="A1096" s="20">
        <f t="shared" si="32"/>
        <v>70</v>
      </c>
      <c r="B1096" s="20" t="s">
        <v>18</v>
      </c>
      <c r="C1096" s="10" t="s">
        <v>913</v>
      </c>
      <c r="D1096" s="11" t="s">
        <v>1156</v>
      </c>
      <c r="E1096" s="12">
        <v>43893</v>
      </c>
      <c r="F1096" s="15">
        <v>311580</v>
      </c>
      <c r="G1096" s="39">
        <v>56084.4</v>
      </c>
      <c r="H1096" s="136">
        <v>367664.4</v>
      </c>
      <c r="I1096" s="128" t="s">
        <v>60</v>
      </c>
      <c r="J1096" s="39">
        <f t="shared" si="33"/>
        <v>311580</v>
      </c>
      <c r="K1096" s="20" t="s">
        <v>760</v>
      </c>
    </row>
    <row r="1097" spans="1:11" hidden="1" x14ac:dyDescent="0.25">
      <c r="A1097" s="20">
        <f t="shared" si="32"/>
        <v>71</v>
      </c>
      <c r="B1097" s="20" t="s">
        <v>18</v>
      </c>
      <c r="C1097" s="10" t="s">
        <v>898</v>
      </c>
      <c r="D1097" s="11" t="s">
        <v>1337</v>
      </c>
      <c r="E1097" s="12">
        <v>43993</v>
      </c>
      <c r="F1097" s="15">
        <v>306000</v>
      </c>
      <c r="G1097" s="39">
        <v>55080</v>
      </c>
      <c r="H1097" s="21">
        <v>361080</v>
      </c>
      <c r="I1097" s="128" t="s">
        <v>60</v>
      </c>
      <c r="J1097" s="39">
        <f t="shared" si="33"/>
        <v>306000</v>
      </c>
      <c r="K1097" s="20" t="s">
        <v>850</v>
      </c>
    </row>
    <row r="1098" spans="1:11" x14ac:dyDescent="0.25">
      <c r="A1098" s="20">
        <f t="shared" si="32"/>
        <v>72</v>
      </c>
      <c r="B1098" s="20" t="s">
        <v>18</v>
      </c>
      <c r="C1098" s="10" t="s">
        <v>30</v>
      </c>
      <c r="D1098" s="126" t="s">
        <v>196</v>
      </c>
      <c r="E1098" s="12">
        <v>43578</v>
      </c>
      <c r="F1098" s="15">
        <v>300000</v>
      </c>
      <c r="G1098" s="39">
        <v>54000</v>
      </c>
      <c r="H1098" s="136">
        <v>354000</v>
      </c>
      <c r="I1098" s="128" t="s">
        <v>60</v>
      </c>
      <c r="J1098" s="39">
        <f t="shared" si="33"/>
        <v>300000</v>
      </c>
      <c r="K1098" s="20" t="s">
        <v>760</v>
      </c>
    </row>
    <row r="1099" spans="1:11" hidden="1" x14ac:dyDescent="0.25">
      <c r="A1099" s="20">
        <f t="shared" si="32"/>
        <v>73</v>
      </c>
      <c r="B1099" s="20" t="s">
        <v>18</v>
      </c>
      <c r="C1099" s="10" t="s">
        <v>852</v>
      </c>
      <c r="D1099" s="11" t="s">
        <v>332</v>
      </c>
      <c r="E1099" s="12">
        <v>43713</v>
      </c>
      <c r="F1099" s="15">
        <v>300000</v>
      </c>
      <c r="G1099" s="39">
        <v>54000</v>
      </c>
      <c r="H1099" s="136">
        <v>354000</v>
      </c>
      <c r="I1099" s="128" t="s">
        <v>60</v>
      </c>
      <c r="J1099" s="39">
        <f t="shared" si="33"/>
        <v>300000</v>
      </c>
      <c r="K1099" s="20" t="s">
        <v>760</v>
      </c>
    </row>
    <row r="1100" spans="1:11" hidden="1" x14ac:dyDescent="0.25">
      <c r="A1100" s="20">
        <f t="shared" si="32"/>
        <v>74</v>
      </c>
      <c r="B1100" s="20" t="s">
        <v>18</v>
      </c>
      <c r="C1100" s="10" t="s">
        <v>875</v>
      </c>
      <c r="D1100" s="11" t="s">
        <v>1331</v>
      </c>
      <c r="E1100" s="12">
        <v>43992</v>
      </c>
      <c r="F1100" s="15">
        <v>299920</v>
      </c>
      <c r="G1100" s="39">
        <v>53985.599999999999</v>
      </c>
      <c r="H1100" s="21">
        <v>353905.6</v>
      </c>
      <c r="I1100" s="128" t="s">
        <v>60</v>
      </c>
      <c r="J1100" s="39">
        <f t="shared" si="33"/>
        <v>299920</v>
      </c>
      <c r="K1100" s="20" t="s">
        <v>850</v>
      </c>
    </row>
    <row r="1101" spans="1:11" hidden="1" x14ac:dyDescent="0.25">
      <c r="A1101" s="20">
        <f t="shared" si="32"/>
        <v>75</v>
      </c>
      <c r="B1101" s="20" t="s">
        <v>18</v>
      </c>
      <c r="C1101" s="10" t="s">
        <v>1224</v>
      </c>
      <c r="D1101" s="11" t="s">
        <v>1320</v>
      </c>
      <c r="E1101" s="12">
        <v>43986</v>
      </c>
      <c r="F1101" s="15">
        <v>291300</v>
      </c>
      <c r="G1101" s="39">
        <v>26775.1</v>
      </c>
      <c r="H1101" s="21">
        <v>318075.09999999998</v>
      </c>
      <c r="I1101" s="128" t="s">
        <v>60</v>
      </c>
      <c r="J1101" s="39">
        <f t="shared" si="33"/>
        <v>291300</v>
      </c>
      <c r="K1101" s="20" t="s">
        <v>850</v>
      </c>
    </row>
    <row r="1102" spans="1:11" hidden="1" x14ac:dyDescent="0.25">
      <c r="A1102" s="20">
        <f t="shared" si="32"/>
        <v>76</v>
      </c>
      <c r="B1102" s="20" t="s">
        <v>18</v>
      </c>
      <c r="C1102" s="10" t="s">
        <v>1302</v>
      </c>
      <c r="D1102" s="11" t="s">
        <v>1530</v>
      </c>
      <c r="E1102" s="12">
        <v>44084</v>
      </c>
      <c r="F1102" s="15">
        <v>290606</v>
      </c>
      <c r="G1102" s="39">
        <v>52309.08</v>
      </c>
      <c r="H1102" s="21">
        <v>342915.08</v>
      </c>
      <c r="I1102" s="128" t="s">
        <v>60</v>
      </c>
      <c r="J1102" s="39">
        <f t="shared" si="33"/>
        <v>290606</v>
      </c>
      <c r="K1102" s="20" t="s">
        <v>850</v>
      </c>
    </row>
    <row r="1103" spans="1:11" hidden="1" x14ac:dyDescent="0.25">
      <c r="A1103" s="20">
        <f t="shared" si="32"/>
        <v>77</v>
      </c>
      <c r="B1103" s="20" t="s">
        <v>18</v>
      </c>
      <c r="C1103" s="10" t="s">
        <v>858</v>
      </c>
      <c r="D1103" s="11" t="s">
        <v>934</v>
      </c>
      <c r="E1103" s="12">
        <v>43617</v>
      </c>
      <c r="F1103" s="15">
        <v>288820</v>
      </c>
      <c r="G1103" s="39">
        <v>51988</v>
      </c>
      <c r="H1103" s="136">
        <v>340808</v>
      </c>
      <c r="I1103" s="128" t="s">
        <v>60</v>
      </c>
      <c r="J1103" s="39">
        <f t="shared" si="33"/>
        <v>288820</v>
      </c>
      <c r="K1103" s="20" t="s">
        <v>760</v>
      </c>
    </row>
    <row r="1104" spans="1:11" hidden="1" x14ac:dyDescent="0.25">
      <c r="A1104" s="20">
        <f t="shared" si="32"/>
        <v>78</v>
      </c>
      <c r="B1104" s="20" t="s">
        <v>18</v>
      </c>
      <c r="C1104" s="10" t="s">
        <v>1230</v>
      </c>
      <c r="D1104" s="11" t="s">
        <v>1330</v>
      </c>
      <c r="E1104" s="12">
        <v>43983</v>
      </c>
      <c r="F1104" s="15">
        <v>284000</v>
      </c>
      <c r="G1104" s="39">
        <v>51120</v>
      </c>
      <c r="H1104" s="21">
        <v>335120</v>
      </c>
      <c r="I1104" s="128" t="s">
        <v>60</v>
      </c>
      <c r="J1104" s="39">
        <f t="shared" si="33"/>
        <v>284000</v>
      </c>
      <c r="K1104" s="20" t="s">
        <v>850</v>
      </c>
    </row>
    <row r="1105" spans="1:11" hidden="1" x14ac:dyDescent="0.25">
      <c r="A1105" s="20">
        <f t="shared" si="32"/>
        <v>79</v>
      </c>
      <c r="B1105" s="20" t="s">
        <v>18</v>
      </c>
      <c r="C1105" s="10" t="s">
        <v>26</v>
      </c>
      <c r="D1105" s="11" t="s">
        <v>1176</v>
      </c>
      <c r="E1105" s="12">
        <v>43907</v>
      </c>
      <c r="F1105" s="15">
        <v>280000</v>
      </c>
      <c r="G1105" s="39">
        <v>50400</v>
      </c>
      <c r="H1105" s="136">
        <v>330400</v>
      </c>
      <c r="I1105" s="128" t="s">
        <v>60</v>
      </c>
      <c r="J1105" s="39">
        <f t="shared" si="33"/>
        <v>280000</v>
      </c>
      <c r="K1105" s="20" t="s">
        <v>760</v>
      </c>
    </row>
    <row r="1106" spans="1:11" hidden="1" x14ac:dyDescent="0.25">
      <c r="A1106" s="20">
        <f t="shared" si="32"/>
        <v>80</v>
      </c>
      <c r="B1106" s="20" t="s">
        <v>18</v>
      </c>
      <c r="C1106" s="10" t="s">
        <v>879</v>
      </c>
      <c r="D1106" s="11" t="s">
        <v>1349</v>
      </c>
      <c r="E1106" s="12">
        <v>44008</v>
      </c>
      <c r="F1106" s="15">
        <v>278454.8</v>
      </c>
      <c r="G1106" s="39">
        <v>50121.86</v>
      </c>
      <c r="H1106" s="21">
        <v>328576.65999999997</v>
      </c>
      <c r="I1106" s="128" t="s">
        <v>60</v>
      </c>
      <c r="J1106" s="39">
        <f t="shared" si="33"/>
        <v>278454.8</v>
      </c>
      <c r="K1106" s="20" t="s">
        <v>850</v>
      </c>
    </row>
    <row r="1107" spans="1:11" hidden="1" x14ac:dyDescent="0.25">
      <c r="A1107" s="20">
        <f t="shared" si="32"/>
        <v>81</v>
      </c>
      <c r="B1107" s="20" t="s">
        <v>18</v>
      </c>
      <c r="C1107" s="10" t="s">
        <v>1234</v>
      </c>
      <c r="D1107" s="11" t="s">
        <v>218</v>
      </c>
      <c r="E1107" s="12">
        <v>44034</v>
      </c>
      <c r="F1107" s="15">
        <v>275845</v>
      </c>
      <c r="G1107" s="39">
        <v>49652.1</v>
      </c>
      <c r="H1107" s="21">
        <v>325497.09999999998</v>
      </c>
      <c r="I1107" s="128" t="s">
        <v>60</v>
      </c>
      <c r="J1107" s="39">
        <f t="shared" si="33"/>
        <v>275845</v>
      </c>
      <c r="K1107" s="20" t="s">
        <v>850</v>
      </c>
    </row>
    <row r="1108" spans="1:11" hidden="1" x14ac:dyDescent="0.25">
      <c r="A1108" s="20">
        <f t="shared" si="32"/>
        <v>82</v>
      </c>
      <c r="B1108" s="20" t="s">
        <v>18</v>
      </c>
      <c r="C1108" s="10" t="s">
        <v>852</v>
      </c>
      <c r="D1108" s="11" t="s">
        <v>633</v>
      </c>
      <c r="E1108" s="12">
        <v>43574</v>
      </c>
      <c r="F1108" s="15">
        <v>270000</v>
      </c>
      <c r="G1108" s="39">
        <v>48600</v>
      </c>
      <c r="H1108" s="136">
        <v>318600</v>
      </c>
      <c r="I1108" s="128" t="s">
        <v>60</v>
      </c>
      <c r="J1108" s="39">
        <f t="shared" si="33"/>
        <v>270000</v>
      </c>
      <c r="K1108" s="20" t="s">
        <v>760</v>
      </c>
    </row>
    <row r="1109" spans="1:11" hidden="1" x14ac:dyDescent="0.25">
      <c r="A1109" s="20">
        <f t="shared" si="32"/>
        <v>83</v>
      </c>
      <c r="B1109" s="20" t="s">
        <v>18</v>
      </c>
      <c r="C1109" s="10" t="s">
        <v>764</v>
      </c>
      <c r="D1109" s="11" t="s">
        <v>1049</v>
      </c>
      <c r="E1109" s="12">
        <v>43782</v>
      </c>
      <c r="F1109" s="15">
        <v>270000</v>
      </c>
      <c r="G1109" s="39">
        <v>48600</v>
      </c>
      <c r="H1109" s="136">
        <v>318600</v>
      </c>
      <c r="I1109" s="128" t="s">
        <v>60</v>
      </c>
      <c r="J1109" s="39">
        <f t="shared" si="33"/>
        <v>270000</v>
      </c>
      <c r="K1109" s="20" t="s">
        <v>760</v>
      </c>
    </row>
    <row r="1110" spans="1:11" hidden="1" x14ac:dyDescent="0.25">
      <c r="A1110" s="20">
        <f t="shared" si="32"/>
        <v>84</v>
      </c>
      <c r="B1110" s="20" t="s">
        <v>18</v>
      </c>
      <c r="C1110" s="10" t="s">
        <v>911</v>
      </c>
      <c r="D1110" s="11" t="s">
        <v>1364</v>
      </c>
      <c r="E1110" s="12">
        <v>43647</v>
      </c>
      <c r="F1110" s="15">
        <v>270000</v>
      </c>
      <c r="G1110" s="39">
        <v>48600</v>
      </c>
      <c r="H1110" s="21">
        <v>318600</v>
      </c>
      <c r="I1110" s="128" t="s">
        <v>60</v>
      </c>
      <c r="J1110" s="39">
        <f t="shared" si="33"/>
        <v>270000</v>
      </c>
      <c r="K1110" s="20" t="s">
        <v>850</v>
      </c>
    </row>
    <row r="1111" spans="1:11" hidden="1" x14ac:dyDescent="0.25">
      <c r="A1111" s="20">
        <f t="shared" si="32"/>
        <v>85</v>
      </c>
      <c r="B1111" s="20" t="s">
        <v>18</v>
      </c>
      <c r="C1111" s="10" t="s">
        <v>1234</v>
      </c>
      <c r="D1111" s="11" t="s">
        <v>230</v>
      </c>
      <c r="E1111" s="12">
        <v>44057</v>
      </c>
      <c r="F1111" s="15">
        <v>269377</v>
      </c>
      <c r="G1111" s="39">
        <v>48487.86</v>
      </c>
      <c r="H1111" s="21">
        <v>317864.86</v>
      </c>
      <c r="I1111" s="128" t="s">
        <v>60</v>
      </c>
      <c r="J1111" s="39">
        <f t="shared" si="33"/>
        <v>269377</v>
      </c>
      <c r="K1111" s="20" t="s">
        <v>850</v>
      </c>
    </row>
    <row r="1112" spans="1:11" hidden="1" x14ac:dyDescent="0.25">
      <c r="A1112" s="20">
        <f t="shared" si="32"/>
        <v>86</v>
      </c>
      <c r="B1112" s="20" t="s">
        <v>18</v>
      </c>
      <c r="C1112" s="10" t="s">
        <v>879</v>
      </c>
      <c r="D1112" s="11" t="s">
        <v>1469</v>
      </c>
      <c r="E1112" s="12">
        <v>44061</v>
      </c>
      <c r="F1112" s="15">
        <v>265753.96000000002</v>
      </c>
      <c r="G1112" s="39">
        <v>47835.71</v>
      </c>
      <c r="H1112" s="21">
        <v>313589.67000000004</v>
      </c>
      <c r="I1112" s="128" t="s">
        <v>60</v>
      </c>
      <c r="J1112" s="39">
        <f t="shared" si="33"/>
        <v>265753.96000000002</v>
      </c>
      <c r="K1112" s="20" t="s">
        <v>850</v>
      </c>
    </row>
    <row r="1113" spans="1:11" hidden="1" x14ac:dyDescent="0.25">
      <c r="A1113" s="20">
        <f t="shared" si="32"/>
        <v>87</v>
      </c>
      <c r="B1113" s="20" t="s">
        <v>18</v>
      </c>
      <c r="C1113" s="10" t="s">
        <v>1246</v>
      </c>
      <c r="D1113" s="11" t="s">
        <v>1477</v>
      </c>
      <c r="E1113" s="12">
        <v>44056</v>
      </c>
      <c r="F1113" s="15">
        <v>261750</v>
      </c>
      <c r="G1113" s="39">
        <v>47115</v>
      </c>
      <c r="H1113" s="21">
        <v>308865</v>
      </c>
      <c r="I1113" s="128" t="s">
        <v>60</v>
      </c>
      <c r="J1113" s="39">
        <f t="shared" si="33"/>
        <v>261750</v>
      </c>
      <c r="K1113" s="20" t="s">
        <v>850</v>
      </c>
    </row>
    <row r="1114" spans="1:11" hidden="1" x14ac:dyDescent="0.25">
      <c r="A1114" s="20">
        <f t="shared" si="32"/>
        <v>88</v>
      </c>
      <c r="B1114" s="20" t="s">
        <v>18</v>
      </c>
      <c r="C1114" s="10" t="s">
        <v>29</v>
      </c>
      <c r="D1114" s="126" t="s">
        <v>44</v>
      </c>
      <c r="E1114" s="12">
        <v>43448</v>
      </c>
      <c r="F1114" s="15">
        <v>250000</v>
      </c>
      <c r="G1114" s="39">
        <v>45000</v>
      </c>
      <c r="H1114" s="136">
        <v>295000</v>
      </c>
      <c r="I1114" s="128" t="s">
        <v>60</v>
      </c>
      <c r="J1114" s="39">
        <f t="shared" si="33"/>
        <v>250000</v>
      </c>
      <c r="K1114" s="20" t="s">
        <v>61</v>
      </c>
    </row>
    <row r="1115" spans="1:11" x14ac:dyDescent="0.25">
      <c r="A1115" s="20">
        <f t="shared" si="32"/>
        <v>89</v>
      </c>
      <c r="B1115" s="20" t="s">
        <v>18</v>
      </c>
      <c r="C1115" s="10" t="s">
        <v>30</v>
      </c>
      <c r="D1115" s="126" t="s">
        <v>46</v>
      </c>
      <c r="E1115" s="12">
        <v>43451</v>
      </c>
      <c r="F1115" s="15">
        <v>250000</v>
      </c>
      <c r="G1115" s="39">
        <v>45000</v>
      </c>
      <c r="H1115" s="136">
        <v>270000</v>
      </c>
      <c r="I1115" s="128" t="s">
        <v>60</v>
      </c>
      <c r="J1115" s="39">
        <f t="shared" si="33"/>
        <v>250000</v>
      </c>
      <c r="K1115" s="20" t="s">
        <v>61</v>
      </c>
    </row>
    <row r="1116" spans="1:11" hidden="1" x14ac:dyDescent="0.25">
      <c r="A1116" s="20">
        <f t="shared" si="32"/>
        <v>90</v>
      </c>
      <c r="B1116" s="20" t="s">
        <v>18</v>
      </c>
      <c r="C1116" s="10" t="s">
        <v>26</v>
      </c>
      <c r="D1116" s="11" t="s">
        <v>1154</v>
      </c>
      <c r="E1116" s="12">
        <v>43889</v>
      </c>
      <c r="F1116" s="15">
        <v>250000</v>
      </c>
      <c r="G1116" s="39">
        <v>45000</v>
      </c>
      <c r="H1116" s="136">
        <v>295000</v>
      </c>
      <c r="I1116" s="128" t="s">
        <v>60</v>
      </c>
      <c r="J1116" s="39">
        <f t="shared" si="33"/>
        <v>250000</v>
      </c>
      <c r="K1116" s="20" t="s">
        <v>760</v>
      </c>
    </row>
    <row r="1117" spans="1:11" hidden="1" x14ac:dyDescent="0.25">
      <c r="A1117" s="20">
        <v>2</v>
      </c>
      <c r="B1117" s="20" t="s">
        <v>1191</v>
      </c>
      <c r="C1117" s="10" t="s">
        <v>624</v>
      </c>
      <c r="D1117" s="11" t="s">
        <v>1194</v>
      </c>
      <c r="E1117" s="12">
        <v>43808</v>
      </c>
      <c r="F1117" s="15">
        <v>189843.75</v>
      </c>
      <c r="G1117" s="39">
        <v>53156.26</v>
      </c>
      <c r="H1117" s="39">
        <v>243000.01</v>
      </c>
      <c r="I1117" s="19" t="s">
        <v>1908</v>
      </c>
      <c r="J1117" s="39">
        <f>F1117+G1117</f>
        <v>243000.01</v>
      </c>
      <c r="K1117" s="20" t="s">
        <v>760</v>
      </c>
    </row>
    <row r="1118" spans="1:11" hidden="1" x14ac:dyDescent="0.25">
      <c r="A1118" s="20">
        <f t="shared" ref="A1118:A1127" si="34">+A1117+1</f>
        <v>3</v>
      </c>
      <c r="B1118" s="20" t="s">
        <v>18</v>
      </c>
      <c r="C1118" s="10" t="s">
        <v>858</v>
      </c>
      <c r="D1118" s="11" t="s">
        <v>1350</v>
      </c>
      <c r="E1118" s="12">
        <v>44008</v>
      </c>
      <c r="F1118" s="15">
        <v>244205</v>
      </c>
      <c r="G1118" s="39">
        <v>43956</v>
      </c>
      <c r="H1118" s="21">
        <v>288161</v>
      </c>
      <c r="I1118" s="128" t="s">
        <v>60</v>
      </c>
      <c r="J1118" s="39">
        <f t="shared" ref="J1118:J1127" si="35">+F1118</f>
        <v>244205</v>
      </c>
      <c r="K1118" s="20" t="s">
        <v>850</v>
      </c>
    </row>
    <row r="1119" spans="1:11" hidden="1" x14ac:dyDescent="0.25">
      <c r="A1119" s="20">
        <f t="shared" si="34"/>
        <v>4</v>
      </c>
      <c r="B1119" s="20" t="s">
        <v>18</v>
      </c>
      <c r="C1119" s="10" t="s">
        <v>1294</v>
      </c>
      <c r="D1119" s="11" t="s">
        <v>1527</v>
      </c>
      <c r="E1119" s="12">
        <v>44086</v>
      </c>
      <c r="F1119" s="15">
        <v>235200</v>
      </c>
      <c r="G1119" s="39">
        <v>42336</v>
      </c>
      <c r="H1119" s="21">
        <v>277536</v>
      </c>
      <c r="I1119" s="128" t="s">
        <v>60</v>
      </c>
      <c r="J1119" s="39">
        <f t="shared" si="35"/>
        <v>235200</v>
      </c>
      <c r="K1119" s="20" t="s">
        <v>850</v>
      </c>
    </row>
    <row r="1120" spans="1:11" hidden="1" x14ac:dyDescent="0.25">
      <c r="A1120" s="20">
        <f t="shared" si="34"/>
        <v>5</v>
      </c>
      <c r="B1120" s="20" t="s">
        <v>18</v>
      </c>
      <c r="C1120" s="10" t="s">
        <v>1294</v>
      </c>
      <c r="D1120" s="11" t="s">
        <v>1529</v>
      </c>
      <c r="E1120" s="12">
        <v>44090</v>
      </c>
      <c r="F1120" s="15">
        <v>235200</v>
      </c>
      <c r="G1120" s="39">
        <v>42336</v>
      </c>
      <c r="H1120" s="21">
        <v>277536</v>
      </c>
      <c r="I1120" s="128" t="s">
        <v>60</v>
      </c>
      <c r="J1120" s="39">
        <f t="shared" si="35"/>
        <v>235200</v>
      </c>
      <c r="K1120" s="20" t="s">
        <v>850</v>
      </c>
    </row>
    <row r="1121" spans="1:11" hidden="1" x14ac:dyDescent="0.25">
      <c r="A1121" s="20">
        <f t="shared" si="34"/>
        <v>6</v>
      </c>
      <c r="B1121" s="20" t="s">
        <v>18</v>
      </c>
      <c r="C1121" s="10" t="s">
        <v>906</v>
      </c>
      <c r="D1121" s="11" t="s">
        <v>1481</v>
      </c>
      <c r="E1121" s="12">
        <v>44067</v>
      </c>
      <c r="F1121" s="15">
        <v>226551</v>
      </c>
      <c r="G1121" s="39">
        <v>40780</v>
      </c>
      <c r="H1121" s="21">
        <v>267331</v>
      </c>
      <c r="I1121" s="128" t="s">
        <v>60</v>
      </c>
      <c r="J1121" s="39">
        <f t="shared" si="35"/>
        <v>226551</v>
      </c>
      <c r="K1121" s="20" t="s">
        <v>850</v>
      </c>
    </row>
    <row r="1122" spans="1:11" hidden="1" x14ac:dyDescent="0.25">
      <c r="A1122" s="20">
        <f t="shared" si="34"/>
        <v>7</v>
      </c>
      <c r="B1122" s="20" t="s">
        <v>18</v>
      </c>
      <c r="C1122" s="10" t="s">
        <v>852</v>
      </c>
      <c r="D1122" s="11" t="s">
        <v>415</v>
      </c>
      <c r="E1122" s="12">
        <v>43882</v>
      </c>
      <c r="F1122" s="15">
        <v>225000</v>
      </c>
      <c r="G1122" s="39">
        <v>40500</v>
      </c>
      <c r="H1122" s="136">
        <v>265500</v>
      </c>
      <c r="I1122" s="128" t="s">
        <v>60</v>
      </c>
      <c r="J1122" s="39">
        <f t="shared" si="35"/>
        <v>225000</v>
      </c>
      <c r="K1122" s="20" t="s">
        <v>760</v>
      </c>
    </row>
    <row r="1123" spans="1:11" hidden="1" x14ac:dyDescent="0.25">
      <c r="A1123" s="20">
        <f t="shared" si="34"/>
        <v>8</v>
      </c>
      <c r="B1123" s="20" t="s">
        <v>18</v>
      </c>
      <c r="C1123" s="10" t="s">
        <v>1264</v>
      </c>
      <c r="D1123" s="11" t="s">
        <v>1519</v>
      </c>
      <c r="E1123" s="12">
        <v>44074</v>
      </c>
      <c r="F1123" s="15">
        <v>222800</v>
      </c>
      <c r="G1123" s="39">
        <v>40104</v>
      </c>
      <c r="H1123" s="21">
        <v>262904</v>
      </c>
      <c r="I1123" s="128" t="s">
        <v>60</v>
      </c>
      <c r="J1123" s="39">
        <f t="shared" si="35"/>
        <v>222800</v>
      </c>
      <c r="K1123" s="20" t="s">
        <v>850</v>
      </c>
    </row>
    <row r="1124" spans="1:11" hidden="1" x14ac:dyDescent="0.25">
      <c r="A1124" s="20">
        <f t="shared" si="34"/>
        <v>9</v>
      </c>
      <c r="B1124" s="20" t="s">
        <v>18</v>
      </c>
      <c r="C1124" s="10" t="s">
        <v>64</v>
      </c>
      <c r="D1124" s="11" t="s">
        <v>1445</v>
      </c>
      <c r="E1124" s="12">
        <v>44051</v>
      </c>
      <c r="F1124" s="15">
        <v>214892</v>
      </c>
      <c r="G1124" s="39">
        <v>38680.559999999998</v>
      </c>
      <c r="H1124" s="21">
        <v>253572.56</v>
      </c>
      <c r="I1124" s="128" t="s">
        <v>60</v>
      </c>
      <c r="J1124" s="39">
        <f t="shared" si="35"/>
        <v>214892</v>
      </c>
      <c r="K1124" s="20" t="s">
        <v>850</v>
      </c>
    </row>
    <row r="1125" spans="1:11" hidden="1" x14ac:dyDescent="0.25">
      <c r="A1125" s="20">
        <f t="shared" si="34"/>
        <v>10</v>
      </c>
      <c r="B1125" s="20" t="s">
        <v>18</v>
      </c>
      <c r="C1125" s="10" t="s">
        <v>879</v>
      </c>
      <c r="D1125" s="11" t="s">
        <v>1420</v>
      </c>
      <c r="E1125" s="12">
        <v>44039</v>
      </c>
      <c r="F1125" s="15">
        <v>214200.72</v>
      </c>
      <c r="G1125" s="39">
        <v>38556.129999999997</v>
      </c>
      <c r="H1125" s="21">
        <v>252756.85</v>
      </c>
      <c r="I1125" s="128" t="s">
        <v>60</v>
      </c>
      <c r="J1125" s="39">
        <f t="shared" si="35"/>
        <v>214200.72</v>
      </c>
      <c r="K1125" s="20" t="s">
        <v>850</v>
      </c>
    </row>
    <row r="1126" spans="1:11" hidden="1" x14ac:dyDescent="0.25">
      <c r="A1126" s="20">
        <f t="shared" si="34"/>
        <v>11</v>
      </c>
      <c r="B1126" s="20" t="s">
        <v>18</v>
      </c>
      <c r="C1126" s="10" t="s">
        <v>1300</v>
      </c>
      <c r="D1126" s="11" t="s">
        <v>1514</v>
      </c>
      <c r="E1126" s="12">
        <v>44075</v>
      </c>
      <c r="F1126" s="15">
        <v>210350</v>
      </c>
      <c r="G1126" s="39">
        <v>37863</v>
      </c>
      <c r="H1126" s="21">
        <v>248213</v>
      </c>
      <c r="I1126" s="128" t="s">
        <v>60</v>
      </c>
      <c r="J1126" s="39">
        <f t="shared" si="35"/>
        <v>210350</v>
      </c>
      <c r="K1126" s="20" t="s">
        <v>850</v>
      </c>
    </row>
    <row r="1127" spans="1:11" hidden="1" x14ac:dyDescent="0.25">
      <c r="A1127" s="20">
        <f t="shared" si="34"/>
        <v>12</v>
      </c>
      <c r="B1127" s="20" t="s">
        <v>18</v>
      </c>
      <c r="C1127" s="10" t="s">
        <v>1277</v>
      </c>
      <c r="D1127" s="11" t="s">
        <v>1436</v>
      </c>
      <c r="E1127" s="12">
        <v>44049</v>
      </c>
      <c r="F1127" s="15">
        <v>208500</v>
      </c>
      <c r="G1127" s="39">
        <v>37530</v>
      </c>
      <c r="H1127" s="21">
        <v>246030</v>
      </c>
      <c r="I1127" s="128" t="s">
        <v>60</v>
      </c>
      <c r="J1127" s="39">
        <f t="shared" si="35"/>
        <v>208500</v>
      </c>
      <c r="K1127" s="20" t="s">
        <v>850</v>
      </c>
    </row>
    <row r="1128" spans="1:11" hidden="1" x14ac:dyDescent="0.25">
      <c r="A1128" s="20">
        <v>28</v>
      </c>
      <c r="B1128" s="20" t="s">
        <v>1191</v>
      </c>
      <c r="C1128" s="10" t="s">
        <v>627</v>
      </c>
      <c r="D1128" s="11" t="s">
        <v>58</v>
      </c>
      <c r="E1128" s="42"/>
      <c r="F1128" s="15">
        <v>952000</v>
      </c>
      <c r="G1128" s="39">
        <v>0</v>
      </c>
      <c r="H1128" s="39">
        <v>952000</v>
      </c>
      <c r="I1128" s="19" t="s">
        <v>1908</v>
      </c>
      <c r="J1128" s="39">
        <f>F1128+G1128</f>
        <v>952000</v>
      </c>
      <c r="K1128" s="20" t="s">
        <v>760</v>
      </c>
    </row>
    <row r="1129" spans="1:11" hidden="1" x14ac:dyDescent="0.25">
      <c r="A1129" s="20">
        <f>+A1128+1</f>
        <v>29</v>
      </c>
      <c r="B1129" s="20" t="s">
        <v>18</v>
      </c>
      <c r="C1129" s="10" t="s">
        <v>856</v>
      </c>
      <c r="D1129" s="11" t="s">
        <v>983</v>
      </c>
      <c r="E1129" s="12">
        <v>43707</v>
      </c>
      <c r="F1129" s="15">
        <v>202000</v>
      </c>
      <c r="G1129" s="39">
        <v>36360</v>
      </c>
      <c r="H1129" s="136">
        <v>238360</v>
      </c>
      <c r="I1129" s="128" t="s">
        <v>60</v>
      </c>
      <c r="J1129" s="39">
        <f>+F1129</f>
        <v>202000</v>
      </c>
      <c r="K1129" s="20" t="s">
        <v>760</v>
      </c>
    </row>
    <row r="1130" spans="1:11" hidden="1" x14ac:dyDescent="0.25">
      <c r="A1130" s="20">
        <f>+A1129+1</f>
        <v>30</v>
      </c>
      <c r="B1130" s="20" t="s">
        <v>18</v>
      </c>
      <c r="C1130" s="10" t="s">
        <v>1294</v>
      </c>
      <c r="D1130" s="11" t="s">
        <v>1503</v>
      </c>
      <c r="E1130" s="12">
        <v>44072</v>
      </c>
      <c r="F1130" s="15">
        <v>201600</v>
      </c>
      <c r="G1130" s="39">
        <v>36288</v>
      </c>
      <c r="H1130" s="21">
        <v>237888</v>
      </c>
      <c r="I1130" s="128" t="s">
        <v>60</v>
      </c>
      <c r="J1130" s="39">
        <f>+F1130</f>
        <v>201600</v>
      </c>
      <c r="K1130" s="20" t="s">
        <v>850</v>
      </c>
    </row>
    <row r="1131" spans="1:11" hidden="1" x14ac:dyDescent="0.25">
      <c r="A1131" s="20">
        <f>+A1130+1</f>
        <v>31</v>
      </c>
      <c r="B1131" s="20" t="s">
        <v>18</v>
      </c>
      <c r="C1131" s="10" t="s">
        <v>1262</v>
      </c>
      <c r="D1131" s="11" t="s">
        <v>323</v>
      </c>
      <c r="E1131" s="12">
        <v>44089</v>
      </c>
      <c r="F1131" s="15">
        <v>201000</v>
      </c>
      <c r="G1131" s="39">
        <v>36180</v>
      </c>
      <c r="H1131" s="21">
        <v>237180</v>
      </c>
      <c r="I1131" s="128" t="s">
        <v>60</v>
      </c>
      <c r="J1131" s="39">
        <f>+F1131</f>
        <v>201000</v>
      </c>
      <c r="K1131" s="20" t="s">
        <v>850</v>
      </c>
    </row>
    <row r="1132" spans="1:11" hidden="1" x14ac:dyDescent="0.25">
      <c r="A1132" s="20">
        <f>+A1131+1</f>
        <v>32</v>
      </c>
      <c r="B1132" s="20" t="s">
        <v>18</v>
      </c>
      <c r="C1132" s="10" t="s">
        <v>905</v>
      </c>
      <c r="D1132" s="11" t="s">
        <v>1136</v>
      </c>
      <c r="E1132" s="12">
        <v>43876</v>
      </c>
      <c r="F1132" s="15">
        <v>200840</v>
      </c>
      <c r="G1132" s="39">
        <v>36152</v>
      </c>
      <c r="H1132" s="136">
        <v>236992</v>
      </c>
      <c r="I1132" s="128" t="s">
        <v>60</v>
      </c>
      <c r="J1132" s="39">
        <f>+F1132</f>
        <v>200840</v>
      </c>
      <c r="K1132" s="20" t="s">
        <v>760</v>
      </c>
    </row>
    <row r="1133" spans="1:11" hidden="1" x14ac:dyDescent="0.25">
      <c r="A1133" s="20">
        <v>3</v>
      </c>
      <c r="B1133" s="20" t="s">
        <v>1191</v>
      </c>
      <c r="C1133" s="10" t="s">
        <v>624</v>
      </c>
      <c r="D1133" s="11" t="s">
        <v>1195</v>
      </c>
      <c r="E1133" s="12">
        <v>43808</v>
      </c>
      <c r="F1133" s="15">
        <v>189843.75</v>
      </c>
      <c r="G1133" s="39">
        <v>53156.26</v>
      </c>
      <c r="H1133" s="39">
        <v>243000.01</v>
      </c>
      <c r="I1133" s="19" t="s">
        <v>1908</v>
      </c>
      <c r="J1133" s="39">
        <f>F1133+G1133</f>
        <v>243000.01</v>
      </c>
      <c r="K1133" s="20" t="s">
        <v>760</v>
      </c>
    </row>
    <row r="1134" spans="1:11" hidden="1" x14ac:dyDescent="0.25">
      <c r="A1134" s="20">
        <v>7</v>
      </c>
      <c r="B1134" s="20" t="s">
        <v>1191</v>
      </c>
      <c r="C1134" s="10" t="s">
        <v>624</v>
      </c>
      <c r="D1134" s="11" t="s">
        <v>1196</v>
      </c>
      <c r="E1134" s="12">
        <v>43823</v>
      </c>
      <c r="F1134" s="15">
        <v>189843.75</v>
      </c>
      <c r="G1134" s="39">
        <v>53156.26</v>
      </c>
      <c r="H1134" s="39">
        <v>243000.01</v>
      </c>
      <c r="I1134" s="19" t="s">
        <v>1908</v>
      </c>
      <c r="J1134" s="39">
        <f>F1134+G1134</f>
        <v>243000.01</v>
      </c>
      <c r="K1134" s="20" t="s">
        <v>760</v>
      </c>
    </row>
    <row r="1135" spans="1:11" hidden="1" x14ac:dyDescent="0.25">
      <c r="A1135" s="20">
        <f>+A1134+1</f>
        <v>8</v>
      </c>
      <c r="B1135" s="20" t="s">
        <v>18</v>
      </c>
      <c r="C1135" s="10" t="s">
        <v>33</v>
      </c>
      <c r="D1135" s="11" t="s">
        <v>50</v>
      </c>
      <c r="E1135" s="12">
        <v>43511</v>
      </c>
      <c r="F1135" s="15">
        <v>200000</v>
      </c>
      <c r="G1135" s="39">
        <v>36000</v>
      </c>
      <c r="H1135" s="136">
        <v>236000</v>
      </c>
      <c r="I1135" s="128" t="s">
        <v>60</v>
      </c>
      <c r="J1135" s="39">
        <f>+F1135</f>
        <v>200000</v>
      </c>
      <c r="K1135" s="20" t="s">
        <v>61</v>
      </c>
    </row>
    <row r="1136" spans="1:11" hidden="1" x14ac:dyDescent="0.25">
      <c r="A1136" s="20">
        <f>+A1135+1</f>
        <v>9</v>
      </c>
      <c r="B1136" s="20" t="s">
        <v>18</v>
      </c>
      <c r="C1136" s="10" t="s">
        <v>852</v>
      </c>
      <c r="D1136" s="11" t="s">
        <v>267</v>
      </c>
      <c r="E1136" s="12">
        <v>44061</v>
      </c>
      <c r="F1136" s="15">
        <v>200000</v>
      </c>
      <c r="G1136" s="39">
        <v>36000</v>
      </c>
      <c r="H1136" s="21">
        <v>236000</v>
      </c>
      <c r="I1136" s="128" t="s">
        <v>60</v>
      </c>
      <c r="J1136" s="39">
        <f>+F1136</f>
        <v>200000</v>
      </c>
      <c r="K1136" s="20" t="s">
        <v>850</v>
      </c>
    </row>
    <row r="1137" spans="1:11" hidden="1" x14ac:dyDescent="0.25">
      <c r="A1137" s="20">
        <f>+A1136+1</f>
        <v>10</v>
      </c>
      <c r="B1137" s="20" t="s">
        <v>18</v>
      </c>
      <c r="C1137" s="10" t="s">
        <v>879</v>
      </c>
      <c r="D1137" s="11" t="s">
        <v>1170</v>
      </c>
      <c r="E1137" s="12">
        <v>43903</v>
      </c>
      <c r="F1137" s="15">
        <v>196916.46</v>
      </c>
      <c r="G1137" s="39">
        <v>35444.959999999999</v>
      </c>
      <c r="H1137" s="136">
        <v>232361.41999999998</v>
      </c>
      <c r="I1137" s="128" t="s">
        <v>60</v>
      </c>
      <c r="J1137" s="39">
        <f>+F1137</f>
        <v>196916.46</v>
      </c>
      <c r="K1137" s="20" t="s">
        <v>760</v>
      </c>
    </row>
    <row r="1138" spans="1:11" hidden="1" x14ac:dyDescent="0.25">
      <c r="A1138" s="20">
        <v>8</v>
      </c>
      <c r="B1138" s="20" t="s">
        <v>1191</v>
      </c>
      <c r="C1138" s="10" t="s">
        <v>624</v>
      </c>
      <c r="D1138" s="11" t="s">
        <v>1197</v>
      </c>
      <c r="E1138" s="12">
        <v>43823</v>
      </c>
      <c r="F1138" s="15">
        <v>189843.75</v>
      </c>
      <c r="G1138" s="39">
        <v>53156.26</v>
      </c>
      <c r="H1138" s="39">
        <v>243000.01</v>
      </c>
      <c r="I1138" s="19" t="s">
        <v>1908</v>
      </c>
      <c r="J1138" s="39">
        <f t="shared" ref="J1138:J1143" si="36">F1138+G1138</f>
        <v>243000.01</v>
      </c>
      <c r="K1138" s="20" t="s">
        <v>760</v>
      </c>
    </row>
    <row r="1139" spans="1:11" hidden="1" x14ac:dyDescent="0.25">
      <c r="A1139" s="20">
        <v>45</v>
      </c>
      <c r="B1139" s="20" t="s">
        <v>1191</v>
      </c>
      <c r="C1139" s="10" t="s">
        <v>624</v>
      </c>
      <c r="D1139" s="11" t="s">
        <v>1215</v>
      </c>
      <c r="E1139" s="12">
        <v>43898</v>
      </c>
      <c r="F1139" s="15">
        <v>183750</v>
      </c>
      <c r="G1139" s="39">
        <v>51450</v>
      </c>
      <c r="H1139" s="39">
        <v>235200</v>
      </c>
      <c r="I1139" s="19" t="s">
        <v>1908</v>
      </c>
      <c r="J1139" s="39">
        <f t="shared" si="36"/>
        <v>235200</v>
      </c>
      <c r="K1139" s="20" t="s">
        <v>760</v>
      </c>
    </row>
    <row r="1140" spans="1:11" hidden="1" x14ac:dyDescent="0.25">
      <c r="A1140" s="20">
        <v>46</v>
      </c>
      <c r="B1140" s="20" t="s">
        <v>1191</v>
      </c>
      <c r="C1140" s="10" t="s">
        <v>624</v>
      </c>
      <c r="D1140" s="11" t="s">
        <v>1216</v>
      </c>
      <c r="E1140" s="12">
        <v>43898</v>
      </c>
      <c r="F1140" s="15">
        <v>175000</v>
      </c>
      <c r="G1140" s="39">
        <v>49000</v>
      </c>
      <c r="H1140" s="39">
        <v>224000</v>
      </c>
      <c r="I1140" s="19" t="s">
        <v>1908</v>
      </c>
      <c r="J1140" s="39">
        <f t="shared" si="36"/>
        <v>224000</v>
      </c>
      <c r="K1140" s="20" t="s">
        <v>760</v>
      </c>
    </row>
    <row r="1141" spans="1:11" hidden="1" x14ac:dyDescent="0.25">
      <c r="A1141" s="20">
        <v>64</v>
      </c>
      <c r="B1141" s="20" t="s">
        <v>1191</v>
      </c>
      <c r="C1141" s="10" t="s">
        <v>155</v>
      </c>
      <c r="D1141" s="11" t="s">
        <v>1542</v>
      </c>
      <c r="E1141" s="12">
        <v>43983</v>
      </c>
      <c r="F1141" s="15">
        <v>164062.5</v>
      </c>
      <c r="G1141" s="39">
        <v>45937.5</v>
      </c>
      <c r="H1141" s="39">
        <v>210000</v>
      </c>
      <c r="I1141" s="19" t="s">
        <v>1908</v>
      </c>
      <c r="J1141" s="39">
        <f t="shared" si="36"/>
        <v>210000</v>
      </c>
      <c r="K1141" s="20" t="s">
        <v>850</v>
      </c>
    </row>
    <row r="1142" spans="1:11" hidden="1" x14ac:dyDescent="0.25">
      <c r="A1142" s="20">
        <v>17</v>
      </c>
      <c r="B1142" s="20" t="s">
        <v>1191</v>
      </c>
      <c r="C1142" s="10" t="s">
        <v>155</v>
      </c>
      <c r="D1142" s="11" t="s">
        <v>1200</v>
      </c>
      <c r="E1142" s="12">
        <v>43858</v>
      </c>
      <c r="F1142" s="15">
        <v>113281.24</v>
      </c>
      <c r="G1142" s="39">
        <v>31718.76</v>
      </c>
      <c r="H1142" s="39">
        <v>145000</v>
      </c>
      <c r="I1142" s="19" t="s">
        <v>1908</v>
      </c>
      <c r="J1142" s="39">
        <f t="shared" si="36"/>
        <v>145000</v>
      </c>
      <c r="K1142" s="20" t="s">
        <v>760</v>
      </c>
    </row>
    <row r="1143" spans="1:11" hidden="1" x14ac:dyDescent="0.25">
      <c r="A1143" s="20">
        <v>18</v>
      </c>
      <c r="B1143" s="20" t="s">
        <v>1191</v>
      </c>
      <c r="C1143" s="10" t="s">
        <v>155</v>
      </c>
      <c r="D1143" s="11" t="s">
        <v>1201</v>
      </c>
      <c r="E1143" s="12">
        <v>43859</v>
      </c>
      <c r="F1143" s="15">
        <v>113281.24</v>
      </c>
      <c r="G1143" s="39">
        <v>31718.76</v>
      </c>
      <c r="H1143" s="39">
        <v>145000</v>
      </c>
      <c r="I1143" s="19" t="s">
        <v>1908</v>
      </c>
      <c r="J1143" s="39">
        <f t="shared" si="36"/>
        <v>145000</v>
      </c>
      <c r="K1143" s="20" t="s">
        <v>760</v>
      </c>
    </row>
    <row r="1144" spans="1:11" hidden="1" x14ac:dyDescent="0.25">
      <c r="A1144" s="20">
        <f t="shared" ref="A1144:A1150" si="37">+A1143+1</f>
        <v>19</v>
      </c>
      <c r="B1144" s="20" t="s">
        <v>18</v>
      </c>
      <c r="C1144" s="10" t="s">
        <v>819</v>
      </c>
      <c r="D1144" s="11" t="s">
        <v>675</v>
      </c>
      <c r="E1144" s="12">
        <v>44037</v>
      </c>
      <c r="F1144" s="15">
        <v>183300</v>
      </c>
      <c r="G1144" s="39">
        <v>32994</v>
      </c>
      <c r="H1144" s="21">
        <v>216294</v>
      </c>
      <c r="I1144" s="128" t="s">
        <v>60</v>
      </c>
      <c r="J1144" s="39">
        <f t="shared" ref="J1144:J1150" si="38">+F1144</f>
        <v>183300</v>
      </c>
      <c r="K1144" s="20" t="s">
        <v>850</v>
      </c>
    </row>
    <row r="1145" spans="1:11" hidden="1" x14ac:dyDescent="0.25">
      <c r="A1145" s="20">
        <f t="shared" si="37"/>
        <v>20</v>
      </c>
      <c r="B1145" s="20" t="s">
        <v>18</v>
      </c>
      <c r="C1145" s="10" t="s">
        <v>1258</v>
      </c>
      <c r="D1145" s="11" t="s">
        <v>1437</v>
      </c>
      <c r="E1145" s="12">
        <v>44048</v>
      </c>
      <c r="F1145" s="15">
        <v>181630</v>
      </c>
      <c r="G1145" s="39">
        <v>32693.4</v>
      </c>
      <c r="H1145" s="21">
        <v>214323.4</v>
      </c>
      <c r="I1145" s="128" t="s">
        <v>60</v>
      </c>
      <c r="J1145" s="39">
        <f t="shared" si="38"/>
        <v>181630</v>
      </c>
      <c r="K1145" s="20" t="s">
        <v>850</v>
      </c>
    </row>
    <row r="1146" spans="1:11" hidden="1" x14ac:dyDescent="0.25">
      <c r="A1146" s="20">
        <f t="shared" si="37"/>
        <v>21</v>
      </c>
      <c r="B1146" s="20" t="s">
        <v>18</v>
      </c>
      <c r="C1146" s="10" t="s">
        <v>879</v>
      </c>
      <c r="D1146" s="11" t="s">
        <v>1102</v>
      </c>
      <c r="E1146" s="12">
        <v>43852</v>
      </c>
      <c r="F1146" s="15">
        <v>180610.94</v>
      </c>
      <c r="G1146" s="39">
        <v>32509.97</v>
      </c>
      <c r="H1146" s="136">
        <v>213120.91</v>
      </c>
      <c r="I1146" s="128" t="s">
        <v>60</v>
      </c>
      <c r="J1146" s="39">
        <f t="shared" si="38"/>
        <v>180610.94</v>
      </c>
      <c r="K1146" s="20" t="s">
        <v>760</v>
      </c>
    </row>
    <row r="1147" spans="1:11" hidden="1" x14ac:dyDescent="0.25">
      <c r="A1147" s="20">
        <f t="shared" si="37"/>
        <v>22</v>
      </c>
      <c r="B1147" s="20" t="s">
        <v>18</v>
      </c>
      <c r="C1147" s="10" t="s">
        <v>879</v>
      </c>
      <c r="D1147" s="11" t="s">
        <v>1103</v>
      </c>
      <c r="E1147" s="12">
        <v>43852</v>
      </c>
      <c r="F1147" s="15">
        <v>180610.94</v>
      </c>
      <c r="G1147" s="39">
        <v>32509.97</v>
      </c>
      <c r="H1147" s="136">
        <v>213120.91</v>
      </c>
      <c r="I1147" s="128" t="s">
        <v>60</v>
      </c>
      <c r="J1147" s="39">
        <f t="shared" si="38"/>
        <v>180610.94</v>
      </c>
      <c r="K1147" s="20" t="s">
        <v>760</v>
      </c>
    </row>
    <row r="1148" spans="1:11" hidden="1" x14ac:dyDescent="0.25">
      <c r="A1148" s="20">
        <f t="shared" si="37"/>
        <v>23</v>
      </c>
      <c r="B1148" s="20" t="s">
        <v>18</v>
      </c>
      <c r="C1148" s="10" t="s">
        <v>906</v>
      </c>
      <c r="D1148" s="11" t="s">
        <v>1162</v>
      </c>
      <c r="E1148" s="12">
        <v>43896</v>
      </c>
      <c r="F1148" s="15">
        <v>180356</v>
      </c>
      <c r="G1148" s="39">
        <v>32464</v>
      </c>
      <c r="H1148" s="136">
        <v>212820</v>
      </c>
      <c r="I1148" s="128" t="s">
        <v>60</v>
      </c>
      <c r="J1148" s="39">
        <f t="shared" si="38"/>
        <v>180356</v>
      </c>
      <c r="K1148" s="20" t="s">
        <v>760</v>
      </c>
    </row>
    <row r="1149" spans="1:11" hidden="1" x14ac:dyDescent="0.25">
      <c r="A1149" s="20">
        <f t="shared" si="37"/>
        <v>24</v>
      </c>
      <c r="B1149" s="20" t="s">
        <v>18</v>
      </c>
      <c r="C1149" s="10" t="s">
        <v>875</v>
      </c>
      <c r="D1149" s="11" t="s">
        <v>1083</v>
      </c>
      <c r="E1149" s="12">
        <v>44023</v>
      </c>
      <c r="F1149" s="15">
        <v>178200</v>
      </c>
      <c r="G1149" s="39">
        <v>32076</v>
      </c>
      <c r="H1149" s="21">
        <v>210276</v>
      </c>
      <c r="I1149" s="128" t="s">
        <v>60</v>
      </c>
      <c r="J1149" s="39">
        <f t="shared" si="38"/>
        <v>178200</v>
      </c>
      <c r="K1149" s="20" t="s">
        <v>850</v>
      </c>
    </row>
    <row r="1150" spans="1:11" hidden="1" x14ac:dyDescent="0.25">
      <c r="A1150" s="20">
        <f t="shared" si="37"/>
        <v>25</v>
      </c>
      <c r="B1150" s="20" t="s">
        <v>18</v>
      </c>
      <c r="C1150" s="10" t="s">
        <v>858</v>
      </c>
      <c r="D1150" s="11" t="s">
        <v>1513</v>
      </c>
      <c r="E1150" s="12">
        <v>44074</v>
      </c>
      <c r="F1150" s="15">
        <v>176980</v>
      </c>
      <c r="G1150" s="39">
        <v>31856</v>
      </c>
      <c r="H1150" s="21">
        <v>208836</v>
      </c>
      <c r="I1150" s="128" t="s">
        <v>60</v>
      </c>
      <c r="J1150" s="39">
        <f t="shared" si="38"/>
        <v>176980</v>
      </c>
      <c r="K1150" s="20" t="s">
        <v>850</v>
      </c>
    </row>
    <row r="1151" spans="1:11" hidden="1" x14ac:dyDescent="0.25">
      <c r="A1151" s="20">
        <v>35</v>
      </c>
      <c r="B1151" s="20" t="s">
        <v>1191</v>
      </c>
      <c r="C1151" s="10" t="s">
        <v>624</v>
      </c>
      <c r="D1151" s="11" t="s">
        <v>1210</v>
      </c>
      <c r="E1151" s="12">
        <v>43883</v>
      </c>
      <c r="F1151" s="15">
        <v>109375</v>
      </c>
      <c r="G1151" s="39">
        <v>30625</v>
      </c>
      <c r="H1151" s="39">
        <v>140000</v>
      </c>
      <c r="I1151" s="19" t="s">
        <v>1908</v>
      </c>
      <c r="J1151" s="39">
        <f>F1151+G1151</f>
        <v>140000</v>
      </c>
      <c r="K1151" s="20" t="s">
        <v>760</v>
      </c>
    </row>
    <row r="1152" spans="1:11" hidden="1" x14ac:dyDescent="0.25">
      <c r="A1152" s="20">
        <f>+A1151+1</f>
        <v>36</v>
      </c>
      <c r="B1152" s="20" t="s">
        <v>18</v>
      </c>
      <c r="C1152" s="10" t="s">
        <v>865</v>
      </c>
      <c r="D1152" s="11" t="s">
        <v>1408</v>
      </c>
      <c r="E1152" s="12">
        <v>44018</v>
      </c>
      <c r="F1152" s="15">
        <v>170340</v>
      </c>
      <c r="G1152" s="39">
        <v>30661</v>
      </c>
      <c r="H1152" s="21">
        <v>201001</v>
      </c>
      <c r="I1152" s="128" t="s">
        <v>60</v>
      </c>
      <c r="J1152" s="39">
        <f>+F1152</f>
        <v>170340</v>
      </c>
      <c r="K1152" s="20" t="s">
        <v>850</v>
      </c>
    </row>
    <row r="1153" spans="1:11" hidden="1" x14ac:dyDescent="0.25">
      <c r="A1153" s="20">
        <v>37</v>
      </c>
      <c r="B1153" s="20" t="s">
        <v>1191</v>
      </c>
      <c r="C1153" s="10" t="s">
        <v>624</v>
      </c>
      <c r="D1153" s="11" t="s">
        <v>1212</v>
      </c>
      <c r="E1153" s="12">
        <v>43883</v>
      </c>
      <c r="F1153" s="15">
        <v>109375</v>
      </c>
      <c r="G1153" s="39">
        <v>30625</v>
      </c>
      <c r="H1153" s="39">
        <v>140000</v>
      </c>
      <c r="I1153" s="19" t="s">
        <v>1908</v>
      </c>
      <c r="J1153" s="39">
        <f>F1153+G1153</f>
        <v>140000</v>
      </c>
      <c r="K1153" s="20" t="s">
        <v>760</v>
      </c>
    </row>
    <row r="1154" spans="1:11" hidden="1" x14ac:dyDescent="0.25">
      <c r="A1154" s="20">
        <f>+A1153+1</f>
        <v>38</v>
      </c>
      <c r="B1154" s="20" t="s">
        <v>18</v>
      </c>
      <c r="C1154" s="10" t="s">
        <v>876</v>
      </c>
      <c r="D1154" s="11" t="s">
        <v>1023</v>
      </c>
      <c r="E1154" s="12">
        <v>43750</v>
      </c>
      <c r="F1154" s="15">
        <v>167746</v>
      </c>
      <c r="G1154" s="39">
        <v>30194</v>
      </c>
      <c r="H1154" s="136">
        <v>197940</v>
      </c>
      <c r="I1154" s="128" t="s">
        <v>60</v>
      </c>
      <c r="J1154" s="39">
        <f>+F1154</f>
        <v>167746</v>
      </c>
      <c r="K1154" s="20" t="s">
        <v>760</v>
      </c>
    </row>
    <row r="1155" spans="1:11" hidden="1" x14ac:dyDescent="0.25">
      <c r="A1155" s="20">
        <f>+A1154+1</f>
        <v>39</v>
      </c>
      <c r="B1155" s="20" t="s">
        <v>18</v>
      </c>
      <c r="C1155" s="10" t="s">
        <v>1234</v>
      </c>
      <c r="D1155" s="11" t="s">
        <v>204</v>
      </c>
      <c r="E1155" s="12">
        <v>44033</v>
      </c>
      <c r="F1155" s="15">
        <v>167008</v>
      </c>
      <c r="G1155" s="39">
        <v>30061.439999999999</v>
      </c>
      <c r="H1155" s="21">
        <v>197069.44</v>
      </c>
      <c r="I1155" s="128" t="s">
        <v>60</v>
      </c>
      <c r="J1155" s="39">
        <f>+F1155</f>
        <v>167008</v>
      </c>
      <c r="K1155" s="20" t="s">
        <v>850</v>
      </c>
    </row>
    <row r="1156" spans="1:11" hidden="1" x14ac:dyDescent="0.25">
      <c r="A1156" s="20">
        <v>48</v>
      </c>
      <c r="B1156" s="20" t="s">
        <v>1191</v>
      </c>
      <c r="C1156" s="10" t="s">
        <v>624</v>
      </c>
      <c r="D1156" s="11" t="s">
        <v>1218</v>
      </c>
      <c r="E1156" s="12">
        <v>43907</v>
      </c>
      <c r="F1156" s="15">
        <v>103124.8</v>
      </c>
      <c r="G1156" s="39">
        <v>28874.94</v>
      </c>
      <c r="H1156" s="39">
        <v>131999.74</v>
      </c>
      <c r="I1156" s="19" t="s">
        <v>1908</v>
      </c>
      <c r="J1156" s="39">
        <f>F1156+G1156</f>
        <v>131999.74</v>
      </c>
      <c r="K1156" s="20" t="s">
        <v>760</v>
      </c>
    </row>
    <row r="1157" spans="1:11" hidden="1" x14ac:dyDescent="0.25">
      <c r="A1157" s="20">
        <f t="shared" ref="A1157:A1163" si="39">+A1156+1</f>
        <v>49</v>
      </c>
      <c r="B1157" s="20" t="s">
        <v>18</v>
      </c>
      <c r="C1157" s="10" t="s">
        <v>879</v>
      </c>
      <c r="D1157" s="11" t="s">
        <v>1183</v>
      </c>
      <c r="E1157" s="12">
        <v>43910</v>
      </c>
      <c r="F1157" s="15">
        <v>163040.26</v>
      </c>
      <c r="G1157" s="39">
        <v>29347.25</v>
      </c>
      <c r="H1157" s="136">
        <v>192387.51</v>
      </c>
      <c r="I1157" s="128" t="s">
        <v>60</v>
      </c>
      <c r="J1157" s="39">
        <f t="shared" ref="J1157:J1163" si="40">+F1157</f>
        <v>163040.26</v>
      </c>
      <c r="K1157" s="20" t="s">
        <v>760</v>
      </c>
    </row>
    <row r="1158" spans="1:11" hidden="1" x14ac:dyDescent="0.25">
      <c r="A1158" s="20">
        <f t="shared" si="39"/>
        <v>50</v>
      </c>
      <c r="B1158" s="20" t="s">
        <v>18</v>
      </c>
      <c r="C1158" s="10" t="s">
        <v>1238</v>
      </c>
      <c r="D1158" s="11" t="s">
        <v>635</v>
      </c>
      <c r="E1158" s="12">
        <v>44022</v>
      </c>
      <c r="F1158" s="15">
        <v>159500</v>
      </c>
      <c r="G1158" s="39">
        <v>28710</v>
      </c>
      <c r="H1158" s="21">
        <v>188210</v>
      </c>
      <c r="I1158" s="128" t="s">
        <v>60</v>
      </c>
      <c r="J1158" s="39">
        <f t="shared" si="40"/>
        <v>159500</v>
      </c>
      <c r="K1158" s="20" t="s">
        <v>850</v>
      </c>
    </row>
    <row r="1159" spans="1:11" hidden="1" x14ac:dyDescent="0.25">
      <c r="A1159" s="20">
        <f t="shared" si="39"/>
        <v>51</v>
      </c>
      <c r="B1159" s="20" t="s">
        <v>18</v>
      </c>
      <c r="C1159" s="10" t="s">
        <v>865</v>
      </c>
      <c r="D1159" s="11" t="s">
        <v>1395</v>
      </c>
      <c r="E1159" s="12">
        <v>44021</v>
      </c>
      <c r="F1159" s="15">
        <v>157314</v>
      </c>
      <c r="G1159" s="39">
        <v>28317</v>
      </c>
      <c r="H1159" s="21">
        <v>185631</v>
      </c>
      <c r="I1159" s="128" t="s">
        <v>60</v>
      </c>
      <c r="J1159" s="39">
        <f t="shared" si="40"/>
        <v>157314</v>
      </c>
      <c r="K1159" s="20" t="s">
        <v>850</v>
      </c>
    </row>
    <row r="1160" spans="1:11" hidden="1" x14ac:dyDescent="0.25">
      <c r="A1160" s="20">
        <f t="shared" si="39"/>
        <v>52</v>
      </c>
      <c r="B1160" s="20" t="s">
        <v>18</v>
      </c>
      <c r="C1160" s="10" t="s">
        <v>862</v>
      </c>
      <c r="D1160" s="11" t="s">
        <v>1315</v>
      </c>
      <c r="E1160" s="12">
        <v>43979</v>
      </c>
      <c r="F1160" s="15">
        <v>156650</v>
      </c>
      <c r="G1160" s="39">
        <v>28197</v>
      </c>
      <c r="H1160" s="21">
        <v>184847</v>
      </c>
      <c r="I1160" s="128" t="s">
        <v>60</v>
      </c>
      <c r="J1160" s="39">
        <f t="shared" si="40"/>
        <v>156650</v>
      </c>
      <c r="K1160" s="20" t="s">
        <v>850</v>
      </c>
    </row>
    <row r="1161" spans="1:11" hidden="1" x14ac:dyDescent="0.25">
      <c r="A1161" s="20">
        <f t="shared" si="39"/>
        <v>53</v>
      </c>
      <c r="B1161" s="20" t="s">
        <v>18</v>
      </c>
      <c r="C1161" s="10" t="s">
        <v>879</v>
      </c>
      <c r="D1161" s="11" t="s">
        <v>1419</v>
      </c>
      <c r="E1161" s="12">
        <v>44039</v>
      </c>
      <c r="F1161" s="15">
        <v>152512.5</v>
      </c>
      <c r="G1161" s="39">
        <v>27452.25</v>
      </c>
      <c r="H1161" s="21">
        <v>179964.75</v>
      </c>
      <c r="I1161" s="128" t="s">
        <v>60</v>
      </c>
      <c r="J1161" s="39">
        <f t="shared" si="40"/>
        <v>152512.5</v>
      </c>
      <c r="K1161" s="20" t="s">
        <v>850</v>
      </c>
    </row>
    <row r="1162" spans="1:11" hidden="1" x14ac:dyDescent="0.25">
      <c r="A1162" s="20">
        <f t="shared" si="39"/>
        <v>54</v>
      </c>
      <c r="B1162" s="20" t="s">
        <v>18</v>
      </c>
      <c r="C1162" s="10" t="s">
        <v>1282</v>
      </c>
      <c r="D1162" s="11" t="s">
        <v>1459</v>
      </c>
      <c r="E1162" s="12">
        <v>44055</v>
      </c>
      <c r="F1162" s="15">
        <v>151750</v>
      </c>
      <c r="G1162" s="39">
        <v>27315</v>
      </c>
      <c r="H1162" s="21">
        <v>179065</v>
      </c>
      <c r="I1162" s="128" t="s">
        <v>60</v>
      </c>
      <c r="J1162" s="39">
        <f t="shared" si="40"/>
        <v>151750</v>
      </c>
      <c r="K1162" s="20" t="s">
        <v>850</v>
      </c>
    </row>
    <row r="1163" spans="1:11" hidden="1" x14ac:dyDescent="0.25">
      <c r="A1163" s="20">
        <f t="shared" si="39"/>
        <v>55</v>
      </c>
      <c r="B1163" s="20" t="s">
        <v>18</v>
      </c>
      <c r="C1163" s="10" t="s">
        <v>1262</v>
      </c>
      <c r="D1163" s="11" t="s">
        <v>1414</v>
      </c>
      <c r="E1163" s="12">
        <v>44039</v>
      </c>
      <c r="F1163" s="15">
        <v>151350</v>
      </c>
      <c r="G1163" s="39">
        <v>27242</v>
      </c>
      <c r="H1163" s="21">
        <v>178592</v>
      </c>
      <c r="I1163" s="128" t="s">
        <v>60</v>
      </c>
      <c r="J1163" s="39">
        <f t="shared" si="40"/>
        <v>151350</v>
      </c>
      <c r="K1163" s="20" t="s">
        <v>850</v>
      </c>
    </row>
    <row r="1164" spans="1:11" hidden="1" x14ac:dyDescent="0.25">
      <c r="A1164" s="20">
        <v>103</v>
      </c>
      <c r="B1164" s="20" t="s">
        <v>1191</v>
      </c>
      <c r="C1164" s="10" t="s">
        <v>155</v>
      </c>
      <c r="D1164" s="11" t="s">
        <v>1566</v>
      </c>
      <c r="E1164" s="12">
        <v>44069</v>
      </c>
      <c r="F1164" s="15">
        <v>101562.5</v>
      </c>
      <c r="G1164" s="39">
        <v>28437.5</v>
      </c>
      <c r="H1164" s="39">
        <v>130000</v>
      </c>
      <c r="I1164" s="19" t="s">
        <v>1908</v>
      </c>
      <c r="J1164" s="39">
        <f>F1164+G1164</f>
        <v>130000</v>
      </c>
      <c r="K1164" s="20" t="s">
        <v>850</v>
      </c>
    </row>
    <row r="1165" spans="1:11" hidden="1" x14ac:dyDescent="0.25">
      <c r="A1165" s="20">
        <f t="shared" ref="A1165:A1171" si="41">+A1164+1</f>
        <v>104</v>
      </c>
      <c r="B1165" s="20" t="s">
        <v>18</v>
      </c>
      <c r="C1165" s="10" t="s">
        <v>911</v>
      </c>
      <c r="D1165" s="11" t="s">
        <v>1147</v>
      </c>
      <c r="E1165" s="12">
        <v>43881</v>
      </c>
      <c r="F1165" s="15">
        <v>151200</v>
      </c>
      <c r="G1165" s="39">
        <v>27216</v>
      </c>
      <c r="H1165" s="136">
        <v>178416</v>
      </c>
      <c r="I1165" s="128" t="s">
        <v>60</v>
      </c>
      <c r="J1165" s="39">
        <f t="shared" ref="J1165:J1171" si="42">+F1165</f>
        <v>151200</v>
      </c>
      <c r="K1165" s="20" t="s">
        <v>760</v>
      </c>
    </row>
    <row r="1166" spans="1:11" hidden="1" x14ac:dyDescent="0.25">
      <c r="A1166" s="20">
        <f t="shared" si="41"/>
        <v>105</v>
      </c>
      <c r="B1166" s="20" t="s">
        <v>18</v>
      </c>
      <c r="C1166" s="10" t="s">
        <v>865</v>
      </c>
      <c r="D1166" s="11" t="s">
        <v>437</v>
      </c>
      <c r="E1166" s="12">
        <v>43675</v>
      </c>
      <c r="F1166" s="15">
        <v>150000</v>
      </c>
      <c r="G1166" s="39">
        <v>27000</v>
      </c>
      <c r="H1166" s="136">
        <v>177000</v>
      </c>
      <c r="I1166" s="128" t="s">
        <v>60</v>
      </c>
      <c r="J1166" s="39">
        <f t="shared" si="42"/>
        <v>150000</v>
      </c>
      <c r="K1166" s="20" t="s">
        <v>760</v>
      </c>
    </row>
    <row r="1167" spans="1:11" hidden="1" x14ac:dyDescent="0.25">
      <c r="A1167" s="20">
        <f t="shared" si="41"/>
        <v>106</v>
      </c>
      <c r="B1167" s="20" t="s">
        <v>18</v>
      </c>
      <c r="C1167" s="10" t="s">
        <v>1266</v>
      </c>
      <c r="D1167" s="11" t="s">
        <v>1327</v>
      </c>
      <c r="E1167" s="12">
        <v>44040</v>
      </c>
      <c r="F1167" s="15">
        <v>144000</v>
      </c>
      <c r="G1167" s="39">
        <v>25920</v>
      </c>
      <c r="H1167" s="21">
        <v>169920</v>
      </c>
      <c r="I1167" s="128" t="s">
        <v>60</v>
      </c>
      <c r="J1167" s="39">
        <f t="shared" si="42"/>
        <v>144000</v>
      </c>
      <c r="K1167" s="20" t="s">
        <v>850</v>
      </c>
    </row>
    <row r="1168" spans="1:11" hidden="1" x14ac:dyDescent="0.25">
      <c r="A1168" s="20">
        <f t="shared" si="41"/>
        <v>107</v>
      </c>
      <c r="B1168" s="20" t="s">
        <v>18</v>
      </c>
      <c r="C1168" s="10" t="s">
        <v>858</v>
      </c>
      <c r="D1168" s="11" t="s">
        <v>475</v>
      </c>
      <c r="E1168" s="12">
        <v>44013</v>
      </c>
      <c r="F1168" s="15">
        <v>143493</v>
      </c>
      <c r="G1168" s="39">
        <v>25828</v>
      </c>
      <c r="H1168" s="21">
        <v>169321</v>
      </c>
      <c r="I1168" s="128" t="s">
        <v>60</v>
      </c>
      <c r="J1168" s="39">
        <f t="shared" si="42"/>
        <v>143493</v>
      </c>
      <c r="K1168" s="20" t="s">
        <v>850</v>
      </c>
    </row>
    <row r="1169" spans="1:11" hidden="1" x14ac:dyDescent="0.25">
      <c r="A1169" s="20">
        <f t="shared" si="41"/>
        <v>108</v>
      </c>
      <c r="B1169" s="20" t="s">
        <v>18</v>
      </c>
      <c r="C1169" s="10" t="s">
        <v>857</v>
      </c>
      <c r="D1169" s="11" t="s">
        <v>938</v>
      </c>
      <c r="E1169" s="12">
        <v>43628</v>
      </c>
      <c r="F1169" s="15">
        <v>142433</v>
      </c>
      <c r="G1169" s="39">
        <v>25638</v>
      </c>
      <c r="H1169" s="136">
        <v>168071</v>
      </c>
      <c r="I1169" s="128" t="s">
        <v>60</v>
      </c>
      <c r="J1169" s="39">
        <f t="shared" si="42"/>
        <v>142433</v>
      </c>
      <c r="K1169" s="20" t="s">
        <v>760</v>
      </c>
    </row>
    <row r="1170" spans="1:11" hidden="1" x14ac:dyDescent="0.25">
      <c r="A1170" s="20">
        <f t="shared" si="41"/>
        <v>109</v>
      </c>
      <c r="B1170" s="20" t="s">
        <v>18</v>
      </c>
      <c r="C1170" s="10" t="s">
        <v>879</v>
      </c>
      <c r="D1170" s="11" t="s">
        <v>1404</v>
      </c>
      <c r="E1170" s="12">
        <v>44034</v>
      </c>
      <c r="F1170" s="15">
        <v>141346.76</v>
      </c>
      <c r="G1170" s="39">
        <v>25442.42</v>
      </c>
      <c r="H1170" s="21">
        <v>166789.18</v>
      </c>
      <c r="I1170" s="128" t="s">
        <v>60</v>
      </c>
      <c r="J1170" s="39">
        <f t="shared" si="42"/>
        <v>141346.76</v>
      </c>
      <c r="K1170" s="20" t="s">
        <v>850</v>
      </c>
    </row>
    <row r="1171" spans="1:11" hidden="1" x14ac:dyDescent="0.25">
      <c r="A1171" s="20">
        <f t="shared" si="41"/>
        <v>110</v>
      </c>
      <c r="B1171" s="20" t="s">
        <v>18</v>
      </c>
      <c r="C1171" s="10" t="s">
        <v>764</v>
      </c>
      <c r="D1171" s="11" t="s">
        <v>1188</v>
      </c>
      <c r="E1171" s="12">
        <v>43921</v>
      </c>
      <c r="F1171" s="15">
        <v>141100</v>
      </c>
      <c r="G1171" s="39">
        <v>25398</v>
      </c>
      <c r="H1171" s="136">
        <v>166498</v>
      </c>
      <c r="I1171" s="128" t="s">
        <v>60</v>
      </c>
      <c r="J1171" s="39">
        <f t="shared" si="42"/>
        <v>141100</v>
      </c>
      <c r="K1171" s="20" t="s">
        <v>760</v>
      </c>
    </row>
    <row r="1172" spans="1:11" hidden="1" x14ac:dyDescent="0.25">
      <c r="A1172" s="20">
        <v>105</v>
      </c>
      <c r="B1172" s="20" t="s">
        <v>1191</v>
      </c>
      <c r="C1172" s="10" t="s">
        <v>155</v>
      </c>
      <c r="D1172" s="11" t="s">
        <v>1567</v>
      </c>
      <c r="E1172" s="12">
        <v>44071</v>
      </c>
      <c r="F1172" s="15">
        <v>101562.5</v>
      </c>
      <c r="G1172" s="39">
        <v>28437.5</v>
      </c>
      <c r="H1172" s="39">
        <v>130000</v>
      </c>
      <c r="I1172" s="19" t="s">
        <v>1908</v>
      </c>
      <c r="J1172" s="39">
        <f>F1172+G1172</f>
        <v>130000</v>
      </c>
      <c r="K1172" s="20" t="s">
        <v>850</v>
      </c>
    </row>
    <row r="1173" spans="1:11" hidden="1" x14ac:dyDescent="0.25">
      <c r="A1173" s="20">
        <f t="shared" ref="A1173:A1183" si="43">+A1172+1</f>
        <v>106</v>
      </c>
      <c r="B1173" s="20" t="s">
        <v>19</v>
      </c>
      <c r="C1173" s="10" t="s">
        <v>778</v>
      </c>
      <c r="D1173" s="11" t="s">
        <v>58</v>
      </c>
      <c r="E1173" s="42"/>
      <c r="F1173" s="15">
        <v>900970</v>
      </c>
      <c r="G1173" s="39">
        <v>0</v>
      </c>
      <c r="H1173" s="136">
        <v>0</v>
      </c>
      <c r="I1173" s="128" t="s">
        <v>60</v>
      </c>
      <c r="J1173" s="39">
        <f t="shared" ref="J1173:J1186" si="44">+F1173</f>
        <v>900970</v>
      </c>
      <c r="K1173" s="20" t="s">
        <v>760</v>
      </c>
    </row>
    <row r="1174" spans="1:11" hidden="1" x14ac:dyDescent="0.25">
      <c r="A1174" s="20">
        <f t="shared" si="43"/>
        <v>107</v>
      </c>
      <c r="B1174" s="20" t="s">
        <v>18</v>
      </c>
      <c r="C1174" s="10" t="s">
        <v>1238</v>
      </c>
      <c r="D1174" s="11" t="s">
        <v>728</v>
      </c>
      <c r="E1174" s="12">
        <v>44059</v>
      </c>
      <c r="F1174" s="15">
        <v>136400</v>
      </c>
      <c r="G1174" s="39">
        <v>24552</v>
      </c>
      <c r="H1174" s="21">
        <v>160952</v>
      </c>
      <c r="I1174" s="128" t="s">
        <v>60</v>
      </c>
      <c r="J1174" s="39">
        <f t="shared" si="44"/>
        <v>136400</v>
      </c>
      <c r="K1174" s="20" t="s">
        <v>850</v>
      </c>
    </row>
    <row r="1175" spans="1:11" hidden="1" x14ac:dyDescent="0.25">
      <c r="A1175" s="20">
        <f t="shared" si="43"/>
        <v>108</v>
      </c>
      <c r="B1175" s="20" t="s">
        <v>18</v>
      </c>
      <c r="C1175" s="10" t="s">
        <v>852</v>
      </c>
      <c r="D1175" s="11" t="s">
        <v>439</v>
      </c>
      <c r="E1175" s="12">
        <v>43896</v>
      </c>
      <c r="F1175" s="15">
        <v>135000</v>
      </c>
      <c r="G1175" s="39">
        <v>24300</v>
      </c>
      <c r="H1175" s="136">
        <v>159300</v>
      </c>
      <c r="I1175" s="128" t="s">
        <v>60</v>
      </c>
      <c r="J1175" s="39">
        <f t="shared" si="44"/>
        <v>135000</v>
      </c>
      <c r="K1175" s="20" t="s">
        <v>760</v>
      </c>
    </row>
    <row r="1176" spans="1:11" hidden="1" x14ac:dyDescent="0.25">
      <c r="A1176" s="20">
        <f t="shared" si="43"/>
        <v>109</v>
      </c>
      <c r="B1176" s="20" t="s">
        <v>18</v>
      </c>
      <c r="C1176" s="10" t="s">
        <v>1234</v>
      </c>
      <c r="D1176" s="11" t="s">
        <v>166</v>
      </c>
      <c r="E1176" s="12">
        <v>44020</v>
      </c>
      <c r="F1176" s="15">
        <v>134312</v>
      </c>
      <c r="G1176" s="39">
        <v>24176.16</v>
      </c>
      <c r="H1176" s="21">
        <v>158488.15999999997</v>
      </c>
      <c r="I1176" s="128" t="s">
        <v>60</v>
      </c>
      <c r="J1176" s="39">
        <f t="shared" si="44"/>
        <v>134312</v>
      </c>
      <c r="K1176" s="20" t="s">
        <v>850</v>
      </c>
    </row>
    <row r="1177" spans="1:11" hidden="1" x14ac:dyDescent="0.25">
      <c r="A1177" s="20">
        <f t="shared" si="43"/>
        <v>110</v>
      </c>
      <c r="B1177" s="20" t="s">
        <v>18</v>
      </c>
      <c r="C1177" s="10" t="s">
        <v>879</v>
      </c>
      <c r="D1177" s="11" t="s">
        <v>1100</v>
      </c>
      <c r="E1177" s="12">
        <v>43851</v>
      </c>
      <c r="F1177" s="15">
        <v>132551.64000000001</v>
      </c>
      <c r="G1177" s="39">
        <v>23859.3</v>
      </c>
      <c r="H1177" s="136">
        <v>156410.94</v>
      </c>
      <c r="I1177" s="128" t="s">
        <v>60</v>
      </c>
      <c r="J1177" s="39">
        <f t="shared" si="44"/>
        <v>132551.64000000001</v>
      </c>
      <c r="K1177" s="20" t="s">
        <v>760</v>
      </c>
    </row>
    <row r="1178" spans="1:11" hidden="1" x14ac:dyDescent="0.25">
      <c r="A1178" s="20">
        <f t="shared" si="43"/>
        <v>111</v>
      </c>
      <c r="B1178" s="20" t="s">
        <v>18</v>
      </c>
      <c r="C1178" s="10" t="s">
        <v>858</v>
      </c>
      <c r="D1178" s="11" t="s">
        <v>1407</v>
      </c>
      <c r="E1178" s="12">
        <v>44034</v>
      </c>
      <c r="F1178" s="15">
        <v>126815</v>
      </c>
      <c r="G1178" s="39">
        <v>22826</v>
      </c>
      <c r="H1178" s="21">
        <v>149641</v>
      </c>
      <c r="I1178" s="128" t="s">
        <v>60</v>
      </c>
      <c r="J1178" s="39">
        <f t="shared" si="44"/>
        <v>126815</v>
      </c>
      <c r="K1178" s="20" t="s">
        <v>850</v>
      </c>
    </row>
    <row r="1179" spans="1:11" hidden="1" x14ac:dyDescent="0.25">
      <c r="A1179" s="20">
        <f t="shared" si="43"/>
        <v>112</v>
      </c>
      <c r="B1179" s="20" t="s">
        <v>18</v>
      </c>
      <c r="C1179" s="10" t="s">
        <v>134</v>
      </c>
      <c r="D1179" s="11" t="s">
        <v>225</v>
      </c>
      <c r="E1179" s="12">
        <v>44012</v>
      </c>
      <c r="F1179" s="15">
        <v>126400</v>
      </c>
      <c r="G1179" s="39">
        <v>22752</v>
      </c>
      <c r="H1179" s="21">
        <v>149152</v>
      </c>
      <c r="I1179" s="128" t="s">
        <v>60</v>
      </c>
      <c r="J1179" s="39">
        <f t="shared" si="44"/>
        <v>126400</v>
      </c>
      <c r="K1179" s="20" t="s">
        <v>850</v>
      </c>
    </row>
    <row r="1180" spans="1:11" hidden="1" x14ac:dyDescent="0.25">
      <c r="A1180" s="20">
        <f t="shared" si="43"/>
        <v>113</v>
      </c>
      <c r="B1180" s="20" t="s">
        <v>18</v>
      </c>
      <c r="C1180" s="10" t="s">
        <v>134</v>
      </c>
      <c r="D1180" s="11" t="s">
        <v>202</v>
      </c>
      <c r="E1180" s="12">
        <v>44006</v>
      </c>
      <c r="F1180" s="15">
        <v>123980</v>
      </c>
      <c r="G1180" s="39">
        <v>22316.400000000001</v>
      </c>
      <c r="H1180" s="21">
        <v>146296.40000000002</v>
      </c>
      <c r="I1180" s="128" t="s">
        <v>60</v>
      </c>
      <c r="J1180" s="39">
        <f t="shared" si="44"/>
        <v>123980</v>
      </c>
      <c r="K1180" s="20" t="s">
        <v>850</v>
      </c>
    </row>
    <row r="1181" spans="1:11" hidden="1" x14ac:dyDescent="0.25">
      <c r="A1181" s="20">
        <f t="shared" si="43"/>
        <v>114</v>
      </c>
      <c r="B1181" s="20" t="s">
        <v>18</v>
      </c>
      <c r="C1181" s="10" t="s">
        <v>110</v>
      </c>
      <c r="D1181" s="11" t="s">
        <v>718</v>
      </c>
      <c r="E1181" s="12">
        <v>44049</v>
      </c>
      <c r="F1181" s="15">
        <v>123950</v>
      </c>
      <c r="G1181" s="39">
        <v>22311</v>
      </c>
      <c r="H1181" s="21">
        <v>146261</v>
      </c>
      <c r="I1181" s="128" t="s">
        <v>60</v>
      </c>
      <c r="J1181" s="39">
        <f t="shared" si="44"/>
        <v>123950</v>
      </c>
      <c r="K1181" s="20" t="s">
        <v>850</v>
      </c>
    </row>
    <row r="1182" spans="1:11" hidden="1" x14ac:dyDescent="0.25">
      <c r="A1182" s="20">
        <f t="shared" si="43"/>
        <v>115</v>
      </c>
      <c r="B1182" s="20" t="s">
        <v>18</v>
      </c>
      <c r="C1182" s="10" t="s">
        <v>858</v>
      </c>
      <c r="D1182" s="11" t="s">
        <v>1168</v>
      </c>
      <c r="E1182" s="12">
        <v>43902</v>
      </c>
      <c r="F1182" s="15">
        <v>123479</v>
      </c>
      <c r="G1182" s="39">
        <v>22226</v>
      </c>
      <c r="H1182" s="136">
        <v>145705</v>
      </c>
      <c r="I1182" s="128" t="s">
        <v>60</v>
      </c>
      <c r="J1182" s="39">
        <f t="shared" si="44"/>
        <v>123479</v>
      </c>
      <c r="K1182" s="20" t="s">
        <v>760</v>
      </c>
    </row>
    <row r="1183" spans="1:11" hidden="1" x14ac:dyDescent="0.25">
      <c r="A1183" s="20">
        <f t="shared" si="43"/>
        <v>116</v>
      </c>
      <c r="B1183" s="20" t="s">
        <v>18</v>
      </c>
      <c r="C1183" s="10" t="s">
        <v>1242</v>
      </c>
      <c r="D1183" s="11" t="s">
        <v>1360</v>
      </c>
      <c r="E1183" s="12">
        <v>44011</v>
      </c>
      <c r="F1183" s="15">
        <v>120000</v>
      </c>
      <c r="G1183" s="39">
        <v>21600</v>
      </c>
      <c r="H1183" s="21">
        <v>141600</v>
      </c>
      <c r="I1183" s="128" t="s">
        <v>60</v>
      </c>
      <c r="J1183" s="39">
        <f t="shared" si="44"/>
        <v>120000</v>
      </c>
      <c r="K1183" s="20" t="s">
        <v>850</v>
      </c>
    </row>
    <row r="1184" spans="1:11" hidden="1" x14ac:dyDescent="0.25">
      <c r="A1184" s="20">
        <v>820</v>
      </c>
      <c r="B1184" s="20" t="s">
        <v>18</v>
      </c>
      <c r="C1184" s="10" t="s">
        <v>1262</v>
      </c>
      <c r="D1184" s="11" t="s">
        <v>1326</v>
      </c>
      <c r="E1184" s="12">
        <v>44092</v>
      </c>
      <c r="F1184" s="15">
        <v>120000</v>
      </c>
      <c r="G1184" s="39">
        <v>21600</v>
      </c>
      <c r="H1184" s="21">
        <v>141600</v>
      </c>
      <c r="I1184" s="128" t="s">
        <v>60</v>
      </c>
      <c r="J1184" s="39">
        <f t="shared" si="44"/>
        <v>120000</v>
      </c>
      <c r="K1184" s="20" t="s">
        <v>850</v>
      </c>
    </row>
    <row r="1185" spans="1:11" hidden="1" x14ac:dyDescent="0.25">
      <c r="A1185" s="20">
        <f>+A1184+1</f>
        <v>821</v>
      </c>
      <c r="B1185" s="20" t="s">
        <v>18</v>
      </c>
      <c r="C1185" s="10" t="s">
        <v>906</v>
      </c>
      <c r="D1185" s="11" t="s">
        <v>1435</v>
      </c>
      <c r="E1185" s="12">
        <v>44048</v>
      </c>
      <c r="F1185" s="15">
        <v>117945</v>
      </c>
      <c r="G1185" s="39">
        <v>21230</v>
      </c>
      <c r="H1185" s="21">
        <v>139175</v>
      </c>
      <c r="I1185" s="128" t="s">
        <v>60</v>
      </c>
      <c r="J1185" s="39">
        <f t="shared" si="44"/>
        <v>117945</v>
      </c>
      <c r="K1185" s="20" t="s">
        <v>850</v>
      </c>
    </row>
    <row r="1186" spans="1:11" hidden="1" x14ac:dyDescent="0.25">
      <c r="A1186" s="20">
        <f>+A1185+1</f>
        <v>822</v>
      </c>
      <c r="B1186" s="20" t="s">
        <v>18</v>
      </c>
      <c r="C1186" s="10" t="s">
        <v>764</v>
      </c>
      <c r="D1186" s="11" t="s">
        <v>1491</v>
      </c>
      <c r="E1186" s="12">
        <v>44070</v>
      </c>
      <c r="F1186" s="15">
        <v>115500</v>
      </c>
      <c r="G1186" s="39">
        <v>20790</v>
      </c>
      <c r="H1186" s="21">
        <v>136290</v>
      </c>
      <c r="I1186" s="128" t="s">
        <v>60</v>
      </c>
      <c r="J1186" s="39">
        <f t="shared" si="44"/>
        <v>115500</v>
      </c>
      <c r="K1186" s="20" t="s">
        <v>850</v>
      </c>
    </row>
    <row r="1187" spans="1:11" hidden="1" x14ac:dyDescent="0.25">
      <c r="A1187" s="20">
        <v>123</v>
      </c>
      <c r="B1187" s="20" t="s">
        <v>1191</v>
      </c>
      <c r="C1187" s="10" t="s">
        <v>155</v>
      </c>
      <c r="D1187" s="11" t="s">
        <v>1582</v>
      </c>
      <c r="E1187" s="12">
        <v>44086</v>
      </c>
      <c r="F1187" s="15">
        <v>101562.5</v>
      </c>
      <c r="G1187" s="39">
        <v>28437.5</v>
      </c>
      <c r="H1187" s="39">
        <v>130000</v>
      </c>
      <c r="I1187" s="19" t="s">
        <v>1908</v>
      </c>
      <c r="J1187" s="39">
        <f>F1187+G1187</f>
        <v>130000</v>
      </c>
      <c r="K1187" s="20" t="s">
        <v>850</v>
      </c>
    </row>
    <row r="1188" spans="1:11" hidden="1" x14ac:dyDescent="0.25">
      <c r="A1188" s="20">
        <v>47</v>
      </c>
      <c r="B1188" s="20" t="s">
        <v>1191</v>
      </c>
      <c r="C1188" s="10" t="s">
        <v>624</v>
      </c>
      <c r="D1188" s="11" t="s">
        <v>1217</v>
      </c>
      <c r="E1188" s="12">
        <v>43907</v>
      </c>
      <c r="F1188" s="15">
        <v>90234.2</v>
      </c>
      <c r="G1188" s="39">
        <v>25265.58</v>
      </c>
      <c r="H1188" s="39">
        <v>115499.78</v>
      </c>
      <c r="I1188" s="19" t="s">
        <v>1908</v>
      </c>
      <c r="J1188" s="39">
        <f>F1188+G1188</f>
        <v>115499.78</v>
      </c>
      <c r="K1188" s="20" t="s">
        <v>760</v>
      </c>
    </row>
    <row r="1189" spans="1:11" hidden="1" x14ac:dyDescent="0.25">
      <c r="A1189" s="20">
        <v>1</v>
      </c>
      <c r="B1189" s="20" t="s">
        <v>1191</v>
      </c>
      <c r="C1189" s="10" t="s">
        <v>623</v>
      </c>
      <c r="D1189" s="11" t="s">
        <v>1193</v>
      </c>
      <c r="E1189" s="12">
        <v>43800</v>
      </c>
      <c r="F1189" s="15">
        <v>97309.2</v>
      </c>
      <c r="G1189" s="39">
        <v>17515.8</v>
      </c>
      <c r="H1189" s="39">
        <v>114825</v>
      </c>
      <c r="I1189" s="19" t="s">
        <v>1908</v>
      </c>
      <c r="J1189" s="39">
        <f>F1189+G1189</f>
        <v>114825</v>
      </c>
      <c r="K1189" s="20" t="s">
        <v>760</v>
      </c>
    </row>
    <row r="1190" spans="1:11" hidden="1" x14ac:dyDescent="0.25">
      <c r="A1190" s="20">
        <v>36</v>
      </c>
      <c r="B1190" s="20" t="s">
        <v>1191</v>
      </c>
      <c r="C1190" s="10" t="s">
        <v>624</v>
      </c>
      <c r="D1190" s="11" t="s">
        <v>1211</v>
      </c>
      <c r="E1190" s="12">
        <v>43883</v>
      </c>
      <c r="F1190" s="15">
        <v>87500</v>
      </c>
      <c r="G1190" s="39">
        <v>24500</v>
      </c>
      <c r="H1190" s="39">
        <v>112000</v>
      </c>
      <c r="I1190" s="19" t="s">
        <v>1908</v>
      </c>
      <c r="J1190" s="39">
        <f>F1190+G1190</f>
        <v>112000</v>
      </c>
      <c r="K1190" s="20" t="s">
        <v>760</v>
      </c>
    </row>
    <row r="1191" spans="1:11" hidden="1" x14ac:dyDescent="0.25">
      <c r="A1191" s="20">
        <f t="shared" ref="A1191:A1196" si="45">+A1190+1</f>
        <v>37</v>
      </c>
      <c r="B1191" s="20" t="s">
        <v>18</v>
      </c>
      <c r="C1191" s="10" t="s">
        <v>877</v>
      </c>
      <c r="D1191" s="11" t="s">
        <v>1027</v>
      </c>
      <c r="E1191" s="12">
        <v>43756</v>
      </c>
      <c r="F1191" s="15">
        <v>108400</v>
      </c>
      <c r="G1191" s="39">
        <v>19512</v>
      </c>
      <c r="H1191" s="136">
        <v>127912</v>
      </c>
      <c r="I1191" s="128" t="s">
        <v>60</v>
      </c>
      <c r="J1191" s="39">
        <f t="shared" ref="J1191:J1196" si="46">+F1191</f>
        <v>108400</v>
      </c>
      <c r="K1191" s="20" t="s">
        <v>760</v>
      </c>
    </row>
    <row r="1192" spans="1:11" hidden="1" x14ac:dyDescent="0.25">
      <c r="A1192" s="20">
        <f t="shared" si="45"/>
        <v>38</v>
      </c>
      <c r="B1192" s="20" t="s">
        <v>18</v>
      </c>
      <c r="C1192" s="10" t="s">
        <v>113</v>
      </c>
      <c r="D1192" s="11" t="s">
        <v>44</v>
      </c>
      <c r="E1192" s="12">
        <v>43620</v>
      </c>
      <c r="F1192" s="15">
        <v>108325</v>
      </c>
      <c r="G1192" s="39">
        <v>19498</v>
      </c>
      <c r="H1192" s="136">
        <v>127823</v>
      </c>
      <c r="I1192" s="128" t="s">
        <v>60</v>
      </c>
      <c r="J1192" s="39">
        <f t="shared" si="46"/>
        <v>108325</v>
      </c>
      <c r="K1192" s="20" t="s">
        <v>760</v>
      </c>
    </row>
    <row r="1193" spans="1:11" hidden="1" x14ac:dyDescent="0.25">
      <c r="A1193" s="20">
        <f t="shared" si="45"/>
        <v>39</v>
      </c>
      <c r="B1193" s="20" t="s">
        <v>18</v>
      </c>
      <c r="C1193" s="10" t="s">
        <v>905</v>
      </c>
      <c r="D1193" s="11" t="s">
        <v>1401</v>
      </c>
      <c r="E1193" s="12">
        <v>44035</v>
      </c>
      <c r="F1193" s="15">
        <v>107692</v>
      </c>
      <c r="G1193" s="39">
        <v>19384</v>
      </c>
      <c r="H1193" s="21">
        <v>127076</v>
      </c>
      <c r="I1193" s="128" t="s">
        <v>60</v>
      </c>
      <c r="J1193" s="39">
        <f t="shared" si="46"/>
        <v>107692</v>
      </c>
      <c r="K1193" s="20" t="s">
        <v>850</v>
      </c>
    </row>
    <row r="1194" spans="1:11" hidden="1" x14ac:dyDescent="0.25">
      <c r="A1194" s="20">
        <f t="shared" si="45"/>
        <v>40</v>
      </c>
      <c r="B1194" s="20" t="s">
        <v>18</v>
      </c>
      <c r="C1194" s="10" t="s">
        <v>858</v>
      </c>
      <c r="D1194" s="11" t="s">
        <v>1392</v>
      </c>
      <c r="E1194" s="12">
        <v>44029</v>
      </c>
      <c r="F1194" s="15">
        <v>106760</v>
      </c>
      <c r="G1194" s="39">
        <v>19216</v>
      </c>
      <c r="H1194" s="21">
        <v>125976</v>
      </c>
      <c r="I1194" s="128" t="s">
        <v>60</v>
      </c>
      <c r="J1194" s="39">
        <f t="shared" si="46"/>
        <v>106760</v>
      </c>
      <c r="K1194" s="20" t="s">
        <v>850</v>
      </c>
    </row>
    <row r="1195" spans="1:11" hidden="1" x14ac:dyDescent="0.25">
      <c r="A1195" s="20">
        <f t="shared" si="45"/>
        <v>41</v>
      </c>
      <c r="B1195" s="20" t="s">
        <v>18</v>
      </c>
      <c r="C1195" s="10" t="s">
        <v>1275</v>
      </c>
      <c r="D1195" s="11" t="s">
        <v>1465</v>
      </c>
      <c r="E1195" s="12">
        <v>44060</v>
      </c>
      <c r="F1195" s="15">
        <v>106172</v>
      </c>
      <c r="G1195" s="39">
        <v>19111</v>
      </c>
      <c r="H1195" s="21">
        <v>125283</v>
      </c>
      <c r="I1195" s="128" t="s">
        <v>60</v>
      </c>
      <c r="J1195" s="39">
        <f t="shared" si="46"/>
        <v>106172</v>
      </c>
      <c r="K1195" s="20" t="s">
        <v>850</v>
      </c>
    </row>
    <row r="1196" spans="1:11" hidden="1" x14ac:dyDescent="0.25">
      <c r="A1196" s="20">
        <f t="shared" si="45"/>
        <v>42</v>
      </c>
      <c r="B1196" s="20" t="s">
        <v>18</v>
      </c>
      <c r="C1196" s="10" t="s">
        <v>110</v>
      </c>
      <c r="D1196" s="11" t="s">
        <v>552</v>
      </c>
      <c r="E1196" s="12">
        <v>43661</v>
      </c>
      <c r="F1196" s="15">
        <v>104090</v>
      </c>
      <c r="G1196" s="39">
        <v>18736</v>
      </c>
      <c r="H1196" s="136">
        <v>122826</v>
      </c>
      <c r="I1196" s="128" t="s">
        <v>60</v>
      </c>
      <c r="J1196" s="39">
        <f t="shared" si="46"/>
        <v>104090</v>
      </c>
      <c r="K1196" s="20" t="s">
        <v>760</v>
      </c>
    </row>
    <row r="1197" spans="1:11" hidden="1" x14ac:dyDescent="0.25">
      <c r="A1197" s="20">
        <v>38</v>
      </c>
      <c r="B1197" s="20" t="s">
        <v>1191</v>
      </c>
      <c r="C1197" s="10" t="s">
        <v>624</v>
      </c>
      <c r="D1197" s="11" t="s">
        <v>1213</v>
      </c>
      <c r="E1197" s="12">
        <v>43883</v>
      </c>
      <c r="F1197" s="15">
        <v>87500</v>
      </c>
      <c r="G1197" s="39">
        <v>24500</v>
      </c>
      <c r="H1197" s="39">
        <v>112000</v>
      </c>
      <c r="I1197" s="19" t="s">
        <v>1908</v>
      </c>
      <c r="J1197" s="39">
        <f>F1197+G1197</f>
        <v>112000</v>
      </c>
      <c r="K1197" s="20" t="s">
        <v>760</v>
      </c>
    </row>
    <row r="1198" spans="1:11" hidden="1" x14ac:dyDescent="0.25">
      <c r="A1198" s="20">
        <v>13</v>
      </c>
      <c r="B1198" s="20" t="s">
        <v>1191</v>
      </c>
      <c r="C1198" s="10" t="s">
        <v>623</v>
      </c>
      <c r="D1198" s="11" t="s">
        <v>338</v>
      </c>
      <c r="E1198" s="12">
        <v>43831</v>
      </c>
      <c r="F1198" s="15">
        <v>94323.53</v>
      </c>
      <c r="G1198" s="39">
        <v>16978.32</v>
      </c>
      <c r="H1198" s="39">
        <v>111301.85</v>
      </c>
      <c r="I1198" s="19" t="s">
        <v>1908</v>
      </c>
      <c r="J1198" s="39">
        <f>F1198+G1198</f>
        <v>111301.85</v>
      </c>
      <c r="K1198" s="20" t="s">
        <v>760</v>
      </c>
    </row>
    <row r="1199" spans="1:11" hidden="1" x14ac:dyDescent="0.25">
      <c r="A1199" s="20">
        <v>82</v>
      </c>
      <c r="B1199" s="20" t="s">
        <v>1191</v>
      </c>
      <c r="C1199" s="10" t="s">
        <v>155</v>
      </c>
      <c r="D1199" s="11" t="s">
        <v>1548</v>
      </c>
      <c r="E1199" s="12">
        <v>44019</v>
      </c>
      <c r="F1199" s="15">
        <v>84375</v>
      </c>
      <c r="G1199" s="39">
        <v>23625</v>
      </c>
      <c r="H1199" s="39">
        <v>108000</v>
      </c>
      <c r="I1199" s="19" t="s">
        <v>1908</v>
      </c>
      <c r="J1199" s="39">
        <f>F1199+G1199</f>
        <v>108000</v>
      </c>
      <c r="K1199" s="20" t="s">
        <v>850</v>
      </c>
    </row>
    <row r="1200" spans="1:11" hidden="1" x14ac:dyDescent="0.25">
      <c r="A1200" s="20">
        <v>83</v>
      </c>
      <c r="B1200" s="20" t="s">
        <v>1191</v>
      </c>
      <c r="C1200" s="10" t="s">
        <v>155</v>
      </c>
      <c r="D1200" s="11" t="s">
        <v>1549</v>
      </c>
      <c r="E1200" s="12">
        <v>44020</v>
      </c>
      <c r="F1200" s="15">
        <v>84375</v>
      </c>
      <c r="G1200" s="39">
        <v>23625</v>
      </c>
      <c r="H1200" s="39">
        <v>108000</v>
      </c>
      <c r="I1200" s="19" t="s">
        <v>1908</v>
      </c>
      <c r="J1200" s="39">
        <f>F1200+G1200</f>
        <v>108000</v>
      </c>
      <c r="K1200" s="20" t="s">
        <v>850</v>
      </c>
    </row>
    <row r="1201" spans="1:11" hidden="1" x14ac:dyDescent="0.25">
      <c r="A1201" s="20">
        <f>+A1200+1</f>
        <v>84</v>
      </c>
      <c r="B1201" s="20" t="s">
        <v>18</v>
      </c>
      <c r="C1201" s="10" t="s">
        <v>1270</v>
      </c>
      <c r="D1201" s="11" t="s">
        <v>1427</v>
      </c>
      <c r="E1201" s="12">
        <v>44041</v>
      </c>
      <c r="F1201" s="15">
        <v>100931.99</v>
      </c>
      <c r="G1201" s="39">
        <v>18167.759999999998</v>
      </c>
      <c r="H1201" s="21">
        <v>119099.75000000001</v>
      </c>
      <c r="I1201" s="128" t="s">
        <v>60</v>
      </c>
      <c r="J1201" s="39">
        <f>+F1201</f>
        <v>100931.99</v>
      </c>
      <c r="K1201" s="20" t="s">
        <v>850</v>
      </c>
    </row>
    <row r="1202" spans="1:11" hidden="1" x14ac:dyDescent="0.25">
      <c r="A1202" s="20">
        <f>+A1201+1</f>
        <v>85</v>
      </c>
      <c r="B1202" s="20" t="s">
        <v>18</v>
      </c>
      <c r="C1202" s="10" t="s">
        <v>1275</v>
      </c>
      <c r="D1202" s="11" t="s">
        <v>1468</v>
      </c>
      <c r="E1202" s="12">
        <v>44061</v>
      </c>
      <c r="F1202" s="15">
        <v>100435</v>
      </c>
      <c r="G1202" s="39">
        <v>18078</v>
      </c>
      <c r="H1202" s="21">
        <v>118513</v>
      </c>
      <c r="I1202" s="128" t="s">
        <v>60</v>
      </c>
      <c r="J1202" s="39">
        <f>+F1202</f>
        <v>100435</v>
      </c>
      <c r="K1202" s="20" t="s">
        <v>850</v>
      </c>
    </row>
    <row r="1203" spans="1:11" hidden="1" x14ac:dyDescent="0.25">
      <c r="A1203" s="20">
        <f>+A1202+1</f>
        <v>86</v>
      </c>
      <c r="B1203" s="128" t="s">
        <v>18</v>
      </c>
      <c r="C1203" s="129" t="s">
        <v>614</v>
      </c>
      <c r="D1203" s="130" t="s">
        <v>1410</v>
      </c>
      <c r="E1203" s="131">
        <v>44033</v>
      </c>
      <c r="F1203" s="132">
        <v>15540</v>
      </c>
      <c r="G1203" s="133">
        <v>2797</v>
      </c>
      <c r="H1203" s="21">
        <v>18337</v>
      </c>
      <c r="I1203" s="128" t="s">
        <v>60</v>
      </c>
      <c r="J1203" s="133">
        <f>+F1203</f>
        <v>15540</v>
      </c>
      <c r="K1203" s="128" t="s">
        <v>850</v>
      </c>
    </row>
    <row r="1204" spans="1:11" hidden="1" x14ac:dyDescent="0.25">
      <c r="A1204" s="20">
        <f>+A1203+1</f>
        <v>87</v>
      </c>
      <c r="B1204" s="20" t="s">
        <v>18</v>
      </c>
      <c r="C1204" s="10" t="s">
        <v>871</v>
      </c>
      <c r="D1204" s="11" t="s">
        <v>987</v>
      </c>
      <c r="E1204" s="12">
        <v>43719</v>
      </c>
      <c r="F1204" s="15">
        <v>99352.13</v>
      </c>
      <c r="G1204" s="39">
        <v>17726.87</v>
      </c>
      <c r="H1204" s="136">
        <v>117079</v>
      </c>
      <c r="I1204" s="128" t="s">
        <v>60</v>
      </c>
      <c r="J1204" s="39">
        <f>+F1204</f>
        <v>99352.13</v>
      </c>
      <c r="K1204" s="20" t="s">
        <v>760</v>
      </c>
    </row>
    <row r="1205" spans="1:11" hidden="1" x14ac:dyDescent="0.25">
      <c r="A1205" s="20">
        <v>85</v>
      </c>
      <c r="B1205" s="20" t="s">
        <v>1191</v>
      </c>
      <c r="C1205" s="10" t="s">
        <v>155</v>
      </c>
      <c r="D1205" s="11" t="s">
        <v>1551</v>
      </c>
      <c r="E1205" s="12">
        <v>44020</v>
      </c>
      <c r="F1205" s="15">
        <v>84375</v>
      </c>
      <c r="G1205" s="39">
        <v>23625</v>
      </c>
      <c r="H1205" s="39">
        <v>108000</v>
      </c>
      <c r="I1205" s="19" t="s">
        <v>1908</v>
      </c>
      <c r="J1205" s="39">
        <f>F1205+G1205</f>
        <v>108000</v>
      </c>
      <c r="K1205" s="20" t="s">
        <v>850</v>
      </c>
    </row>
    <row r="1206" spans="1:11" hidden="1" x14ac:dyDescent="0.25">
      <c r="A1206" s="20">
        <f>+A1205+1</f>
        <v>86</v>
      </c>
      <c r="B1206" s="20" t="s">
        <v>18</v>
      </c>
      <c r="C1206" s="10" t="s">
        <v>110</v>
      </c>
      <c r="D1206" s="11" t="s">
        <v>41</v>
      </c>
      <c r="E1206" s="12">
        <v>44027</v>
      </c>
      <c r="F1206" s="15">
        <v>98490</v>
      </c>
      <c r="G1206" s="39">
        <v>17728.2</v>
      </c>
      <c r="H1206" s="21">
        <v>116218.2</v>
      </c>
      <c r="I1206" s="128" t="s">
        <v>60</v>
      </c>
      <c r="J1206" s="39">
        <f>+F1206</f>
        <v>98490</v>
      </c>
      <c r="K1206" s="20" t="s">
        <v>850</v>
      </c>
    </row>
    <row r="1207" spans="1:11" hidden="1" x14ac:dyDescent="0.25">
      <c r="A1207" s="20">
        <f>+A1206+1</f>
        <v>87</v>
      </c>
      <c r="B1207" s="20" t="s">
        <v>18</v>
      </c>
      <c r="C1207" s="10" t="s">
        <v>1303</v>
      </c>
      <c r="D1207" s="11" t="s">
        <v>1531</v>
      </c>
      <c r="E1207" s="12">
        <v>44085</v>
      </c>
      <c r="F1207" s="15">
        <v>98100</v>
      </c>
      <c r="G1207" s="39">
        <v>17658</v>
      </c>
      <c r="H1207" s="21">
        <v>115758</v>
      </c>
      <c r="I1207" s="128" t="s">
        <v>60</v>
      </c>
      <c r="J1207" s="39">
        <f>+F1207</f>
        <v>98100</v>
      </c>
      <c r="K1207" s="20" t="s">
        <v>850</v>
      </c>
    </row>
    <row r="1208" spans="1:11" hidden="1" x14ac:dyDescent="0.25">
      <c r="A1208" s="20">
        <f>+A1207+1</f>
        <v>88</v>
      </c>
      <c r="B1208" s="20" t="s">
        <v>18</v>
      </c>
      <c r="C1208" s="10" t="s">
        <v>1238</v>
      </c>
      <c r="D1208" s="11" t="s">
        <v>184</v>
      </c>
      <c r="E1208" s="12">
        <v>44085</v>
      </c>
      <c r="F1208" s="15">
        <v>97900</v>
      </c>
      <c r="G1208" s="39">
        <v>17622</v>
      </c>
      <c r="H1208" s="21">
        <v>115522</v>
      </c>
      <c r="I1208" s="128" t="s">
        <v>60</v>
      </c>
      <c r="J1208" s="39">
        <f>+F1208</f>
        <v>97900</v>
      </c>
      <c r="K1208" s="20" t="s">
        <v>850</v>
      </c>
    </row>
    <row r="1209" spans="1:11" hidden="1" x14ac:dyDescent="0.25">
      <c r="A1209" s="20">
        <v>90</v>
      </c>
      <c r="B1209" s="20" t="s">
        <v>1191</v>
      </c>
      <c r="C1209" s="10" t="s">
        <v>155</v>
      </c>
      <c r="D1209" s="11" t="s">
        <v>1556</v>
      </c>
      <c r="E1209" s="12">
        <v>44041</v>
      </c>
      <c r="F1209" s="15">
        <v>82500</v>
      </c>
      <c r="G1209" s="39">
        <v>23100</v>
      </c>
      <c r="H1209" s="39">
        <v>105600</v>
      </c>
      <c r="I1209" s="19" t="s">
        <v>1908</v>
      </c>
      <c r="J1209" s="39">
        <f>F1209+G1209</f>
        <v>105600</v>
      </c>
      <c r="K1209" s="20" t="s">
        <v>850</v>
      </c>
    </row>
    <row r="1210" spans="1:11" hidden="1" x14ac:dyDescent="0.25">
      <c r="A1210" s="20">
        <f>+A1209+1</f>
        <v>91</v>
      </c>
      <c r="B1210" s="20" t="s">
        <v>18</v>
      </c>
      <c r="C1210" s="10" t="s">
        <v>1269</v>
      </c>
      <c r="D1210" s="11" t="s">
        <v>1486</v>
      </c>
      <c r="E1210" s="12">
        <v>44067</v>
      </c>
      <c r="F1210" s="15">
        <v>95303.62</v>
      </c>
      <c r="G1210" s="39">
        <v>17154.650000000001</v>
      </c>
      <c r="H1210" s="21">
        <v>112458.26999999999</v>
      </c>
      <c r="I1210" s="128" t="s">
        <v>60</v>
      </c>
      <c r="J1210" s="39">
        <f>+F1210</f>
        <v>95303.62</v>
      </c>
      <c r="K1210" s="20" t="s">
        <v>850</v>
      </c>
    </row>
    <row r="1211" spans="1:11" hidden="1" x14ac:dyDescent="0.25">
      <c r="A1211" s="20">
        <v>92</v>
      </c>
      <c r="B1211" s="20" t="s">
        <v>1191</v>
      </c>
      <c r="C1211" s="10" t="s">
        <v>155</v>
      </c>
      <c r="D1211" s="11" t="s">
        <v>1558</v>
      </c>
      <c r="E1211" s="12">
        <v>44042</v>
      </c>
      <c r="F1211" s="15">
        <v>82500</v>
      </c>
      <c r="G1211" s="39">
        <v>23100</v>
      </c>
      <c r="H1211" s="39">
        <v>105600</v>
      </c>
      <c r="I1211" s="19" t="s">
        <v>1908</v>
      </c>
      <c r="J1211" s="39">
        <f>F1211+G1211</f>
        <v>105600</v>
      </c>
      <c r="K1211" s="20" t="s">
        <v>850</v>
      </c>
    </row>
    <row r="1212" spans="1:11" hidden="1" x14ac:dyDescent="0.25">
      <c r="A1212" s="20">
        <f>+A1211+1</f>
        <v>93</v>
      </c>
      <c r="B1212" s="20" t="s">
        <v>18</v>
      </c>
      <c r="C1212" s="10" t="s">
        <v>106</v>
      </c>
      <c r="D1212" s="11" t="s">
        <v>717</v>
      </c>
      <c r="E1212" s="12">
        <v>44082</v>
      </c>
      <c r="F1212" s="15">
        <v>93860</v>
      </c>
      <c r="G1212" s="39">
        <v>16894.8</v>
      </c>
      <c r="H1212" s="21">
        <v>110754.8</v>
      </c>
      <c r="I1212" s="128" t="s">
        <v>60</v>
      </c>
      <c r="J1212" s="39">
        <f>+F1212</f>
        <v>93860</v>
      </c>
      <c r="K1212" s="20" t="s">
        <v>850</v>
      </c>
    </row>
    <row r="1213" spans="1:11" hidden="1" x14ac:dyDescent="0.25">
      <c r="A1213" s="20">
        <f>+A1212+1</f>
        <v>94</v>
      </c>
      <c r="B1213" s="20" t="s">
        <v>18</v>
      </c>
      <c r="C1213" s="10" t="s">
        <v>917</v>
      </c>
      <c r="D1213" s="11" t="s">
        <v>1398</v>
      </c>
      <c r="E1213" s="12">
        <v>44033</v>
      </c>
      <c r="F1213" s="15">
        <v>93509</v>
      </c>
      <c r="G1213" s="39">
        <v>16831.62</v>
      </c>
      <c r="H1213" s="21">
        <v>110340.62</v>
      </c>
      <c r="I1213" s="128" t="s">
        <v>60</v>
      </c>
      <c r="J1213" s="39">
        <f>+F1213</f>
        <v>93509</v>
      </c>
      <c r="K1213" s="20" t="s">
        <v>850</v>
      </c>
    </row>
    <row r="1214" spans="1:11" hidden="1" x14ac:dyDescent="0.25">
      <c r="A1214" s="20">
        <f>+A1213+1</f>
        <v>95</v>
      </c>
      <c r="B1214" s="20" t="s">
        <v>18</v>
      </c>
      <c r="C1214" s="10" t="s">
        <v>1295</v>
      </c>
      <c r="D1214" s="11" t="s">
        <v>1506</v>
      </c>
      <c r="E1214" s="12">
        <v>44072</v>
      </c>
      <c r="F1214" s="15">
        <v>92805</v>
      </c>
      <c r="G1214" s="39">
        <v>16704.900000000001</v>
      </c>
      <c r="H1214" s="21">
        <v>109509.9</v>
      </c>
      <c r="I1214" s="128" t="s">
        <v>60</v>
      </c>
      <c r="J1214" s="39">
        <f>+F1214</f>
        <v>92805</v>
      </c>
      <c r="K1214" s="20" t="s">
        <v>850</v>
      </c>
    </row>
    <row r="1215" spans="1:11" hidden="1" x14ac:dyDescent="0.25">
      <c r="A1215" s="20">
        <v>93</v>
      </c>
      <c r="B1215" s="20" t="s">
        <v>1191</v>
      </c>
      <c r="C1215" s="10" t="s">
        <v>155</v>
      </c>
      <c r="D1215" s="11" t="s">
        <v>1559</v>
      </c>
      <c r="E1215" s="12">
        <v>44042</v>
      </c>
      <c r="F1215" s="15">
        <v>82500</v>
      </c>
      <c r="G1215" s="39">
        <v>23100</v>
      </c>
      <c r="H1215" s="39">
        <v>105600</v>
      </c>
      <c r="I1215" s="19" t="s">
        <v>1908</v>
      </c>
      <c r="J1215" s="39">
        <f>F1215+G1215</f>
        <v>105600</v>
      </c>
      <c r="K1215" s="20" t="s">
        <v>850</v>
      </c>
    </row>
    <row r="1216" spans="1:11" hidden="1" x14ac:dyDescent="0.25">
      <c r="A1216" s="20">
        <f>+A1215+1</f>
        <v>94</v>
      </c>
      <c r="B1216" s="20" t="s">
        <v>18</v>
      </c>
      <c r="C1216" s="10" t="s">
        <v>764</v>
      </c>
      <c r="D1216" s="11" t="s">
        <v>1365</v>
      </c>
      <c r="E1216" s="12">
        <v>44012</v>
      </c>
      <c r="F1216" s="15">
        <v>90000</v>
      </c>
      <c r="G1216" s="39">
        <v>16200</v>
      </c>
      <c r="H1216" s="21">
        <v>106200</v>
      </c>
      <c r="I1216" s="128" t="s">
        <v>60</v>
      </c>
      <c r="J1216" s="39">
        <f>+F1216</f>
        <v>90000</v>
      </c>
      <c r="K1216" s="20" t="s">
        <v>850</v>
      </c>
    </row>
    <row r="1217" spans="1:11" hidden="1" x14ac:dyDescent="0.25">
      <c r="A1217" s="20">
        <f>+A1216+1</f>
        <v>95</v>
      </c>
      <c r="B1217" s="20" t="s">
        <v>18</v>
      </c>
      <c r="C1217" s="10" t="s">
        <v>764</v>
      </c>
      <c r="D1217" s="11" t="s">
        <v>1489</v>
      </c>
      <c r="E1217" s="12">
        <v>44070</v>
      </c>
      <c r="F1217" s="15">
        <v>90000</v>
      </c>
      <c r="G1217" s="39">
        <v>16200</v>
      </c>
      <c r="H1217" s="21">
        <v>106200</v>
      </c>
      <c r="I1217" s="128" t="s">
        <v>60</v>
      </c>
      <c r="J1217" s="39">
        <f>+F1217</f>
        <v>90000</v>
      </c>
      <c r="K1217" s="20" t="s">
        <v>850</v>
      </c>
    </row>
    <row r="1218" spans="1:11" hidden="1" x14ac:dyDescent="0.25">
      <c r="A1218" s="20">
        <v>26</v>
      </c>
      <c r="B1218" s="20" t="s">
        <v>1191</v>
      </c>
      <c r="C1218" s="10" t="s">
        <v>155</v>
      </c>
      <c r="D1218" s="11" t="s">
        <v>1206</v>
      </c>
      <c r="E1218" s="12">
        <v>43864</v>
      </c>
      <c r="F1218" s="15">
        <v>81562.5</v>
      </c>
      <c r="G1218" s="39">
        <v>22837.5</v>
      </c>
      <c r="H1218" s="39">
        <v>104400</v>
      </c>
      <c r="I1218" s="19" t="s">
        <v>1908</v>
      </c>
      <c r="J1218" s="39">
        <f>F1218+G1218</f>
        <v>104400</v>
      </c>
      <c r="K1218" s="20" t="s">
        <v>760</v>
      </c>
    </row>
    <row r="1219" spans="1:11" hidden="1" x14ac:dyDescent="0.25">
      <c r="A1219" s="20">
        <f>+A1218+1</f>
        <v>27</v>
      </c>
      <c r="B1219" s="20" t="s">
        <v>18</v>
      </c>
      <c r="C1219" s="10" t="s">
        <v>1279</v>
      </c>
      <c r="D1219" s="11" t="s">
        <v>1438</v>
      </c>
      <c r="E1219" s="12">
        <v>44050</v>
      </c>
      <c r="F1219" s="15">
        <v>88800</v>
      </c>
      <c r="G1219" s="39">
        <v>15984</v>
      </c>
      <c r="H1219" s="21">
        <v>104784</v>
      </c>
      <c r="I1219" s="128" t="s">
        <v>60</v>
      </c>
      <c r="J1219" s="39">
        <f>+F1219</f>
        <v>88800</v>
      </c>
      <c r="K1219" s="20" t="s">
        <v>850</v>
      </c>
    </row>
    <row r="1220" spans="1:11" hidden="1" x14ac:dyDescent="0.25">
      <c r="A1220" s="20">
        <v>119</v>
      </c>
      <c r="B1220" s="20" t="s">
        <v>1191</v>
      </c>
      <c r="C1220" s="10" t="s">
        <v>155</v>
      </c>
      <c r="D1220" s="11" t="s">
        <v>1578</v>
      </c>
      <c r="E1220" s="12">
        <v>44086</v>
      </c>
      <c r="F1220" s="15">
        <v>81250</v>
      </c>
      <c r="G1220" s="39">
        <v>22750</v>
      </c>
      <c r="H1220" s="39">
        <v>104000</v>
      </c>
      <c r="I1220" s="19" t="s">
        <v>1908</v>
      </c>
      <c r="J1220" s="39">
        <f>F1220+G1220</f>
        <v>104000</v>
      </c>
      <c r="K1220" s="20" t="s">
        <v>850</v>
      </c>
    </row>
    <row r="1221" spans="1:11" hidden="1" x14ac:dyDescent="0.25">
      <c r="A1221" s="20">
        <f>+A1220+1</f>
        <v>120</v>
      </c>
      <c r="B1221" s="20" t="s">
        <v>18</v>
      </c>
      <c r="C1221" s="10" t="s">
        <v>1220</v>
      </c>
      <c r="D1221" s="11" t="s">
        <v>1162</v>
      </c>
      <c r="E1221" s="12">
        <v>43907</v>
      </c>
      <c r="F1221" s="15">
        <v>88200</v>
      </c>
      <c r="G1221" s="39">
        <v>15876</v>
      </c>
      <c r="H1221" s="136">
        <v>104076</v>
      </c>
      <c r="I1221" s="128" t="s">
        <v>60</v>
      </c>
      <c r="J1221" s="39">
        <f>+F1221</f>
        <v>88200</v>
      </c>
      <c r="K1221" s="20" t="s">
        <v>760</v>
      </c>
    </row>
    <row r="1222" spans="1:11" hidden="1" x14ac:dyDescent="0.25">
      <c r="A1222" s="20">
        <v>97</v>
      </c>
      <c r="B1222" s="20" t="s">
        <v>1191</v>
      </c>
      <c r="C1222" s="10" t="s">
        <v>618</v>
      </c>
      <c r="D1222" s="11" t="s">
        <v>58</v>
      </c>
      <c r="E1222" s="42"/>
      <c r="F1222" s="15">
        <v>673589.46</v>
      </c>
      <c r="G1222" s="39">
        <v>-673589.46</v>
      </c>
      <c r="H1222" s="39">
        <v>0</v>
      </c>
      <c r="I1222" s="19" t="s">
        <v>1908</v>
      </c>
      <c r="J1222" s="39">
        <f>F1222+G1222</f>
        <v>0</v>
      </c>
      <c r="K1222" s="20" t="s">
        <v>850</v>
      </c>
    </row>
    <row r="1223" spans="1:11" hidden="1" x14ac:dyDescent="0.25">
      <c r="A1223" s="20">
        <v>25</v>
      </c>
      <c r="B1223" s="20" t="s">
        <v>1191</v>
      </c>
      <c r="C1223" s="10" t="s">
        <v>623</v>
      </c>
      <c r="D1223" s="11" t="s">
        <v>1205</v>
      </c>
      <c r="E1223" s="12">
        <v>43862</v>
      </c>
      <c r="F1223" s="15">
        <v>82996.929999999993</v>
      </c>
      <c r="G1223" s="39">
        <v>14939.46</v>
      </c>
      <c r="H1223" s="39">
        <v>97936.389999999985</v>
      </c>
      <c r="I1223" s="19" t="s">
        <v>1908</v>
      </c>
      <c r="J1223" s="39">
        <f>F1223+G1223</f>
        <v>97936.389999999985</v>
      </c>
      <c r="K1223" s="20" t="s">
        <v>760</v>
      </c>
    </row>
    <row r="1224" spans="1:11" hidden="1" x14ac:dyDescent="0.25">
      <c r="A1224" s="20">
        <f>+A1223+1</f>
        <v>26</v>
      </c>
      <c r="B1224" s="20" t="s">
        <v>18</v>
      </c>
      <c r="C1224" s="10" t="s">
        <v>857</v>
      </c>
      <c r="D1224" s="11" t="s">
        <v>993</v>
      </c>
      <c r="E1224" s="12">
        <v>43729</v>
      </c>
      <c r="F1224" s="15">
        <v>87485</v>
      </c>
      <c r="G1224" s="39">
        <v>15748</v>
      </c>
      <c r="H1224" s="136">
        <v>103233</v>
      </c>
      <c r="I1224" s="128" t="s">
        <v>60</v>
      </c>
      <c r="J1224" s="39">
        <f>+F1224</f>
        <v>87485</v>
      </c>
      <c r="K1224" s="20" t="s">
        <v>760</v>
      </c>
    </row>
    <row r="1225" spans="1:11" hidden="1" x14ac:dyDescent="0.25">
      <c r="A1225" s="20">
        <f>+A1224+1</f>
        <v>27</v>
      </c>
      <c r="B1225" s="20" t="s">
        <v>18</v>
      </c>
      <c r="C1225" s="10" t="s">
        <v>858</v>
      </c>
      <c r="D1225" s="11" t="s">
        <v>1482</v>
      </c>
      <c r="E1225" s="12">
        <v>44068</v>
      </c>
      <c r="F1225" s="15">
        <v>86600</v>
      </c>
      <c r="G1225" s="39">
        <v>15588</v>
      </c>
      <c r="H1225" s="21">
        <v>102188</v>
      </c>
      <c r="I1225" s="128" t="s">
        <v>60</v>
      </c>
      <c r="J1225" s="39">
        <f>+F1225</f>
        <v>86600</v>
      </c>
      <c r="K1225" s="20" t="s">
        <v>850</v>
      </c>
    </row>
    <row r="1226" spans="1:11" hidden="1" x14ac:dyDescent="0.25">
      <c r="A1226" s="20">
        <v>52</v>
      </c>
      <c r="B1226" s="20" t="s">
        <v>1191</v>
      </c>
      <c r="C1226" s="10" t="s">
        <v>623</v>
      </c>
      <c r="D1226" s="11" t="s">
        <v>1535</v>
      </c>
      <c r="E1226" s="12">
        <v>43922</v>
      </c>
      <c r="F1226" s="15">
        <v>82996.929999999993</v>
      </c>
      <c r="G1226" s="39">
        <v>14939.46</v>
      </c>
      <c r="H1226" s="39">
        <v>97936.389999999985</v>
      </c>
      <c r="I1226" s="19" t="s">
        <v>1908</v>
      </c>
      <c r="J1226" s="39">
        <f>F1226+G1226</f>
        <v>97936.389999999985</v>
      </c>
      <c r="K1226" s="20" t="s">
        <v>850</v>
      </c>
    </row>
    <row r="1227" spans="1:11" hidden="1" x14ac:dyDescent="0.25">
      <c r="A1227" s="20">
        <v>79</v>
      </c>
      <c r="B1227" s="20" t="s">
        <v>1191</v>
      </c>
      <c r="C1227" s="10" t="s">
        <v>623</v>
      </c>
      <c r="D1227" s="11" t="s">
        <v>458</v>
      </c>
      <c r="E1227" s="12">
        <v>43983</v>
      </c>
      <c r="F1227" s="15">
        <v>82996.929999999993</v>
      </c>
      <c r="G1227" s="39">
        <v>14939.46</v>
      </c>
      <c r="H1227" s="39">
        <v>97936.389999999985</v>
      </c>
      <c r="I1227" s="19" t="s">
        <v>1908</v>
      </c>
      <c r="J1227" s="39">
        <f>F1227+G1227</f>
        <v>97936.389999999985</v>
      </c>
      <c r="K1227" s="20" t="s">
        <v>850</v>
      </c>
    </row>
    <row r="1228" spans="1:11" hidden="1" x14ac:dyDescent="0.25">
      <c r="A1228" s="20">
        <v>98</v>
      </c>
      <c r="B1228" s="20" t="s">
        <v>1191</v>
      </c>
      <c r="C1228" s="10" t="s">
        <v>623</v>
      </c>
      <c r="D1228" s="11" t="s">
        <v>1561</v>
      </c>
      <c r="E1228" s="12">
        <v>44044</v>
      </c>
      <c r="F1228" s="15">
        <v>82996.929999999993</v>
      </c>
      <c r="G1228" s="39">
        <v>14939.46</v>
      </c>
      <c r="H1228" s="39">
        <v>97936.389999999985</v>
      </c>
      <c r="I1228" s="19" t="s">
        <v>1908</v>
      </c>
      <c r="J1228" s="39">
        <f>F1228+G1228</f>
        <v>97936.389999999985</v>
      </c>
      <c r="K1228" s="20" t="s">
        <v>850</v>
      </c>
    </row>
    <row r="1229" spans="1:11" hidden="1" x14ac:dyDescent="0.25">
      <c r="A1229" s="20">
        <f>+A1228+1</f>
        <v>99</v>
      </c>
      <c r="B1229" s="20" t="s">
        <v>18</v>
      </c>
      <c r="C1229" s="10" t="s">
        <v>879</v>
      </c>
      <c r="D1229" s="11" t="s">
        <v>1451</v>
      </c>
      <c r="E1229" s="12">
        <v>44054</v>
      </c>
      <c r="F1229" s="15">
        <v>83521.600000000006</v>
      </c>
      <c r="G1229" s="39">
        <v>15033.89</v>
      </c>
      <c r="H1229" s="21">
        <v>98555.49</v>
      </c>
      <c r="I1229" s="128" t="s">
        <v>60</v>
      </c>
      <c r="J1229" s="39">
        <f>+F1229</f>
        <v>83521.600000000006</v>
      </c>
      <c r="K1229" s="20" t="s">
        <v>850</v>
      </c>
    </row>
    <row r="1230" spans="1:11" hidden="1" x14ac:dyDescent="0.25">
      <c r="A1230" s="20">
        <v>114</v>
      </c>
      <c r="B1230" s="20" t="s">
        <v>1191</v>
      </c>
      <c r="C1230" s="10" t="s">
        <v>623</v>
      </c>
      <c r="D1230" s="11" t="s">
        <v>1573</v>
      </c>
      <c r="E1230" s="12">
        <v>44075</v>
      </c>
      <c r="F1230" s="15">
        <v>82996.929999999993</v>
      </c>
      <c r="G1230" s="39">
        <v>14939.46</v>
      </c>
      <c r="H1230" s="39">
        <v>97936.389999999985</v>
      </c>
      <c r="I1230" s="19" t="s">
        <v>1908</v>
      </c>
      <c r="J1230" s="39">
        <f t="shared" ref="J1230:J1236" si="47">F1230+G1230</f>
        <v>97936.389999999985</v>
      </c>
      <c r="K1230" s="20" t="s">
        <v>850</v>
      </c>
    </row>
    <row r="1231" spans="1:11" hidden="1" x14ac:dyDescent="0.25">
      <c r="A1231" s="20">
        <v>80</v>
      </c>
      <c r="B1231" s="20" t="s">
        <v>1191</v>
      </c>
      <c r="C1231" s="10" t="s">
        <v>623</v>
      </c>
      <c r="D1231" s="11" t="s">
        <v>1546</v>
      </c>
      <c r="E1231" s="12">
        <v>44013</v>
      </c>
      <c r="F1231" s="15">
        <v>80319.600000000006</v>
      </c>
      <c r="G1231" s="39">
        <v>14457.6</v>
      </c>
      <c r="H1231" s="39">
        <v>94777.200000000012</v>
      </c>
      <c r="I1231" s="19" t="s">
        <v>1908</v>
      </c>
      <c r="J1231" s="39">
        <f t="shared" si="47"/>
        <v>94777.200000000012</v>
      </c>
      <c r="K1231" s="20" t="s">
        <v>850</v>
      </c>
    </row>
    <row r="1232" spans="1:11" hidden="1" x14ac:dyDescent="0.25">
      <c r="A1232" s="20">
        <v>4</v>
      </c>
      <c r="B1232" s="20" t="s">
        <v>1191</v>
      </c>
      <c r="C1232" s="10" t="s">
        <v>1192</v>
      </c>
      <c r="D1232" s="11" t="s">
        <v>183</v>
      </c>
      <c r="E1232" s="12">
        <v>43818</v>
      </c>
      <c r="F1232" s="15">
        <v>89544</v>
      </c>
      <c r="G1232" s="39">
        <v>4476</v>
      </c>
      <c r="H1232" s="39">
        <v>94020</v>
      </c>
      <c r="I1232" s="19" t="s">
        <v>1908</v>
      </c>
      <c r="J1232" s="39">
        <f t="shared" si="47"/>
        <v>94020</v>
      </c>
      <c r="K1232" s="20" t="s">
        <v>760</v>
      </c>
    </row>
    <row r="1233" spans="1:11" hidden="1" x14ac:dyDescent="0.25">
      <c r="A1233" s="20">
        <v>44</v>
      </c>
      <c r="B1233" s="20" t="s">
        <v>1191</v>
      </c>
      <c r="C1233" s="10" t="s">
        <v>623</v>
      </c>
      <c r="D1233" s="11" t="s">
        <v>1214</v>
      </c>
      <c r="E1233" s="12">
        <v>43891</v>
      </c>
      <c r="F1233" s="15">
        <v>77642.28</v>
      </c>
      <c r="G1233" s="39">
        <v>13975.56</v>
      </c>
      <c r="H1233" s="39">
        <v>91617.84</v>
      </c>
      <c r="I1233" s="19" t="s">
        <v>1908</v>
      </c>
      <c r="J1233" s="39">
        <f t="shared" si="47"/>
        <v>91617.84</v>
      </c>
      <c r="K1233" s="20" t="s">
        <v>760</v>
      </c>
    </row>
    <row r="1234" spans="1:11" hidden="1" x14ac:dyDescent="0.25">
      <c r="A1234" s="20">
        <v>60</v>
      </c>
      <c r="B1234" s="20" t="s">
        <v>1191</v>
      </c>
      <c r="C1234" s="10" t="s">
        <v>155</v>
      </c>
      <c r="D1234" s="11" t="s">
        <v>1538</v>
      </c>
      <c r="E1234" s="12">
        <v>43984</v>
      </c>
      <c r="F1234" s="15">
        <v>70312.5</v>
      </c>
      <c r="G1234" s="39">
        <v>19687.5</v>
      </c>
      <c r="H1234" s="39">
        <v>90000</v>
      </c>
      <c r="I1234" s="19" t="s">
        <v>1908</v>
      </c>
      <c r="J1234" s="39">
        <f t="shared" si="47"/>
        <v>90000</v>
      </c>
      <c r="K1234" s="20" t="s">
        <v>850</v>
      </c>
    </row>
    <row r="1235" spans="1:11" hidden="1" x14ac:dyDescent="0.25">
      <c r="A1235" s="20">
        <v>62</v>
      </c>
      <c r="B1235" s="20" t="s">
        <v>1191</v>
      </c>
      <c r="C1235" s="10" t="s">
        <v>155</v>
      </c>
      <c r="D1235" s="11" t="s">
        <v>1540</v>
      </c>
      <c r="E1235" s="12">
        <v>43984</v>
      </c>
      <c r="F1235" s="15">
        <v>70312.5</v>
      </c>
      <c r="G1235" s="39">
        <v>19687.5</v>
      </c>
      <c r="H1235" s="39">
        <v>90000</v>
      </c>
      <c r="I1235" s="19" t="s">
        <v>1908</v>
      </c>
      <c r="J1235" s="39">
        <f t="shared" si="47"/>
        <v>90000</v>
      </c>
      <c r="K1235" s="20" t="s">
        <v>850</v>
      </c>
    </row>
    <row r="1236" spans="1:11" hidden="1" x14ac:dyDescent="0.25">
      <c r="A1236" s="20">
        <v>65</v>
      </c>
      <c r="B1236" s="20" t="s">
        <v>1191</v>
      </c>
      <c r="C1236" s="10" t="s">
        <v>155</v>
      </c>
      <c r="D1236" s="11" t="s">
        <v>1543</v>
      </c>
      <c r="E1236" s="12">
        <v>43983</v>
      </c>
      <c r="F1236" s="15">
        <v>70312.5</v>
      </c>
      <c r="G1236" s="39">
        <v>19687.5</v>
      </c>
      <c r="H1236" s="39">
        <v>90000</v>
      </c>
      <c r="I1236" s="19" t="s">
        <v>1908</v>
      </c>
      <c r="J1236" s="39">
        <f t="shared" si="47"/>
        <v>90000</v>
      </c>
      <c r="K1236" s="20" t="s">
        <v>850</v>
      </c>
    </row>
    <row r="1237" spans="1:11" hidden="1" x14ac:dyDescent="0.25">
      <c r="A1237" s="43">
        <v>823</v>
      </c>
      <c r="B1237" s="20" t="s">
        <v>18</v>
      </c>
      <c r="C1237" s="10" t="s">
        <v>922</v>
      </c>
      <c r="D1237" s="11"/>
      <c r="E1237" s="12"/>
      <c r="F1237" s="15">
        <v>508920</v>
      </c>
      <c r="G1237" s="39"/>
      <c r="H1237" s="39"/>
      <c r="I1237" s="20"/>
      <c r="J1237" s="39">
        <f>+F1237</f>
        <v>508920</v>
      </c>
      <c r="K1237" s="20" t="s">
        <v>850</v>
      </c>
    </row>
    <row r="1238" spans="1:11" hidden="1" x14ac:dyDescent="0.25">
      <c r="A1238" s="20">
        <v>22</v>
      </c>
      <c r="B1238" s="20" t="s">
        <v>1191</v>
      </c>
      <c r="C1238" s="10" t="s">
        <v>618</v>
      </c>
      <c r="D1238" s="11" t="s">
        <v>58</v>
      </c>
      <c r="E1238" s="42"/>
      <c r="F1238" s="15">
        <v>491182.54</v>
      </c>
      <c r="G1238" s="39">
        <v>-491182.54</v>
      </c>
      <c r="H1238" s="39">
        <v>0</v>
      </c>
      <c r="I1238" s="19" t="s">
        <v>1908</v>
      </c>
      <c r="J1238" s="39">
        <f>F1238+G1238</f>
        <v>0</v>
      </c>
      <c r="K1238" s="20" t="s">
        <v>760</v>
      </c>
    </row>
    <row r="1239" spans="1:11" hidden="1" x14ac:dyDescent="0.25">
      <c r="A1239" s="20">
        <v>55</v>
      </c>
      <c r="B1239" s="20" t="s">
        <v>1191</v>
      </c>
      <c r="C1239" s="10" t="s">
        <v>1533</v>
      </c>
      <c r="D1239" s="11" t="s">
        <v>58</v>
      </c>
      <c r="E1239" s="42"/>
      <c r="F1239" s="15">
        <v>472650</v>
      </c>
      <c r="G1239" s="39">
        <v>85077</v>
      </c>
      <c r="H1239" s="39">
        <v>0</v>
      </c>
      <c r="I1239" s="19" t="s">
        <v>1908</v>
      </c>
      <c r="J1239" s="39">
        <f>F1239+G1239</f>
        <v>557727</v>
      </c>
      <c r="K1239" s="20" t="s">
        <v>850</v>
      </c>
    </row>
    <row r="1240" spans="1:11" hidden="1" x14ac:dyDescent="0.25">
      <c r="A1240" s="20">
        <v>41</v>
      </c>
      <c r="B1240" s="20" t="s">
        <v>1191</v>
      </c>
      <c r="C1240" s="10" t="s">
        <v>618</v>
      </c>
      <c r="D1240" s="11" t="s">
        <v>58</v>
      </c>
      <c r="E1240" s="42"/>
      <c r="F1240" s="15">
        <v>387019.56</v>
      </c>
      <c r="G1240" s="39">
        <v>-387019.56</v>
      </c>
      <c r="H1240" s="39">
        <v>0</v>
      </c>
      <c r="I1240" s="19" t="s">
        <v>1908</v>
      </c>
      <c r="J1240" s="39">
        <f>F1240+G1240</f>
        <v>0</v>
      </c>
      <c r="K1240" s="20" t="s">
        <v>760</v>
      </c>
    </row>
    <row r="1241" spans="1:11" hidden="1" x14ac:dyDescent="0.25">
      <c r="A1241" s="20">
        <v>113</v>
      </c>
      <c r="B1241" s="20" t="s">
        <v>1191</v>
      </c>
      <c r="C1241" s="10" t="s">
        <v>618</v>
      </c>
      <c r="D1241" s="11" t="s">
        <v>58</v>
      </c>
      <c r="E1241" s="42"/>
      <c r="F1241" s="15">
        <v>367460.14</v>
      </c>
      <c r="G1241" s="39">
        <v>-367460.14</v>
      </c>
      <c r="H1241" s="39">
        <v>0</v>
      </c>
      <c r="I1241" s="19" t="s">
        <v>1908</v>
      </c>
      <c r="J1241" s="39">
        <f>F1241+G1241</f>
        <v>0</v>
      </c>
      <c r="K1241" s="20" t="s">
        <v>850</v>
      </c>
    </row>
    <row r="1242" spans="1:11" hidden="1" x14ac:dyDescent="0.25">
      <c r="A1242" s="20">
        <f>+A1241+1</f>
        <v>114</v>
      </c>
      <c r="B1242" s="20" t="s">
        <v>18</v>
      </c>
      <c r="C1242" s="10" t="s">
        <v>879</v>
      </c>
      <c r="D1242" s="11" t="s">
        <v>1317</v>
      </c>
      <c r="E1242" s="12">
        <v>43983</v>
      </c>
      <c r="F1242" s="15">
        <v>80718.64</v>
      </c>
      <c r="G1242" s="39">
        <v>14529.36</v>
      </c>
      <c r="H1242" s="21">
        <v>95248</v>
      </c>
      <c r="I1242" s="128" t="s">
        <v>60</v>
      </c>
      <c r="J1242" s="39">
        <f>+F1242</f>
        <v>80718.64</v>
      </c>
      <c r="K1242" s="20" t="s">
        <v>850</v>
      </c>
    </row>
    <row r="1243" spans="1:11" hidden="1" x14ac:dyDescent="0.25">
      <c r="A1243" s="20">
        <f>+A1242+1</f>
        <v>115</v>
      </c>
      <c r="B1243" s="20" t="s">
        <v>18</v>
      </c>
      <c r="C1243" s="10" t="s">
        <v>879</v>
      </c>
      <c r="D1243" s="11" t="s">
        <v>1344</v>
      </c>
      <c r="E1243" s="12">
        <v>44001</v>
      </c>
      <c r="F1243" s="15">
        <v>80668.639999999999</v>
      </c>
      <c r="G1243" s="39">
        <v>14520.36</v>
      </c>
      <c r="H1243" s="21">
        <v>95189</v>
      </c>
      <c r="I1243" s="128" t="s">
        <v>60</v>
      </c>
      <c r="J1243" s="39">
        <f>+F1243</f>
        <v>80668.639999999999</v>
      </c>
      <c r="K1243" s="20" t="s">
        <v>850</v>
      </c>
    </row>
    <row r="1244" spans="1:11" hidden="1" x14ac:dyDescent="0.25">
      <c r="A1244" s="20">
        <f>+A1243+1</f>
        <v>116</v>
      </c>
      <c r="B1244" s="20" t="s">
        <v>18</v>
      </c>
      <c r="C1244" s="10" t="s">
        <v>1224</v>
      </c>
      <c r="D1244" s="11" t="s">
        <v>58</v>
      </c>
      <c r="E1244" s="42"/>
      <c r="F1244" s="15">
        <v>328001</v>
      </c>
      <c r="G1244" s="39">
        <v>1128370</v>
      </c>
      <c r="H1244" s="21">
        <v>1456371</v>
      </c>
      <c r="I1244" s="128" t="s">
        <v>60</v>
      </c>
      <c r="J1244" s="39">
        <f>+F1244</f>
        <v>328001</v>
      </c>
      <c r="K1244" s="20" t="s">
        <v>850</v>
      </c>
    </row>
    <row r="1245" spans="1:11" hidden="1" x14ac:dyDescent="0.25">
      <c r="A1245" s="20">
        <v>6</v>
      </c>
      <c r="B1245" s="20" t="s">
        <v>1191</v>
      </c>
      <c r="C1245" s="10" t="s">
        <v>1192</v>
      </c>
      <c r="D1245" s="11" t="s">
        <v>44</v>
      </c>
      <c r="E1245" s="12">
        <v>43818</v>
      </c>
      <c r="F1245" s="15">
        <v>74724</v>
      </c>
      <c r="G1245" s="39">
        <v>3736</v>
      </c>
      <c r="H1245" s="39">
        <v>78460</v>
      </c>
      <c r="I1245" s="19" t="s">
        <v>1908</v>
      </c>
      <c r="J1245" s="39">
        <f>F1245+G1245</f>
        <v>78460</v>
      </c>
      <c r="K1245" s="20" t="s">
        <v>760</v>
      </c>
    </row>
    <row r="1246" spans="1:11" hidden="1" x14ac:dyDescent="0.25">
      <c r="A1246" s="20">
        <f>+A1245+1</f>
        <v>7</v>
      </c>
      <c r="B1246" s="20" t="s">
        <v>18</v>
      </c>
      <c r="C1246" s="10" t="s">
        <v>865</v>
      </c>
      <c r="D1246" s="11" t="s">
        <v>1422</v>
      </c>
      <c r="E1246" s="12">
        <v>44021</v>
      </c>
      <c r="F1246" s="15">
        <v>80160</v>
      </c>
      <c r="G1246" s="39">
        <v>14429</v>
      </c>
      <c r="H1246" s="21">
        <v>94589</v>
      </c>
      <c r="I1246" s="128" t="s">
        <v>60</v>
      </c>
      <c r="J1246" s="39">
        <f>+F1246</f>
        <v>80160</v>
      </c>
      <c r="K1246" s="20" t="s">
        <v>850</v>
      </c>
    </row>
    <row r="1247" spans="1:11" hidden="1" x14ac:dyDescent="0.25">
      <c r="A1247" s="20">
        <v>10</v>
      </c>
      <c r="B1247" s="20" t="s">
        <v>1191</v>
      </c>
      <c r="C1247" s="10" t="s">
        <v>618</v>
      </c>
      <c r="D1247" s="11" t="s">
        <v>58</v>
      </c>
      <c r="E1247" s="42"/>
      <c r="F1247" s="15">
        <v>244282.84</v>
      </c>
      <c r="G1247" s="39">
        <v>-244282.84000000003</v>
      </c>
      <c r="H1247" s="39">
        <v>0</v>
      </c>
      <c r="I1247" s="19" t="s">
        <v>1908</v>
      </c>
      <c r="J1247" s="39">
        <f>F1247+G1247</f>
        <v>0</v>
      </c>
      <c r="K1247" s="20" t="s">
        <v>760</v>
      </c>
    </row>
    <row r="1248" spans="1:11" hidden="1" x14ac:dyDescent="0.25">
      <c r="A1248" s="20">
        <v>9</v>
      </c>
      <c r="B1248" s="20" t="s">
        <v>1191</v>
      </c>
      <c r="C1248" s="10" t="s">
        <v>1192</v>
      </c>
      <c r="D1248" s="11" t="s">
        <v>189</v>
      </c>
      <c r="E1248" s="12">
        <v>43829</v>
      </c>
      <c r="F1248" s="15">
        <v>63960</v>
      </c>
      <c r="G1248" s="39">
        <v>3198</v>
      </c>
      <c r="H1248" s="39">
        <v>67158</v>
      </c>
      <c r="I1248" s="19" t="s">
        <v>1908</v>
      </c>
      <c r="J1248" s="39">
        <f>F1248+G1248</f>
        <v>67158</v>
      </c>
      <c r="K1248" s="20" t="s">
        <v>760</v>
      </c>
    </row>
    <row r="1249" spans="1:11" hidden="1" x14ac:dyDescent="0.25">
      <c r="A1249" s="20">
        <f t="shared" ref="A1249:A1258" si="48">+A1248+1</f>
        <v>10</v>
      </c>
      <c r="B1249" s="20" t="s">
        <v>18</v>
      </c>
      <c r="C1249" s="10" t="s">
        <v>1262</v>
      </c>
      <c r="D1249" s="11" t="s">
        <v>1523</v>
      </c>
      <c r="E1249" s="12">
        <v>44086</v>
      </c>
      <c r="F1249" s="15">
        <v>78300</v>
      </c>
      <c r="G1249" s="39">
        <v>14094</v>
      </c>
      <c r="H1249" s="21">
        <v>92394</v>
      </c>
      <c r="I1249" s="128" t="s">
        <v>60</v>
      </c>
      <c r="J1249" s="39">
        <f t="shared" ref="J1249:J1258" si="49">+F1249</f>
        <v>78300</v>
      </c>
      <c r="K1249" s="20" t="s">
        <v>850</v>
      </c>
    </row>
    <row r="1250" spans="1:11" hidden="1" x14ac:dyDescent="0.25">
      <c r="A1250" s="20">
        <f t="shared" si="48"/>
        <v>11</v>
      </c>
      <c r="B1250" s="20" t="s">
        <v>19</v>
      </c>
      <c r="C1250" s="10" t="s">
        <v>62</v>
      </c>
      <c r="D1250" s="11" t="s">
        <v>58</v>
      </c>
      <c r="E1250" s="42"/>
      <c r="F1250" s="15">
        <v>230176</v>
      </c>
      <c r="G1250" s="39">
        <v>0</v>
      </c>
      <c r="H1250" s="136">
        <v>230176</v>
      </c>
      <c r="I1250" s="128" t="s">
        <v>60</v>
      </c>
      <c r="J1250" s="39">
        <f t="shared" si="49"/>
        <v>230176</v>
      </c>
      <c r="K1250" s="20" t="s">
        <v>61</v>
      </c>
    </row>
    <row r="1251" spans="1:11" hidden="1" x14ac:dyDescent="0.25">
      <c r="A1251" s="20">
        <f t="shared" si="48"/>
        <v>12</v>
      </c>
      <c r="B1251" s="20" t="s">
        <v>18</v>
      </c>
      <c r="C1251" s="10" t="s">
        <v>1254</v>
      </c>
      <c r="D1251" s="11" t="s">
        <v>949</v>
      </c>
      <c r="E1251" s="12">
        <v>44028</v>
      </c>
      <c r="F1251" s="15">
        <v>75000</v>
      </c>
      <c r="G1251" s="39">
        <v>16425</v>
      </c>
      <c r="H1251" s="21">
        <v>91425</v>
      </c>
      <c r="I1251" s="128" t="s">
        <v>60</v>
      </c>
      <c r="J1251" s="39">
        <f t="shared" si="49"/>
        <v>75000</v>
      </c>
      <c r="K1251" s="20" t="s">
        <v>850</v>
      </c>
    </row>
    <row r="1252" spans="1:11" hidden="1" x14ac:dyDescent="0.25">
      <c r="A1252" s="20">
        <f t="shared" si="48"/>
        <v>13</v>
      </c>
      <c r="B1252" s="20" t="s">
        <v>18</v>
      </c>
      <c r="C1252" s="10" t="s">
        <v>1254</v>
      </c>
      <c r="D1252" s="11" t="s">
        <v>1493</v>
      </c>
      <c r="E1252" s="12">
        <v>44071</v>
      </c>
      <c r="F1252" s="15">
        <v>75000</v>
      </c>
      <c r="G1252" s="39">
        <v>16425</v>
      </c>
      <c r="H1252" s="21">
        <v>91425</v>
      </c>
      <c r="I1252" s="128" t="s">
        <v>60</v>
      </c>
      <c r="J1252" s="39">
        <f t="shared" si="49"/>
        <v>75000</v>
      </c>
      <c r="K1252" s="20" t="s">
        <v>850</v>
      </c>
    </row>
    <row r="1253" spans="1:11" hidden="1" x14ac:dyDescent="0.25">
      <c r="A1253" s="20">
        <f t="shared" si="48"/>
        <v>14</v>
      </c>
      <c r="B1253" s="20" t="s">
        <v>18</v>
      </c>
      <c r="C1253" s="10" t="s">
        <v>1281</v>
      </c>
      <c r="D1253" s="11" t="s">
        <v>1508</v>
      </c>
      <c r="E1253" s="12">
        <v>44067</v>
      </c>
      <c r="F1253" s="15">
        <v>75000</v>
      </c>
      <c r="G1253" s="39">
        <v>13500</v>
      </c>
      <c r="H1253" s="21">
        <v>88500</v>
      </c>
      <c r="I1253" s="128" t="s">
        <v>60</v>
      </c>
      <c r="J1253" s="39">
        <f t="shared" si="49"/>
        <v>75000</v>
      </c>
      <c r="K1253" s="20" t="s">
        <v>850</v>
      </c>
    </row>
    <row r="1254" spans="1:11" hidden="1" x14ac:dyDescent="0.25">
      <c r="A1254" s="20">
        <f t="shared" si="48"/>
        <v>15</v>
      </c>
      <c r="B1254" s="20" t="s">
        <v>18</v>
      </c>
      <c r="C1254" s="10" t="s">
        <v>1254</v>
      </c>
      <c r="D1254" s="11" t="s">
        <v>1518</v>
      </c>
      <c r="E1254" s="12">
        <v>44081</v>
      </c>
      <c r="F1254" s="15">
        <v>75000</v>
      </c>
      <c r="G1254" s="39">
        <v>16425</v>
      </c>
      <c r="H1254" s="21">
        <v>91425</v>
      </c>
      <c r="I1254" s="128" t="s">
        <v>60</v>
      </c>
      <c r="J1254" s="39">
        <f t="shared" si="49"/>
        <v>75000</v>
      </c>
      <c r="K1254" s="20" t="s">
        <v>850</v>
      </c>
    </row>
    <row r="1255" spans="1:11" hidden="1" x14ac:dyDescent="0.25">
      <c r="A1255" s="20">
        <f t="shared" si="48"/>
        <v>16</v>
      </c>
      <c r="B1255" s="20" t="s">
        <v>18</v>
      </c>
      <c r="C1255" s="10" t="s">
        <v>922</v>
      </c>
      <c r="D1255" s="20"/>
      <c r="E1255" s="42"/>
      <c r="F1255" s="15">
        <v>205440</v>
      </c>
      <c r="G1255" s="39">
        <v>0</v>
      </c>
      <c r="H1255" s="136">
        <v>0</v>
      </c>
      <c r="I1255" s="128" t="s">
        <v>60</v>
      </c>
      <c r="J1255" s="39">
        <f t="shared" si="49"/>
        <v>205440</v>
      </c>
      <c r="K1255" s="20" t="s">
        <v>760</v>
      </c>
    </row>
    <row r="1256" spans="1:11" hidden="1" x14ac:dyDescent="0.25">
      <c r="A1256" s="20">
        <f t="shared" si="48"/>
        <v>17</v>
      </c>
      <c r="B1256" s="20" t="s">
        <v>18</v>
      </c>
      <c r="C1256" s="10" t="s">
        <v>110</v>
      </c>
      <c r="D1256" s="11" t="s">
        <v>1068</v>
      </c>
      <c r="E1256" s="12">
        <v>43808</v>
      </c>
      <c r="F1256" s="15">
        <v>74400</v>
      </c>
      <c r="G1256" s="39">
        <v>13392</v>
      </c>
      <c r="H1256" s="136">
        <v>87792</v>
      </c>
      <c r="I1256" s="128" t="s">
        <v>60</v>
      </c>
      <c r="J1256" s="39">
        <f t="shared" si="49"/>
        <v>74400</v>
      </c>
      <c r="K1256" s="20" t="s">
        <v>760</v>
      </c>
    </row>
    <row r="1257" spans="1:11" hidden="1" x14ac:dyDescent="0.25">
      <c r="A1257" s="20">
        <f t="shared" si="48"/>
        <v>18</v>
      </c>
      <c r="B1257" s="20" t="s">
        <v>18</v>
      </c>
      <c r="C1257" s="10" t="s">
        <v>879</v>
      </c>
      <c r="D1257" s="11" t="s">
        <v>1122</v>
      </c>
      <c r="E1257" s="12">
        <v>43865</v>
      </c>
      <c r="F1257" s="15">
        <v>73341.52</v>
      </c>
      <c r="G1257" s="39">
        <v>13201.47</v>
      </c>
      <c r="H1257" s="136">
        <v>86542.99</v>
      </c>
      <c r="I1257" s="128" t="s">
        <v>60</v>
      </c>
      <c r="J1257" s="39">
        <f t="shared" si="49"/>
        <v>73341.52</v>
      </c>
      <c r="K1257" s="20" t="s">
        <v>760</v>
      </c>
    </row>
    <row r="1258" spans="1:11" hidden="1" x14ac:dyDescent="0.25">
      <c r="A1258" s="20">
        <f t="shared" si="48"/>
        <v>19</v>
      </c>
      <c r="B1258" s="20" t="s">
        <v>18</v>
      </c>
      <c r="C1258" s="10" t="s">
        <v>1275</v>
      </c>
      <c r="D1258" s="11" t="s">
        <v>1434</v>
      </c>
      <c r="E1258" s="12">
        <v>44042</v>
      </c>
      <c r="F1258" s="15">
        <v>71945</v>
      </c>
      <c r="G1258" s="39">
        <v>12950</v>
      </c>
      <c r="H1258" s="21">
        <v>84895</v>
      </c>
      <c r="I1258" s="128" t="s">
        <v>60</v>
      </c>
      <c r="J1258" s="39">
        <f t="shared" si="49"/>
        <v>71945</v>
      </c>
      <c r="K1258" s="20" t="s">
        <v>850</v>
      </c>
    </row>
    <row r="1259" spans="1:11" hidden="1" x14ac:dyDescent="0.25">
      <c r="A1259" s="20">
        <v>51</v>
      </c>
      <c r="B1259" s="20" t="s">
        <v>1191</v>
      </c>
      <c r="C1259" s="10" t="s">
        <v>618</v>
      </c>
      <c r="D1259" s="11" t="s">
        <v>58</v>
      </c>
      <c r="E1259" s="42"/>
      <c r="F1259" s="15">
        <v>168566.08</v>
      </c>
      <c r="G1259" s="39">
        <v>-168566.08</v>
      </c>
      <c r="H1259" s="39">
        <v>0</v>
      </c>
      <c r="I1259" s="19" t="s">
        <v>1908</v>
      </c>
      <c r="J1259" s="39">
        <f>F1259+G1259</f>
        <v>0</v>
      </c>
      <c r="K1259" s="20" t="s">
        <v>760</v>
      </c>
    </row>
    <row r="1260" spans="1:11" hidden="1" x14ac:dyDescent="0.25">
      <c r="A1260" s="20">
        <v>75</v>
      </c>
      <c r="B1260" s="20" t="s">
        <v>1191</v>
      </c>
      <c r="C1260" s="10" t="s">
        <v>618</v>
      </c>
      <c r="D1260" s="11" t="s">
        <v>58</v>
      </c>
      <c r="E1260" s="42"/>
      <c r="F1260" s="15">
        <v>151326</v>
      </c>
      <c r="G1260" s="39">
        <v>-151326</v>
      </c>
      <c r="H1260" s="39">
        <v>0</v>
      </c>
      <c r="I1260" s="19" t="s">
        <v>1908</v>
      </c>
      <c r="J1260" s="39">
        <f>F1260+G1260</f>
        <v>0</v>
      </c>
      <c r="K1260" s="20" t="s">
        <v>850</v>
      </c>
    </row>
    <row r="1261" spans="1:11" hidden="1" x14ac:dyDescent="0.25">
      <c r="A1261" s="20">
        <v>59</v>
      </c>
      <c r="B1261" s="20" t="s">
        <v>1191</v>
      </c>
      <c r="C1261" s="10" t="s">
        <v>618</v>
      </c>
      <c r="D1261" s="11" t="s">
        <v>58</v>
      </c>
      <c r="E1261" s="42"/>
      <c r="F1261" s="15">
        <v>140430.32</v>
      </c>
      <c r="G1261" s="39">
        <v>-140430.32</v>
      </c>
      <c r="H1261" s="39">
        <v>0</v>
      </c>
      <c r="I1261" s="19" t="s">
        <v>1908</v>
      </c>
      <c r="J1261" s="39">
        <f>F1261+G1261</f>
        <v>0</v>
      </c>
      <c r="K1261" s="20" t="s">
        <v>850</v>
      </c>
    </row>
    <row r="1262" spans="1:11" hidden="1" x14ac:dyDescent="0.25">
      <c r="A1262" s="20">
        <f>+A1261+1</f>
        <v>60</v>
      </c>
      <c r="B1262" s="20" t="s">
        <v>18</v>
      </c>
      <c r="C1262" s="10" t="s">
        <v>879</v>
      </c>
      <c r="D1262" s="11" t="s">
        <v>1402</v>
      </c>
      <c r="E1262" s="12">
        <v>44034</v>
      </c>
      <c r="F1262" s="15">
        <v>70220.399999999994</v>
      </c>
      <c r="G1262" s="39">
        <v>12639.67</v>
      </c>
      <c r="H1262" s="21">
        <v>82860.069999999992</v>
      </c>
      <c r="I1262" s="128" t="s">
        <v>60</v>
      </c>
      <c r="J1262" s="39">
        <f>+F1262</f>
        <v>70220.399999999994</v>
      </c>
      <c r="K1262" s="20" t="s">
        <v>850</v>
      </c>
    </row>
    <row r="1263" spans="1:11" hidden="1" x14ac:dyDescent="0.25">
      <c r="A1263" s="20">
        <f>+A1262+1</f>
        <v>61</v>
      </c>
      <c r="B1263" s="20" t="s">
        <v>18</v>
      </c>
      <c r="C1263" s="10" t="s">
        <v>879</v>
      </c>
      <c r="D1263" s="11" t="s">
        <v>1444</v>
      </c>
      <c r="E1263" s="12">
        <v>44051</v>
      </c>
      <c r="F1263" s="15">
        <v>70170.399999999994</v>
      </c>
      <c r="G1263" s="39">
        <v>12630.67</v>
      </c>
      <c r="H1263" s="21">
        <v>82801.069999999992</v>
      </c>
      <c r="I1263" s="128" t="s">
        <v>60</v>
      </c>
      <c r="J1263" s="39">
        <f>+F1263</f>
        <v>70170.399999999994</v>
      </c>
      <c r="K1263" s="20" t="s">
        <v>850</v>
      </c>
    </row>
    <row r="1264" spans="1:11" hidden="1" x14ac:dyDescent="0.25">
      <c r="A1264" s="20">
        <f>+A1263+1</f>
        <v>62</v>
      </c>
      <c r="B1264" s="20" t="s">
        <v>18</v>
      </c>
      <c r="C1264" s="10" t="s">
        <v>1253</v>
      </c>
      <c r="D1264" s="11" t="s">
        <v>639</v>
      </c>
      <c r="E1264" s="12">
        <v>44026</v>
      </c>
      <c r="F1264" s="15">
        <v>68766</v>
      </c>
      <c r="G1264" s="39">
        <v>12378</v>
      </c>
      <c r="H1264" s="21">
        <v>81144</v>
      </c>
      <c r="I1264" s="128" t="s">
        <v>60</v>
      </c>
      <c r="J1264" s="39">
        <f>+F1264</f>
        <v>68766</v>
      </c>
      <c r="K1264" s="20" t="s">
        <v>850</v>
      </c>
    </row>
    <row r="1265" spans="1:11" hidden="1" x14ac:dyDescent="0.25">
      <c r="A1265" s="20">
        <v>81</v>
      </c>
      <c r="B1265" s="20" t="s">
        <v>1191</v>
      </c>
      <c r="C1265" s="10" t="s">
        <v>155</v>
      </c>
      <c r="D1265" s="11" t="s">
        <v>1547</v>
      </c>
      <c r="E1265" s="12">
        <v>44019</v>
      </c>
      <c r="F1265" s="15">
        <v>50625</v>
      </c>
      <c r="G1265" s="39">
        <v>14175</v>
      </c>
      <c r="H1265" s="39">
        <v>64800</v>
      </c>
      <c r="I1265" s="19" t="s">
        <v>1908</v>
      </c>
      <c r="J1265" s="39">
        <f>F1265+G1265</f>
        <v>64800</v>
      </c>
      <c r="K1265" s="20" t="s">
        <v>850</v>
      </c>
    </row>
    <row r="1266" spans="1:11" hidden="1" x14ac:dyDescent="0.25">
      <c r="A1266" s="20">
        <f>+A1265+1</f>
        <v>82</v>
      </c>
      <c r="B1266" s="20" t="s">
        <v>18</v>
      </c>
      <c r="C1266" s="10" t="s">
        <v>110</v>
      </c>
      <c r="D1266" s="11" t="s">
        <v>1324</v>
      </c>
      <c r="E1266" s="12">
        <v>43985</v>
      </c>
      <c r="F1266" s="15">
        <v>67010</v>
      </c>
      <c r="G1266" s="39">
        <v>12061.8</v>
      </c>
      <c r="H1266" s="21">
        <v>79071.8</v>
      </c>
      <c r="I1266" s="128" t="s">
        <v>60</v>
      </c>
      <c r="J1266" s="39">
        <f>+F1266</f>
        <v>67010</v>
      </c>
      <c r="K1266" s="20" t="s">
        <v>850</v>
      </c>
    </row>
    <row r="1267" spans="1:11" hidden="1" x14ac:dyDescent="0.25">
      <c r="A1267" s="20">
        <v>84</v>
      </c>
      <c r="B1267" s="20" t="s">
        <v>1191</v>
      </c>
      <c r="C1267" s="10" t="s">
        <v>155</v>
      </c>
      <c r="D1267" s="11" t="s">
        <v>1550</v>
      </c>
      <c r="E1267" s="12">
        <v>44020</v>
      </c>
      <c r="F1267" s="15">
        <v>50625</v>
      </c>
      <c r="G1267" s="39">
        <v>14175</v>
      </c>
      <c r="H1267" s="39">
        <v>64800</v>
      </c>
      <c r="I1267" s="19" t="s">
        <v>1908</v>
      </c>
      <c r="J1267" s="39">
        <f>F1267+G1267</f>
        <v>64800</v>
      </c>
      <c r="K1267" s="20" t="s">
        <v>850</v>
      </c>
    </row>
    <row r="1268" spans="1:11" hidden="1" x14ac:dyDescent="0.25">
      <c r="A1268" s="20">
        <v>20</v>
      </c>
      <c r="B1268" s="20" t="s">
        <v>1191</v>
      </c>
      <c r="C1268" s="10" t="s">
        <v>155</v>
      </c>
      <c r="D1268" s="11" t="s">
        <v>1203</v>
      </c>
      <c r="E1268" s="12">
        <v>43859</v>
      </c>
      <c r="F1268" s="15">
        <v>49843.74</v>
      </c>
      <c r="G1268" s="39">
        <v>13956.26</v>
      </c>
      <c r="H1268" s="39">
        <v>63799.999999999993</v>
      </c>
      <c r="I1268" s="19" t="s">
        <v>1908</v>
      </c>
      <c r="J1268" s="39">
        <f>F1268+G1268</f>
        <v>63800</v>
      </c>
      <c r="K1268" s="20" t="s">
        <v>760</v>
      </c>
    </row>
    <row r="1269" spans="1:11" hidden="1" x14ac:dyDescent="0.25">
      <c r="A1269" s="20">
        <f>+A1268+1</f>
        <v>21</v>
      </c>
      <c r="B1269" s="20" t="s">
        <v>18</v>
      </c>
      <c r="C1269" s="10" t="s">
        <v>36</v>
      </c>
      <c r="D1269" s="11" t="s">
        <v>58</v>
      </c>
      <c r="E1269" s="42"/>
      <c r="F1269" s="15">
        <v>139225</v>
      </c>
      <c r="G1269" s="39">
        <v>0</v>
      </c>
      <c r="H1269" s="136">
        <v>139225</v>
      </c>
      <c r="I1269" s="128" t="s">
        <v>60</v>
      </c>
      <c r="J1269" s="39">
        <f>+F1269</f>
        <v>139225</v>
      </c>
      <c r="K1269" s="20" t="s">
        <v>61</v>
      </c>
    </row>
    <row r="1270" spans="1:11" hidden="1" x14ac:dyDescent="0.25">
      <c r="A1270" s="20">
        <v>49</v>
      </c>
      <c r="B1270" s="20" t="s">
        <v>1191</v>
      </c>
      <c r="C1270" s="10" t="s">
        <v>66</v>
      </c>
      <c r="D1270" s="11" t="s">
        <v>58</v>
      </c>
      <c r="E1270" s="42"/>
      <c r="F1270" s="15">
        <v>99050</v>
      </c>
      <c r="G1270" s="39">
        <v>0</v>
      </c>
      <c r="H1270" s="39">
        <v>99050</v>
      </c>
      <c r="I1270" s="19" t="s">
        <v>1908</v>
      </c>
      <c r="J1270" s="39">
        <f>F1270+G1270</f>
        <v>99050</v>
      </c>
      <c r="K1270" s="20" t="s">
        <v>760</v>
      </c>
    </row>
    <row r="1271" spans="1:11" hidden="1" x14ac:dyDescent="0.25">
      <c r="A1271" s="20">
        <f>+A1270+1</f>
        <v>50</v>
      </c>
      <c r="B1271" s="20" t="s">
        <v>18</v>
      </c>
      <c r="C1271" s="10" t="s">
        <v>1258</v>
      </c>
      <c r="D1271" s="11" t="s">
        <v>1458</v>
      </c>
      <c r="E1271" s="12">
        <v>44069</v>
      </c>
      <c r="F1271" s="15">
        <v>65000</v>
      </c>
      <c r="G1271" s="39">
        <v>11700</v>
      </c>
      <c r="H1271" s="21">
        <v>76700</v>
      </c>
      <c r="I1271" s="128" t="s">
        <v>60</v>
      </c>
      <c r="J1271" s="39">
        <f>+F1271</f>
        <v>65000</v>
      </c>
      <c r="K1271" s="20" t="s">
        <v>850</v>
      </c>
    </row>
    <row r="1272" spans="1:11" hidden="1" x14ac:dyDescent="0.25">
      <c r="A1272" s="20">
        <v>61</v>
      </c>
      <c r="B1272" s="20" t="s">
        <v>1191</v>
      </c>
      <c r="C1272" s="10" t="s">
        <v>155</v>
      </c>
      <c r="D1272" s="11" t="s">
        <v>1539</v>
      </c>
      <c r="E1272" s="12">
        <v>43984</v>
      </c>
      <c r="F1272" s="15">
        <v>46875</v>
      </c>
      <c r="G1272" s="39">
        <v>13125</v>
      </c>
      <c r="H1272" s="39">
        <v>60000</v>
      </c>
      <c r="I1272" s="19" t="s">
        <v>1908</v>
      </c>
      <c r="J1272" s="39">
        <f>F1272+G1272</f>
        <v>60000</v>
      </c>
      <c r="K1272" s="20" t="s">
        <v>850</v>
      </c>
    </row>
    <row r="1273" spans="1:11" hidden="1" x14ac:dyDescent="0.25">
      <c r="A1273" s="20">
        <f>+A1272+1</f>
        <v>62</v>
      </c>
      <c r="B1273" s="20" t="s">
        <v>18</v>
      </c>
      <c r="C1273" s="10" t="s">
        <v>767</v>
      </c>
      <c r="D1273" s="11" t="s">
        <v>1490</v>
      </c>
      <c r="E1273" s="12">
        <v>44070</v>
      </c>
      <c r="F1273" s="15">
        <v>64831.07</v>
      </c>
      <c r="G1273" s="39">
        <v>11669.62</v>
      </c>
      <c r="H1273" s="21">
        <v>76500.69</v>
      </c>
      <c r="I1273" s="128" t="s">
        <v>60</v>
      </c>
      <c r="J1273" s="39">
        <f>+F1273</f>
        <v>64831.07</v>
      </c>
      <c r="K1273" s="20" t="s">
        <v>850</v>
      </c>
    </row>
    <row r="1274" spans="1:11" hidden="1" x14ac:dyDescent="0.25">
      <c r="A1274" s="20">
        <f>+A1273+1</f>
        <v>63</v>
      </c>
      <c r="B1274" s="20" t="s">
        <v>18</v>
      </c>
      <c r="C1274" s="10" t="s">
        <v>34</v>
      </c>
      <c r="D1274" s="11" t="s">
        <v>54</v>
      </c>
      <c r="E1274" s="12">
        <v>43526</v>
      </c>
      <c r="F1274" s="15">
        <v>64000</v>
      </c>
      <c r="G1274" s="39">
        <v>11520</v>
      </c>
      <c r="H1274" s="136">
        <v>75520</v>
      </c>
      <c r="I1274" s="128" t="s">
        <v>60</v>
      </c>
      <c r="J1274" s="39">
        <f>+F1274</f>
        <v>64000</v>
      </c>
      <c r="K1274" s="20" t="s">
        <v>61</v>
      </c>
    </row>
    <row r="1275" spans="1:11" hidden="1" x14ac:dyDescent="0.25">
      <c r="A1275" s="20">
        <v>63</v>
      </c>
      <c r="B1275" s="20" t="s">
        <v>1191</v>
      </c>
      <c r="C1275" s="10" t="s">
        <v>155</v>
      </c>
      <c r="D1275" s="11" t="s">
        <v>1541</v>
      </c>
      <c r="E1275" s="12">
        <v>43984</v>
      </c>
      <c r="F1275" s="15">
        <v>46875</v>
      </c>
      <c r="G1275" s="39">
        <v>13125</v>
      </c>
      <c r="H1275" s="39">
        <v>60000</v>
      </c>
      <c r="I1275" s="19" t="s">
        <v>1908</v>
      </c>
      <c r="J1275" s="39">
        <f>F1275+G1275</f>
        <v>60000</v>
      </c>
      <c r="K1275" s="20" t="s">
        <v>850</v>
      </c>
    </row>
    <row r="1276" spans="1:11" hidden="1" x14ac:dyDescent="0.25">
      <c r="A1276" s="20">
        <v>21</v>
      </c>
      <c r="B1276" s="20" t="s">
        <v>1191</v>
      </c>
      <c r="C1276" s="10" t="s">
        <v>155</v>
      </c>
      <c r="D1276" s="11" t="s">
        <v>1204</v>
      </c>
      <c r="E1276" s="12">
        <v>43859</v>
      </c>
      <c r="F1276" s="15">
        <v>45312.5</v>
      </c>
      <c r="G1276" s="39">
        <v>12687.5</v>
      </c>
      <c r="H1276" s="39">
        <v>58000</v>
      </c>
      <c r="I1276" s="19" t="s">
        <v>1908</v>
      </c>
      <c r="J1276" s="39">
        <f>F1276+G1276</f>
        <v>58000</v>
      </c>
      <c r="K1276" s="20" t="s">
        <v>760</v>
      </c>
    </row>
    <row r="1277" spans="1:11" hidden="1" x14ac:dyDescent="0.25">
      <c r="A1277" s="20">
        <f t="shared" ref="A1277:A1283" si="50">+A1276+1</f>
        <v>22</v>
      </c>
      <c r="B1277" s="20" t="s">
        <v>18</v>
      </c>
      <c r="C1277" s="10" t="s">
        <v>1269</v>
      </c>
      <c r="D1277" s="11" t="s">
        <v>517</v>
      </c>
      <c r="E1277" s="12">
        <v>44074</v>
      </c>
      <c r="F1277" s="15">
        <v>63028.88</v>
      </c>
      <c r="G1277" s="39">
        <v>11345.2</v>
      </c>
      <c r="H1277" s="21">
        <v>74374.080000000002</v>
      </c>
      <c r="I1277" s="128" t="s">
        <v>60</v>
      </c>
      <c r="J1277" s="39">
        <f t="shared" ref="J1277:J1283" si="51">+F1277</f>
        <v>63028.88</v>
      </c>
      <c r="K1277" s="20" t="s">
        <v>850</v>
      </c>
    </row>
    <row r="1278" spans="1:11" hidden="1" x14ac:dyDescent="0.25">
      <c r="A1278" s="20">
        <f t="shared" si="50"/>
        <v>23</v>
      </c>
      <c r="B1278" s="20" t="s">
        <v>18</v>
      </c>
      <c r="C1278" s="10" t="s">
        <v>1251</v>
      </c>
      <c r="D1278" s="11" t="s">
        <v>1385</v>
      </c>
      <c r="E1278" s="12">
        <v>44022</v>
      </c>
      <c r="F1278" s="15">
        <v>62500</v>
      </c>
      <c r="G1278" s="39">
        <v>11250</v>
      </c>
      <c r="H1278" s="21">
        <v>73750</v>
      </c>
      <c r="I1278" s="128" t="s">
        <v>60</v>
      </c>
      <c r="J1278" s="39">
        <f t="shared" si="51"/>
        <v>62500</v>
      </c>
      <c r="K1278" s="20" t="s">
        <v>850</v>
      </c>
    </row>
    <row r="1279" spans="1:11" hidden="1" x14ac:dyDescent="0.25">
      <c r="A1279" s="20">
        <f t="shared" si="50"/>
        <v>24</v>
      </c>
      <c r="B1279" s="20" t="s">
        <v>18</v>
      </c>
      <c r="C1279" s="10" t="s">
        <v>1251</v>
      </c>
      <c r="D1279" s="11" t="s">
        <v>1386</v>
      </c>
      <c r="E1279" s="12">
        <v>44022</v>
      </c>
      <c r="F1279" s="15">
        <v>62500</v>
      </c>
      <c r="G1279" s="39">
        <v>11250</v>
      </c>
      <c r="H1279" s="21">
        <v>73750</v>
      </c>
      <c r="I1279" s="128" t="s">
        <v>60</v>
      </c>
      <c r="J1279" s="39">
        <f t="shared" si="51"/>
        <v>62500</v>
      </c>
      <c r="K1279" s="20" t="s">
        <v>850</v>
      </c>
    </row>
    <row r="1280" spans="1:11" hidden="1" x14ac:dyDescent="0.25">
      <c r="A1280" s="20">
        <f t="shared" si="50"/>
        <v>25</v>
      </c>
      <c r="B1280" s="20" t="s">
        <v>18</v>
      </c>
      <c r="C1280" s="10" t="s">
        <v>110</v>
      </c>
      <c r="D1280" s="11" t="s">
        <v>243</v>
      </c>
      <c r="E1280" s="12">
        <v>43988</v>
      </c>
      <c r="F1280" s="15">
        <v>62000</v>
      </c>
      <c r="G1280" s="39">
        <v>11160</v>
      </c>
      <c r="H1280" s="21">
        <v>73160</v>
      </c>
      <c r="I1280" s="128" t="s">
        <v>60</v>
      </c>
      <c r="J1280" s="39">
        <f t="shared" si="51"/>
        <v>62000</v>
      </c>
      <c r="K1280" s="20" t="s">
        <v>850</v>
      </c>
    </row>
    <row r="1281" spans="1:11" hidden="1" x14ac:dyDescent="0.25">
      <c r="A1281" s="20">
        <f t="shared" si="50"/>
        <v>26</v>
      </c>
      <c r="B1281" s="20" t="s">
        <v>18</v>
      </c>
      <c r="C1281" s="10" t="s">
        <v>876</v>
      </c>
      <c r="D1281" s="11" t="s">
        <v>1024</v>
      </c>
      <c r="E1281" s="12">
        <v>43752</v>
      </c>
      <c r="F1281" s="15">
        <v>61814</v>
      </c>
      <c r="G1281" s="39">
        <v>11126</v>
      </c>
      <c r="H1281" s="136">
        <v>72940</v>
      </c>
      <c r="I1281" s="128" t="s">
        <v>60</v>
      </c>
      <c r="J1281" s="39">
        <f t="shared" si="51"/>
        <v>61814</v>
      </c>
      <c r="K1281" s="20" t="s">
        <v>760</v>
      </c>
    </row>
    <row r="1282" spans="1:11" hidden="1" x14ac:dyDescent="0.25">
      <c r="A1282" s="20">
        <f t="shared" si="50"/>
        <v>27</v>
      </c>
      <c r="B1282" s="20" t="s">
        <v>18</v>
      </c>
      <c r="C1282" s="10" t="s">
        <v>113</v>
      </c>
      <c r="D1282" s="11" t="s">
        <v>198</v>
      </c>
      <c r="E1282" s="12">
        <v>43677</v>
      </c>
      <c r="F1282" s="15">
        <v>61594</v>
      </c>
      <c r="G1282" s="39">
        <v>11086</v>
      </c>
      <c r="H1282" s="136">
        <v>72680</v>
      </c>
      <c r="I1282" s="128" t="s">
        <v>60</v>
      </c>
      <c r="J1282" s="39">
        <f t="shared" si="51"/>
        <v>61594</v>
      </c>
      <c r="K1282" s="20" t="s">
        <v>760</v>
      </c>
    </row>
    <row r="1283" spans="1:11" hidden="1" x14ac:dyDescent="0.25">
      <c r="A1283" s="20">
        <f t="shared" si="50"/>
        <v>28</v>
      </c>
      <c r="B1283" s="20" t="s">
        <v>18</v>
      </c>
      <c r="C1283" s="10" t="s">
        <v>869</v>
      </c>
      <c r="D1283" s="11" t="s">
        <v>982</v>
      </c>
      <c r="E1283" s="12">
        <v>43710</v>
      </c>
      <c r="F1283" s="15">
        <v>61400.04</v>
      </c>
      <c r="G1283" s="39">
        <v>11051.96</v>
      </c>
      <c r="H1283" s="136">
        <v>72452</v>
      </c>
      <c r="I1283" s="128" t="s">
        <v>60</v>
      </c>
      <c r="J1283" s="39">
        <f t="shared" si="51"/>
        <v>61400.04</v>
      </c>
      <c r="K1283" s="20" t="s">
        <v>760</v>
      </c>
    </row>
    <row r="1284" spans="1:11" hidden="1" x14ac:dyDescent="0.25">
      <c r="A1284" s="20">
        <v>5</v>
      </c>
      <c r="B1284" s="20" t="s">
        <v>1191</v>
      </c>
      <c r="C1284" s="10" t="s">
        <v>1192</v>
      </c>
      <c r="D1284" s="11" t="s">
        <v>184</v>
      </c>
      <c r="E1284" s="12">
        <v>43818</v>
      </c>
      <c r="F1284" s="15">
        <v>54642</v>
      </c>
      <c r="G1284" s="39">
        <v>2732</v>
      </c>
      <c r="H1284" s="39">
        <v>57374</v>
      </c>
      <c r="I1284" s="19" t="s">
        <v>1908</v>
      </c>
      <c r="J1284" s="39">
        <f>F1284+G1284</f>
        <v>57374</v>
      </c>
      <c r="K1284" s="20" t="s">
        <v>760</v>
      </c>
    </row>
    <row r="1285" spans="1:11" hidden="1" x14ac:dyDescent="0.25">
      <c r="A1285" s="20">
        <f t="shared" ref="A1285:A1290" si="52">+A1284+1</f>
        <v>6</v>
      </c>
      <c r="B1285" s="20" t="s">
        <v>18</v>
      </c>
      <c r="C1285" s="10" t="s">
        <v>764</v>
      </c>
      <c r="D1285" s="11" t="s">
        <v>1019</v>
      </c>
      <c r="E1285" s="12">
        <v>43742</v>
      </c>
      <c r="F1285" s="15">
        <v>61000</v>
      </c>
      <c r="G1285" s="39">
        <v>10980</v>
      </c>
      <c r="H1285" s="136">
        <v>71980</v>
      </c>
      <c r="I1285" s="128" t="s">
        <v>60</v>
      </c>
      <c r="J1285" s="39">
        <f t="shared" ref="J1285:J1290" si="53">+F1285</f>
        <v>61000</v>
      </c>
      <c r="K1285" s="20" t="s">
        <v>760</v>
      </c>
    </row>
    <row r="1286" spans="1:11" hidden="1" x14ac:dyDescent="0.25">
      <c r="A1286" s="20">
        <f t="shared" si="52"/>
        <v>7</v>
      </c>
      <c r="B1286" s="20" t="s">
        <v>18</v>
      </c>
      <c r="C1286" s="10" t="s">
        <v>28</v>
      </c>
      <c r="D1286" s="11" t="s">
        <v>43</v>
      </c>
      <c r="E1286" s="12">
        <v>43427</v>
      </c>
      <c r="F1286" s="15">
        <v>60000</v>
      </c>
      <c r="G1286" s="39">
        <v>10800</v>
      </c>
      <c r="H1286" s="136">
        <v>70800</v>
      </c>
      <c r="I1286" s="128" t="s">
        <v>60</v>
      </c>
      <c r="J1286" s="39">
        <f t="shared" si="53"/>
        <v>60000</v>
      </c>
      <c r="K1286" s="20" t="s">
        <v>61</v>
      </c>
    </row>
    <row r="1287" spans="1:11" hidden="1" x14ac:dyDescent="0.25">
      <c r="A1287" s="20">
        <f t="shared" si="52"/>
        <v>8</v>
      </c>
      <c r="B1287" s="20" t="s">
        <v>18</v>
      </c>
      <c r="C1287" s="10" t="s">
        <v>120</v>
      </c>
      <c r="D1287" s="11" t="s">
        <v>1335</v>
      </c>
      <c r="E1287" s="12">
        <v>44012</v>
      </c>
      <c r="F1287" s="15">
        <v>59000</v>
      </c>
      <c r="G1287" s="39">
        <v>10620</v>
      </c>
      <c r="H1287" s="21">
        <v>69620</v>
      </c>
      <c r="I1287" s="128" t="s">
        <v>60</v>
      </c>
      <c r="J1287" s="39">
        <f t="shared" si="53"/>
        <v>59000</v>
      </c>
      <c r="K1287" s="20" t="s">
        <v>850</v>
      </c>
    </row>
    <row r="1288" spans="1:11" hidden="1" x14ac:dyDescent="0.25">
      <c r="A1288" s="20">
        <f t="shared" si="52"/>
        <v>9</v>
      </c>
      <c r="B1288" s="20" t="s">
        <v>18</v>
      </c>
      <c r="C1288" s="10" t="s">
        <v>862</v>
      </c>
      <c r="D1288" s="11" t="s">
        <v>1104</v>
      </c>
      <c r="E1288" s="12">
        <v>43853</v>
      </c>
      <c r="F1288" s="15">
        <v>57550</v>
      </c>
      <c r="G1288" s="39">
        <v>10359</v>
      </c>
      <c r="H1288" s="136">
        <v>67909</v>
      </c>
      <c r="I1288" s="128" t="s">
        <v>60</v>
      </c>
      <c r="J1288" s="39">
        <f t="shared" si="53"/>
        <v>57550</v>
      </c>
      <c r="K1288" s="20" t="s">
        <v>760</v>
      </c>
    </row>
    <row r="1289" spans="1:11" hidden="1" x14ac:dyDescent="0.25">
      <c r="A1289" s="20">
        <f t="shared" si="52"/>
        <v>10</v>
      </c>
      <c r="B1289" s="20" t="s">
        <v>18</v>
      </c>
      <c r="C1289" s="10" t="s">
        <v>113</v>
      </c>
      <c r="D1289" s="11" t="s">
        <v>212</v>
      </c>
      <c r="E1289" s="12">
        <v>43736</v>
      </c>
      <c r="F1289" s="15">
        <v>57250</v>
      </c>
      <c r="G1289" s="39">
        <v>10305</v>
      </c>
      <c r="H1289" s="136">
        <v>67555</v>
      </c>
      <c r="I1289" s="128" t="s">
        <v>60</v>
      </c>
      <c r="J1289" s="39">
        <f t="shared" si="53"/>
        <v>57250</v>
      </c>
      <c r="K1289" s="20" t="s">
        <v>760</v>
      </c>
    </row>
    <row r="1290" spans="1:11" hidden="1" x14ac:dyDescent="0.25">
      <c r="A1290" s="20">
        <f t="shared" si="52"/>
        <v>11</v>
      </c>
      <c r="B1290" s="20" t="s">
        <v>18</v>
      </c>
      <c r="C1290" s="10" t="s">
        <v>1269</v>
      </c>
      <c r="D1290" s="11" t="s">
        <v>402</v>
      </c>
      <c r="E1290" s="12">
        <v>44049</v>
      </c>
      <c r="F1290" s="15">
        <v>56496</v>
      </c>
      <c r="G1290" s="39">
        <v>10169.280000000001</v>
      </c>
      <c r="H1290" s="21">
        <v>66665.279999999999</v>
      </c>
      <c r="I1290" s="128" t="s">
        <v>60</v>
      </c>
      <c r="J1290" s="39">
        <f t="shared" si="53"/>
        <v>56496</v>
      </c>
      <c r="K1290" s="20" t="s">
        <v>850</v>
      </c>
    </row>
    <row r="1291" spans="1:11" hidden="1" x14ac:dyDescent="0.25">
      <c r="A1291" s="20">
        <v>91</v>
      </c>
      <c r="B1291" s="20" t="s">
        <v>1191</v>
      </c>
      <c r="C1291" s="10" t="s">
        <v>155</v>
      </c>
      <c r="D1291" s="11" t="s">
        <v>1557</v>
      </c>
      <c r="E1291" s="12">
        <v>44041</v>
      </c>
      <c r="F1291" s="15">
        <v>41250</v>
      </c>
      <c r="G1291" s="39">
        <v>11550</v>
      </c>
      <c r="H1291" s="39">
        <v>52800</v>
      </c>
      <c r="I1291" s="19" t="s">
        <v>1908</v>
      </c>
      <c r="J1291" s="39">
        <f>F1291+G1291</f>
        <v>52800</v>
      </c>
      <c r="K1291" s="20" t="s">
        <v>850</v>
      </c>
    </row>
    <row r="1292" spans="1:11" hidden="1" x14ac:dyDescent="0.25">
      <c r="A1292" s="20">
        <f t="shared" ref="A1292:A1301" si="54">+A1291+1</f>
        <v>92</v>
      </c>
      <c r="B1292" s="20" t="s">
        <v>18</v>
      </c>
      <c r="C1292" s="10" t="s">
        <v>1258</v>
      </c>
      <c r="D1292" s="11" t="s">
        <v>832</v>
      </c>
      <c r="E1292" s="12">
        <v>44033</v>
      </c>
      <c r="F1292" s="15">
        <v>53900</v>
      </c>
      <c r="G1292" s="39">
        <v>9702</v>
      </c>
      <c r="H1292" s="21">
        <v>63602</v>
      </c>
      <c r="I1292" s="128" t="s">
        <v>60</v>
      </c>
      <c r="J1292" s="39">
        <f t="shared" ref="J1292:J1301" si="55">+F1292</f>
        <v>53900</v>
      </c>
      <c r="K1292" s="20" t="s">
        <v>850</v>
      </c>
    </row>
    <row r="1293" spans="1:11" hidden="1" x14ac:dyDescent="0.25">
      <c r="A1293" s="20">
        <f t="shared" si="54"/>
        <v>93</v>
      </c>
      <c r="B1293" s="20" t="s">
        <v>18</v>
      </c>
      <c r="C1293" s="10" t="s">
        <v>1234</v>
      </c>
      <c r="D1293" s="11" t="s">
        <v>213</v>
      </c>
      <c r="E1293" s="12">
        <v>44033</v>
      </c>
      <c r="F1293" s="15">
        <v>53536</v>
      </c>
      <c r="G1293" s="39">
        <v>9636.48</v>
      </c>
      <c r="H1293" s="21">
        <v>63172.479999999996</v>
      </c>
      <c r="I1293" s="128" t="s">
        <v>60</v>
      </c>
      <c r="J1293" s="39">
        <f t="shared" si="55"/>
        <v>53536</v>
      </c>
      <c r="K1293" s="20" t="s">
        <v>850</v>
      </c>
    </row>
    <row r="1294" spans="1:11" hidden="1" x14ac:dyDescent="0.25">
      <c r="A1294" s="20">
        <f t="shared" si="54"/>
        <v>94</v>
      </c>
      <c r="B1294" s="20" t="s">
        <v>18</v>
      </c>
      <c r="C1294" s="10" t="s">
        <v>1246</v>
      </c>
      <c r="D1294" s="11" t="s">
        <v>419</v>
      </c>
      <c r="E1294" s="12">
        <v>44012</v>
      </c>
      <c r="F1294" s="15">
        <v>53500</v>
      </c>
      <c r="G1294" s="39">
        <v>9630</v>
      </c>
      <c r="H1294" s="21">
        <v>63130</v>
      </c>
      <c r="I1294" s="128" t="s">
        <v>60</v>
      </c>
      <c r="J1294" s="39">
        <f t="shared" si="55"/>
        <v>53500</v>
      </c>
      <c r="K1294" s="20" t="s">
        <v>850</v>
      </c>
    </row>
    <row r="1295" spans="1:11" hidden="1" x14ac:dyDescent="0.25">
      <c r="A1295" s="20">
        <f t="shared" si="54"/>
        <v>95</v>
      </c>
      <c r="B1295" s="20" t="s">
        <v>18</v>
      </c>
      <c r="C1295" s="10" t="s">
        <v>106</v>
      </c>
      <c r="D1295" s="11" t="s">
        <v>1158</v>
      </c>
      <c r="E1295" s="12">
        <v>43892</v>
      </c>
      <c r="F1295" s="15">
        <v>53240</v>
      </c>
      <c r="G1295" s="39">
        <v>9583.2000000000007</v>
      </c>
      <c r="H1295" s="136">
        <v>62823.199999999997</v>
      </c>
      <c r="I1295" s="128" t="s">
        <v>60</v>
      </c>
      <c r="J1295" s="39">
        <f t="shared" si="55"/>
        <v>53240</v>
      </c>
      <c r="K1295" s="20" t="s">
        <v>760</v>
      </c>
    </row>
    <row r="1296" spans="1:11" hidden="1" x14ac:dyDescent="0.25">
      <c r="A1296" s="20">
        <f t="shared" si="54"/>
        <v>96</v>
      </c>
      <c r="B1296" s="20" t="s">
        <v>18</v>
      </c>
      <c r="C1296" s="10" t="s">
        <v>1238</v>
      </c>
      <c r="D1296" s="11" t="s">
        <v>1326</v>
      </c>
      <c r="E1296" s="12">
        <v>44004</v>
      </c>
      <c r="F1296" s="15">
        <v>53020</v>
      </c>
      <c r="G1296" s="39">
        <v>9544</v>
      </c>
      <c r="H1296" s="21">
        <v>62564</v>
      </c>
      <c r="I1296" s="128" t="s">
        <v>60</v>
      </c>
      <c r="J1296" s="39">
        <f t="shared" si="55"/>
        <v>53020</v>
      </c>
      <c r="K1296" s="20" t="s">
        <v>850</v>
      </c>
    </row>
    <row r="1297" spans="1:11" hidden="1" x14ac:dyDescent="0.25">
      <c r="A1297" s="20">
        <f t="shared" si="54"/>
        <v>97</v>
      </c>
      <c r="B1297" s="20" t="s">
        <v>18</v>
      </c>
      <c r="C1297" s="10" t="s">
        <v>879</v>
      </c>
      <c r="D1297" s="11" t="s">
        <v>1371</v>
      </c>
      <c r="E1297" s="12">
        <v>44015</v>
      </c>
      <c r="F1297" s="15">
        <v>52715.3</v>
      </c>
      <c r="G1297" s="39">
        <v>9488.75</v>
      </c>
      <c r="H1297" s="21">
        <v>62204.05</v>
      </c>
      <c r="I1297" s="128" t="s">
        <v>60</v>
      </c>
      <c r="J1297" s="39">
        <f t="shared" si="55"/>
        <v>52715.3</v>
      </c>
      <c r="K1297" s="20" t="s">
        <v>850</v>
      </c>
    </row>
    <row r="1298" spans="1:11" hidden="1" x14ac:dyDescent="0.25">
      <c r="A1298" s="20">
        <f t="shared" si="54"/>
        <v>98</v>
      </c>
      <c r="B1298" s="20" t="s">
        <v>18</v>
      </c>
      <c r="C1298" s="10" t="s">
        <v>110</v>
      </c>
      <c r="D1298" s="11" t="s">
        <v>1043</v>
      </c>
      <c r="E1298" s="12">
        <v>43773</v>
      </c>
      <c r="F1298" s="15">
        <v>52094.9</v>
      </c>
      <c r="G1298" s="39">
        <v>9377.1</v>
      </c>
      <c r="H1298" s="136">
        <v>61472</v>
      </c>
      <c r="I1298" s="128" t="s">
        <v>60</v>
      </c>
      <c r="J1298" s="39">
        <f t="shared" si="55"/>
        <v>52094.9</v>
      </c>
      <c r="K1298" s="20" t="s">
        <v>760</v>
      </c>
    </row>
    <row r="1299" spans="1:11" hidden="1" x14ac:dyDescent="0.25">
      <c r="A1299" s="20">
        <f t="shared" si="54"/>
        <v>99</v>
      </c>
      <c r="B1299" s="20" t="s">
        <v>18</v>
      </c>
      <c r="C1299" s="10" t="s">
        <v>134</v>
      </c>
      <c r="D1299" s="11" t="s">
        <v>228</v>
      </c>
      <c r="E1299" s="12">
        <v>44006</v>
      </c>
      <c r="F1299" s="15">
        <v>51840</v>
      </c>
      <c r="G1299" s="39">
        <v>9331.2000000000007</v>
      </c>
      <c r="H1299" s="21">
        <v>61171.199999999997</v>
      </c>
      <c r="I1299" s="128" t="s">
        <v>60</v>
      </c>
      <c r="J1299" s="39">
        <f t="shared" si="55"/>
        <v>51840</v>
      </c>
      <c r="K1299" s="20" t="s">
        <v>850</v>
      </c>
    </row>
    <row r="1300" spans="1:11" hidden="1" x14ac:dyDescent="0.25">
      <c r="A1300" s="20">
        <f t="shared" si="54"/>
        <v>100</v>
      </c>
      <c r="B1300" s="20" t="s">
        <v>18</v>
      </c>
      <c r="C1300" s="10" t="s">
        <v>110</v>
      </c>
      <c r="D1300" s="11" t="s">
        <v>1127</v>
      </c>
      <c r="E1300" s="12">
        <v>43872</v>
      </c>
      <c r="F1300" s="15">
        <v>51440</v>
      </c>
      <c r="G1300" s="39">
        <v>9259.2000000000007</v>
      </c>
      <c r="H1300" s="136">
        <v>60699.199999999997</v>
      </c>
      <c r="I1300" s="128" t="s">
        <v>60</v>
      </c>
      <c r="J1300" s="39">
        <f t="shared" si="55"/>
        <v>51440</v>
      </c>
      <c r="K1300" s="20" t="s">
        <v>760</v>
      </c>
    </row>
    <row r="1301" spans="1:11" hidden="1" x14ac:dyDescent="0.25">
      <c r="A1301" s="20">
        <f t="shared" si="54"/>
        <v>101</v>
      </c>
      <c r="B1301" s="20" t="s">
        <v>18</v>
      </c>
      <c r="C1301" s="10" t="s">
        <v>1257</v>
      </c>
      <c r="D1301" s="11" t="s">
        <v>1397</v>
      </c>
      <c r="E1301" s="12">
        <v>44032</v>
      </c>
      <c r="F1301" s="15">
        <v>50754.080000000002</v>
      </c>
      <c r="G1301" s="39">
        <v>9135.73</v>
      </c>
      <c r="H1301" s="21">
        <v>59889.81</v>
      </c>
      <c r="I1301" s="128" t="s">
        <v>60</v>
      </c>
      <c r="J1301" s="39">
        <f t="shared" si="55"/>
        <v>50754.080000000002</v>
      </c>
      <c r="K1301" s="20" t="s">
        <v>850</v>
      </c>
    </row>
    <row r="1302" spans="1:11" hidden="1" x14ac:dyDescent="0.25">
      <c r="A1302" s="20">
        <v>94</v>
      </c>
      <c r="B1302" s="20" t="s">
        <v>1191</v>
      </c>
      <c r="C1302" s="10" t="s">
        <v>155</v>
      </c>
      <c r="D1302" s="11" t="s">
        <v>1560</v>
      </c>
      <c r="E1302" s="12">
        <v>44042</v>
      </c>
      <c r="F1302" s="15">
        <v>41250</v>
      </c>
      <c r="G1302" s="39">
        <v>11550</v>
      </c>
      <c r="H1302" s="39">
        <v>52800</v>
      </c>
      <c r="I1302" s="19" t="s">
        <v>1908</v>
      </c>
      <c r="J1302" s="39">
        <f>F1302+G1302</f>
        <v>52800</v>
      </c>
      <c r="K1302" s="20" t="s">
        <v>850</v>
      </c>
    </row>
    <row r="1303" spans="1:11" hidden="1" x14ac:dyDescent="0.25">
      <c r="A1303" s="20">
        <v>99</v>
      </c>
      <c r="B1303" s="20" t="s">
        <v>1191</v>
      </c>
      <c r="C1303" s="10" t="s">
        <v>155</v>
      </c>
      <c r="D1303" s="11" t="s">
        <v>1562</v>
      </c>
      <c r="E1303" s="12">
        <v>44052</v>
      </c>
      <c r="F1303" s="15">
        <v>41250</v>
      </c>
      <c r="G1303" s="39">
        <v>11550</v>
      </c>
      <c r="H1303" s="39">
        <v>52800</v>
      </c>
      <c r="I1303" s="19" t="s">
        <v>1908</v>
      </c>
      <c r="J1303" s="39">
        <f>F1303+G1303</f>
        <v>52800</v>
      </c>
      <c r="K1303" s="20" t="s">
        <v>850</v>
      </c>
    </row>
    <row r="1304" spans="1:11" hidden="1" x14ac:dyDescent="0.25">
      <c r="A1304" s="20">
        <f>+A1303+1</f>
        <v>100</v>
      </c>
      <c r="B1304" s="20" t="s">
        <v>18</v>
      </c>
      <c r="C1304" s="10" t="s">
        <v>856</v>
      </c>
      <c r="D1304" s="11" t="s">
        <v>1185</v>
      </c>
      <c r="E1304" s="12">
        <v>43907</v>
      </c>
      <c r="F1304" s="15">
        <v>50500</v>
      </c>
      <c r="G1304" s="39">
        <v>9090</v>
      </c>
      <c r="H1304" s="136">
        <v>59590</v>
      </c>
      <c r="I1304" s="128" t="s">
        <v>60</v>
      </c>
      <c r="J1304" s="39">
        <f>+F1304</f>
        <v>50500</v>
      </c>
      <c r="K1304" s="20" t="s">
        <v>760</v>
      </c>
    </row>
    <row r="1305" spans="1:11" hidden="1" x14ac:dyDescent="0.25">
      <c r="A1305" s="20">
        <f>+A1304+1</f>
        <v>101</v>
      </c>
      <c r="B1305" s="20" t="s">
        <v>18</v>
      </c>
      <c r="C1305" s="10" t="s">
        <v>906</v>
      </c>
      <c r="D1305" s="11" t="s">
        <v>1167</v>
      </c>
      <c r="E1305" s="12">
        <v>43903</v>
      </c>
      <c r="F1305" s="15">
        <v>49974</v>
      </c>
      <c r="G1305" s="39">
        <v>8996</v>
      </c>
      <c r="H1305" s="136">
        <v>58970</v>
      </c>
      <c r="I1305" s="128" t="s">
        <v>60</v>
      </c>
      <c r="J1305" s="39">
        <f>+F1305</f>
        <v>49974</v>
      </c>
      <c r="K1305" s="20" t="s">
        <v>760</v>
      </c>
    </row>
    <row r="1306" spans="1:11" hidden="1" x14ac:dyDescent="0.25">
      <c r="A1306" s="20">
        <v>100</v>
      </c>
      <c r="B1306" s="20" t="s">
        <v>1191</v>
      </c>
      <c r="C1306" s="10" t="s">
        <v>155</v>
      </c>
      <c r="D1306" s="11" t="s">
        <v>1563</v>
      </c>
      <c r="E1306" s="12">
        <v>44052</v>
      </c>
      <c r="F1306" s="15">
        <v>41250</v>
      </c>
      <c r="G1306" s="39">
        <v>11550</v>
      </c>
      <c r="H1306" s="39">
        <v>52800</v>
      </c>
      <c r="I1306" s="19" t="s">
        <v>1908</v>
      </c>
      <c r="J1306" s="39">
        <f>F1306+G1306</f>
        <v>52800</v>
      </c>
      <c r="K1306" s="20" t="s">
        <v>850</v>
      </c>
    </row>
    <row r="1307" spans="1:11" hidden="1" x14ac:dyDescent="0.25">
      <c r="A1307" s="20">
        <f>+A1306+1</f>
        <v>101</v>
      </c>
      <c r="B1307" s="20" t="s">
        <v>18</v>
      </c>
      <c r="C1307" s="10" t="s">
        <v>120</v>
      </c>
      <c r="D1307" s="11" t="s">
        <v>950</v>
      </c>
      <c r="E1307" s="12">
        <v>43921</v>
      </c>
      <c r="F1307" s="15">
        <v>48750</v>
      </c>
      <c r="G1307" s="39">
        <v>8775</v>
      </c>
      <c r="H1307" s="136">
        <v>57525</v>
      </c>
      <c r="I1307" s="128" t="s">
        <v>60</v>
      </c>
      <c r="J1307" s="39">
        <f>+F1307</f>
        <v>48750</v>
      </c>
      <c r="K1307" s="20" t="s">
        <v>760</v>
      </c>
    </row>
    <row r="1308" spans="1:11" hidden="1" x14ac:dyDescent="0.25">
      <c r="A1308" s="20">
        <f>+A1307+1</f>
        <v>102</v>
      </c>
      <c r="B1308" s="20" t="s">
        <v>18</v>
      </c>
      <c r="C1308" s="10" t="s">
        <v>113</v>
      </c>
      <c r="D1308" s="11" t="s">
        <v>196</v>
      </c>
      <c r="E1308" s="12">
        <v>43677</v>
      </c>
      <c r="F1308" s="15">
        <v>48510</v>
      </c>
      <c r="G1308" s="39">
        <v>8732</v>
      </c>
      <c r="H1308" s="136">
        <v>57242</v>
      </c>
      <c r="I1308" s="128" t="s">
        <v>60</v>
      </c>
      <c r="J1308" s="39">
        <f>+F1308</f>
        <v>48510</v>
      </c>
      <c r="K1308" s="20" t="s">
        <v>760</v>
      </c>
    </row>
    <row r="1309" spans="1:11" hidden="1" x14ac:dyDescent="0.25">
      <c r="A1309" s="20">
        <v>107</v>
      </c>
      <c r="B1309" s="20" t="s">
        <v>1191</v>
      </c>
      <c r="C1309" s="10" t="s">
        <v>155</v>
      </c>
      <c r="D1309" s="11" t="s">
        <v>1569</v>
      </c>
      <c r="E1309" s="12">
        <v>44071</v>
      </c>
      <c r="F1309" s="15">
        <v>40625</v>
      </c>
      <c r="G1309" s="39">
        <v>11375</v>
      </c>
      <c r="H1309" s="39">
        <v>52000</v>
      </c>
      <c r="I1309" s="19" t="s">
        <v>1908</v>
      </c>
      <c r="J1309" s="39">
        <f>F1309+G1309</f>
        <v>52000</v>
      </c>
      <c r="K1309" s="20" t="s">
        <v>850</v>
      </c>
    </row>
    <row r="1310" spans="1:11" hidden="1" x14ac:dyDescent="0.25">
      <c r="A1310" s="20">
        <f>+A1309+1</f>
        <v>108</v>
      </c>
      <c r="B1310" s="20" t="s">
        <v>18</v>
      </c>
      <c r="C1310" s="10" t="s">
        <v>120</v>
      </c>
      <c r="D1310" s="11" t="s">
        <v>949</v>
      </c>
      <c r="E1310" s="12">
        <v>43861</v>
      </c>
      <c r="F1310" s="15">
        <v>48000</v>
      </c>
      <c r="G1310" s="39">
        <v>8640</v>
      </c>
      <c r="H1310" s="136">
        <v>56640</v>
      </c>
      <c r="I1310" s="128" t="s">
        <v>60</v>
      </c>
      <c r="J1310" s="39">
        <f>+F1310</f>
        <v>48000</v>
      </c>
      <c r="K1310" s="20" t="s">
        <v>760</v>
      </c>
    </row>
    <row r="1311" spans="1:11" hidden="1" x14ac:dyDescent="0.25">
      <c r="A1311" s="20">
        <v>108</v>
      </c>
      <c r="B1311" s="20" t="s">
        <v>1191</v>
      </c>
      <c r="C1311" s="10" t="s">
        <v>155</v>
      </c>
      <c r="D1311" s="11" t="s">
        <v>1570</v>
      </c>
      <c r="E1311" s="12">
        <v>44071</v>
      </c>
      <c r="F1311" s="15">
        <v>40625</v>
      </c>
      <c r="G1311" s="39">
        <v>11375</v>
      </c>
      <c r="H1311" s="39">
        <v>52000</v>
      </c>
      <c r="I1311" s="19" t="s">
        <v>1908</v>
      </c>
      <c r="J1311" s="39">
        <f>F1311+G1311</f>
        <v>52000</v>
      </c>
      <c r="K1311" s="20" t="s">
        <v>850</v>
      </c>
    </row>
    <row r="1312" spans="1:11" hidden="1" x14ac:dyDescent="0.25">
      <c r="A1312" s="20">
        <v>109</v>
      </c>
      <c r="B1312" s="20" t="s">
        <v>1191</v>
      </c>
      <c r="C1312" s="10" t="s">
        <v>155</v>
      </c>
      <c r="D1312" s="11" t="s">
        <v>1571</v>
      </c>
      <c r="E1312" s="12">
        <v>44070</v>
      </c>
      <c r="F1312" s="15">
        <v>40625</v>
      </c>
      <c r="G1312" s="39">
        <v>11375</v>
      </c>
      <c r="H1312" s="39">
        <v>52000</v>
      </c>
      <c r="I1312" s="19" t="s">
        <v>1908</v>
      </c>
      <c r="J1312" s="39">
        <f>F1312+G1312</f>
        <v>52000</v>
      </c>
      <c r="K1312" s="20" t="s">
        <v>850</v>
      </c>
    </row>
    <row r="1313" spans="1:11" hidden="1" x14ac:dyDescent="0.25">
      <c r="A1313" s="20">
        <f>+A1312+1</f>
        <v>110</v>
      </c>
      <c r="B1313" s="20" t="s">
        <v>18</v>
      </c>
      <c r="C1313" s="10" t="s">
        <v>819</v>
      </c>
      <c r="D1313" s="11" t="s">
        <v>229</v>
      </c>
      <c r="E1313" s="12">
        <v>44025</v>
      </c>
      <c r="F1313" s="15">
        <v>47250</v>
      </c>
      <c r="G1313" s="39">
        <v>8505</v>
      </c>
      <c r="H1313" s="21">
        <v>55755</v>
      </c>
      <c r="I1313" s="128" t="s">
        <v>60</v>
      </c>
      <c r="J1313" s="39">
        <f>+F1313</f>
        <v>47250</v>
      </c>
      <c r="K1313" s="20" t="s">
        <v>850</v>
      </c>
    </row>
    <row r="1314" spans="1:11" hidden="1" x14ac:dyDescent="0.25">
      <c r="A1314" s="20">
        <v>110</v>
      </c>
      <c r="B1314" s="20" t="s">
        <v>1191</v>
      </c>
      <c r="C1314" s="10" t="s">
        <v>155</v>
      </c>
      <c r="D1314" s="11" t="s">
        <v>1572</v>
      </c>
      <c r="E1314" s="12">
        <v>44070</v>
      </c>
      <c r="F1314" s="15">
        <v>40625</v>
      </c>
      <c r="G1314" s="39">
        <v>11375</v>
      </c>
      <c r="H1314" s="39">
        <v>52000</v>
      </c>
      <c r="I1314" s="19" t="s">
        <v>1908</v>
      </c>
      <c r="J1314" s="39">
        <f>F1314+G1314</f>
        <v>52000</v>
      </c>
      <c r="K1314" s="20" t="s">
        <v>850</v>
      </c>
    </row>
    <row r="1315" spans="1:11" hidden="1" x14ac:dyDescent="0.25">
      <c r="A1315" s="20">
        <v>115</v>
      </c>
      <c r="B1315" s="20" t="s">
        <v>1191</v>
      </c>
      <c r="C1315" s="10" t="s">
        <v>155</v>
      </c>
      <c r="D1315" s="11" t="s">
        <v>1574</v>
      </c>
      <c r="E1315" s="12">
        <v>44086</v>
      </c>
      <c r="F1315" s="15">
        <v>40625</v>
      </c>
      <c r="G1315" s="39">
        <v>11375</v>
      </c>
      <c r="H1315" s="39">
        <v>52000</v>
      </c>
      <c r="I1315" s="19" t="s">
        <v>1908</v>
      </c>
      <c r="J1315" s="39">
        <f>F1315+G1315</f>
        <v>52000</v>
      </c>
      <c r="K1315" s="20" t="s">
        <v>850</v>
      </c>
    </row>
    <row r="1316" spans="1:11" hidden="1" x14ac:dyDescent="0.25">
      <c r="A1316" s="20">
        <v>116</v>
      </c>
      <c r="B1316" s="20" t="s">
        <v>1191</v>
      </c>
      <c r="C1316" s="10" t="s">
        <v>155</v>
      </c>
      <c r="D1316" s="11" t="s">
        <v>1575</v>
      </c>
      <c r="E1316" s="12">
        <v>44086</v>
      </c>
      <c r="F1316" s="15">
        <v>40625</v>
      </c>
      <c r="G1316" s="39">
        <v>11375</v>
      </c>
      <c r="H1316" s="39">
        <v>52000</v>
      </c>
      <c r="I1316" s="19" t="s">
        <v>1908</v>
      </c>
      <c r="J1316" s="39">
        <f>F1316+G1316</f>
        <v>52000</v>
      </c>
      <c r="K1316" s="20" t="s">
        <v>850</v>
      </c>
    </row>
    <row r="1317" spans="1:11" hidden="1" x14ac:dyDescent="0.25">
      <c r="A1317" s="20">
        <f>+A1316+1</f>
        <v>117</v>
      </c>
      <c r="B1317" s="20" t="s">
        <v>18</v>
      </c>
      <c r="C1317" s="10" t="s">
        <v>134</v>
      </c>
      <c r="D1317" s="11" t="s">
        <v>1143</v>
      </c>
      <c r="E1317" s="12">
        <v>43885</v>
      </c>
      <c r="F1317" s="15">
        <v>46720</v>
      </c>
      <c r="G1317" s="39">
        <v>8410</v>
      </c>
      <c r="H1317" s="136">
        <v>55130</v>
      </c>
      <c r="I1317" s="128" t="s">
        <v>60</v>
      </c>
      <c r="J1317" s="39">
        <f>+F1317</f>
        <v>46720</v>
      </c>
      <c r="K1317" s="20" t="s">
        <v>760</v>
      </c>
    </row>
    <row r="1318" spans="1:11" hidden="1" x14ac:dyDescent="0.25">
      <c r="A1318" s="20">
        <f>+A1317+1</f>
        <v>118</v>
      </c>
      <c r="B1318" s="20" t="s">
        <v>18</v>
      </c>
      <c r="C1318" s="10" t="s">
        <v>120</v>
      </c>
      <c r="D1318" s="11" t="s">
        <v>543</v>
      </c>
      <c r="E1318" s="12">
        <v>43830</v>
      </c>
      <c r="F1318" s="15">
        <v>46550</v>
      </c>
      <c r="G1318" s="39">
        <v>8379</v>
      </c>
      <c r="H1318" s="136">
        <v>54929</v>
      </c>
      <c r="I1318" s="128" t="s">
        <v>60</v>
      </c>
      <c r="J1318" s="39">
        <f>+F1318</f>
        <v>46550</v>
      </c>
      <c r="K1318" s="20" t="s">
        <v>760</v>
      </c>
    </row>
    <row r="1319" spans="1:11" hidden="1" x14ac:dyDescent="0.25">
      <c r="A1319" s="20">
        <f>+A1318+1</f>
        <v>119</v>
      </c>
      <c r="B1319" s="20" t="s">
        <v>18</v>
      </c>
      <c r="C1319" s="10" t="s">
        <v>110</v>
      </c>
      <c r="D1319" s="11" t="s">
        <v>1172</v>
      </c>
      <c r="E1319" s="12">
        <v>43904</v>
      </c>
      <c r="F1319" s="15">
        <v>46460</v>
      </c>
      <c r="G1319" s="39">
        <v>8362.7999999999993</v>
      </c>
      <c r="H1319" s="136">
        <v>54822.8</v>
      </c>
      <c r="I1319" s="128" t="s">
        <v>60</v>
      </c>
      <c r="J1319" s="39">
        <f>+F1319</f>
        <v>46460</v>
      </c>
      <c r="K1319" s="20" t="s">
        <v>760</v>
      </c>
    </row>
    <row r="1320" spans="1:11" hidden="1" x14ac:dyDescent="0.25">
      <c r="A1320" s="20">
        <f>+A1319+1</f>
        <v>120</v>
      </c>
      <c r="B1320" s="20" t="s">
        <v>18</v>
      </c>
      <c r="C1320" s="10" t="s">
        <v>863</v>
      </c>
      <c r="D1320" s="11" t="s">
        <v>286</v>
      </c>
      <c r="E1320" s="12">
        <v>44043</v>
      </c>
      <c r="F1320" s="15">
        <v>46430</v>
      </c>
      <c r="G1320" s="39">
        <v>8357.4</v>
      </c>
      <c r="H1320" s="21">
        <v>54787.4</v>
      </c>
      <c r="I1320" s="128" t="s">
        <v>60</v>
      </c>
      <c r="J1320" s="39">
        <f>+F1320</f>
        <v>46430</v>
      </c>
      <c r="K1320" s="20" t="s">
        <v>850</v>
      </c>
    </row>
    <row r="1321" spans="1:11" hidden="1" x14ac:dyDescent="0.25">
      <c r="A1321" s="20">
        <f>+A1320+1</f>
        <v>121</v>
      </c>
      <c r="B1321" s="20" t="s">
        <v>18</v>
      </c>
      <c r="C1321" s="10" t="s">
        <v>110</v>
      </c>
      <c r="D1321" s="11" t="s">
        <v>996</v>
      </c>
      <c r="E1321" s="12">
        <v>43734</v>
      </c>
      <c r="F1321" s="15">
        <v>46120.4</v>
      </c>
      <c r="G1321" s="39">
        <v>8301.6</v>
      </c>
      <c r="H1321" s="136">
        <v>54422</v>
      </c>
      <c r="I1321" s="128" t="s">
        <v>60</v>
      </c>
      <c r="J1321" s="39">
        <f>+F1321</f>
        <v>46120.4</v>
      </c>
      <c r="K1321" s="20" t="s">
        <v>760</v>
      </c>
    </row>
    <row r="1322" spans="1:11" hidden="1" x14ac:dyDescent="0.25">
      <c r="A1322" s="20">
        <v>117</v>
      </c>
      <c r="B1322" s="20" t="s">
        <v>1191</v>
      </c>
      <c r="C1322" s="10" t="s">
        <v>155</v>
      </c>
      <c r="D1322" s="11" t="s">
        <v>1576</v>
      </c>
      <c r="E1322" s="12">
        <v>44086</v>
      </c>
      <c r="F1322" s="15">
        <v>40625</v>
      </c>
      <c r="G1322" s="39">
        <v>11375</v>
      </c>
      <c r="H1322" s="39">
        <v>52000</v>
      </c>
      <c r="I1322" s="19" t="s">
        <v>1908</v>
      </c>
      <c r="J1322" s="39">
        <f>F1322+G1322</f>
        <v>52000</v>
      </c>
      <c r="K1322" s="20" t="s">
        <v>850</v>
      </c>
    </row>
    <row r="1323" spans="1:11" hidden="1" x14ac:dyDescent="0.25">
      <c r="A1323" s="20">
        <f>+A1322+1</f>
        <v>118</v>
      </c>
      <c r="B1323" s="20" t="s">
        <v>18</v>
      </c>
      <c r="C1323" s="10" t="s">
        <v>863</v>
      </c>
      <c r="D1323" s="11" t="s">
        <v>1041</v>
      </c>
      <c r="E1323" s="12">
        <v>43769</v>
      </c>
      <c r="F1323" s="15">
        <v>45747.54</v>
      </c>
      <c r="G1323" s="39">
        <v>8234.4599999999991</v>
      </c>
      <c r="H1323" s="136">
        <v>53982</v>
      </c>
      <c r="I1323" s="128" t="s">
        <v>60</v>
      </c>
      <c r="J1323" s="39">
        <f>+F1323</f>
        <v>45747.54</v>
      </c>
      <c r="K1323" s="20" t="s">
        <v>760</v>
      </c>
    </row>
    <row r="1324" spans="1:11" hidden="1" x14ac:dyDescent="0.25">
      <c r="A1324" s="20">
        <f>+A1323+1</f>
        <v>119</v>
      </c>
      <c r="B1324" s="20" t="s">
        <v>18</v>
      </c>
      <c r="C1324" s="10" t="s">
        <v>879</v>
      </c>
      <c r="D1324" s="11" t="s">
        <v>1030</v>
      </c>
      <c r="E1324" s="12">
        <v>43759</v>
      </c>
      <c r="F1324" s="15">
        <v>45322.1</v>
      </c>
      <c r="G1324" s="39">
        <v>8157.9</v>
      </c>
      <c r="H1324" s="136">
        <v>53480</v>
      </c>
      <c r="I1324" s="128" t="s">
        <v>60</v>
      </c>
      <c r="J1324" s="39">
        <f>+F1324</f>
        <v>45322.1</v>
      </c>
      <c r="K1324" s="20" t="s">
        <v>760</v>
      </c>
    </row>
    <row r="1325" spans="1:11" hidden="1" x14ac:dyDescent="0.25">
      <c r="A1325" s="20">
        <v>118</v>
      </c>
      <c r="B1325" s="20" t="s">
        <v>1191</v>
      </c>
      <c r="C1325" s="10" t="s">
        <v>155</v>
      </c>
      <c r="D1325" s="11" t="s">
        <v>1577</v>
      </c>
      <c r="E1325" s="12">
        <v>44086</v>
      </c>
      <c r="F1325" s="15">
        <v>40625</v>
      </c>
      <c r="G1325" s="39">
        <v>11375</v>
      </c>
      <c r="H1325" s="39">
        <v>52000</v>
      </c>
      <c r="I1325" s="19" t="s">
        <v>1908</v>
      </c>
      <c r="J1325" s="39">
        <f>F1325+G1325</f>
        <v>52000</v>
      </c>
      <c r="K1325" s="20" t="s">
        <v>850</v>
      </c>
    </row>
    <row r="1326" spans="1:11" hidden="1" x14ac:dyDescent="0.25">
      <c r="A1326" s="20">
        <f>+A1325+1</f>
        <v>119</v>
      </c>
      <c r="B1326" s="20" t="s">
        <v>18</v>
      </c>
      <c r="C1326" s="10" t="s">
        <v>34</v>
      </c>
      <c r="D1326" s="11" t="s">
        <v>51</v>
      </c>
      <c r="E1326" s="12">
        <v>43515</v>
      </c>
      <c r="F1326" s="15">
        <v>45100</v>
      </c>
      <c r="G1326" s="39">
        <v>8118</v>
      </c>
      <c r="H1326" s="136">
        <v>53218</v>
      </c>
      <c r="I1326" s="128" t="s">
        <v>60</v>
      </c>
      <c r="J1326" s="39">
        <f>+F1326</f>
        <v>45100</v>
      </c>
      <c r="K1326" s="20" t="s">
        <v>61</v>
      </c>
    </row>
    <row r="1327" spans="1:11" hidden="1" x14ac:dyDescent="0.25">
      <c r="A1327" s="20">
        <f>+A1326+1</f>
        <v>120</v>
      </c>
      <c r="B1327" s="20" t="s">
        <v>18</v>
      </c>
      <c r="C1327" s="10" t="s">
        <v>879</v>
      </c>
      <c r="D1327" s="11" t="s">
        <v>1165</v>
      </c>
      <c r="E1327" s="12">
        <v>43901</v>
      </c>
      <c r="F1327" s="15">
        <v>44695.040000000001</v>
      </c>
      <c r="G1327" s="39">
        <v>8045.11</v>
      </c>
      <c r="H1327" s="136">
        <v>52740.15</v>
      </c>
      <c r="I1327" s="128" t="s">
        <v>60</v>
      </c>
      <c r="J1327" s="39">
        <f>+F1327</f>
        <v>44695.040000000001</v>
      </c>
      <c r="K1327" s="20" t="s">
        <v>760</v>
      </c>
    </row>
    <row r="1328" spans="1:11" hidden="1" x14ac:dyDescent="0.25">
      <c r="A1328" s="20">
        <f>+A1327+1</f>
        <v>121</v>
      </c>
      <c r="B1328" s="20" t="s">
        <v>18</v>
      </c>
      <c r="C1328" s="10" t="s">
        <v>862</v>
      </c>
      <c r="D1328" s="11" t="s">
        <v>1338</v>
      </c>
      <c r="E1328" s="12">
        <v>43993</v>
      </c>
      <c r="F1328" s="15">
        <v>44650</v>
      </c>
      <c r="G1328" s="39">
        <v>8037</v>
      </c>
      <c r="H1328" s="21">
        <v>52687</v>
      </c>
      <c r="I1328" s="128" t="s">
        <v>60</v>
      </c>
      <c r="J1328" s="39">
        <f>+F1328</f>
        <v>44650</v>
      </c>
      <c r="K1328" s="20" t="s">
        <v>850</v>
      </c>
    </row>
    <row r="1329" spans="1:11" hidden="1" x14ac:dyDescent="0.25">
      <c r="A1329" s="20">
        <f>+A1328+1</f>
        <v>122</v>
      </c>
      <c r="B1329" s="20" t="s">
        <v>18</v>
      </c>
      <c r="C1329" s="10" t="s">
        <v>120</v>
      </c>
      <c r="D1329" s="11" t="s">
        <v>655</v>
      </c>
      <c r="E1329" s="12">
        <v>43861</v>
      </c>
      <c r="F1329" s="15">
        <v>44250</v>
      </c>
      <c r="G1329" s="39">
        <v>7965</v>
      </c>
      <c r="H1329" s="136">
        <v>52215</v>
      </c>
      <c r="I1329" s="128" t="s">
        <v>60</v>
      </c>
      <c r="J1329" s="39">
        <f>+F1329</f>
        <v>44250</v>
      </c>
      <c r="K1329" s="20" t="s">
        <v>760</v>
      </c>
    </row>
    <row r="1330" spans="1:11" hidden="1" x14ac:dyDescent="0.25">
      <c r="A1330" s="20">
        <f>+A1329+1</f>
        <v>123</v>
      </c>
      <c r="B1330" s="20" t="s">
        <v>18</v>
      </c>
      <c r="C1330" s="10" t="s">
        <v>919</v>
      </c>
      <c r="D1330" s="11" t="s">
        <v>1391</v>
      </c>
      <c r="E1330" s="12">
        <v>44028</v>
      </c>
      <c r="F1330" s="15">
        <v>43890.720000000001</v>
      </c>
      <c r="G1330" s="39">
        <v>7900.33</v>
      </c>
      <c r="H1330" s="21">
        <v>51791.05</v>
      </c>
      <c r="I1330" s="128" t="s">
        <v>60</v>
      </c>
      <c r="J1330" s="39">
        <f>+F1330</f>
        <v>43890.720000000001</v>
      </c>
      <c r="K1330" s="20" t="s">
        <v>850</v>
      </c>
    </row>
    <row r="1331" spans="1:11" hidden="1" x14ac:dyDescent="0.25">
      <c r="A1331" s="20">
        <v>39</v>
      </c>
      <c r="B1331" s="20" t="s">
        <v>1191</v>
      </c>
      <c r="C1331" s="10" t="s">
        <v>1192</v>
      </c>
      <c r="D1331" s="11" t="s">
        <v>208</v>
      </c>
      <c r="E1331" s="12">
        <v>43884</v>
      </c>
      <c r="F1331" s="15">
        <v>47611</v>
      </c>
      <c r="G1331" s="39">
        <v>2380</v>
      </c>
      <c r="H1331" s="39">
        <v>49991</v>
      </c>
      <c r="I1331" s="19" t="s">
        <v>1908</v>
      </c>
      <c r="J1331" s="39">
        <f>F1331+G1331</f>
        <v>49991</v>
      </c>
      <c r="K1331" s="20" t="s">
        <v>760</v>
      </c>
    </row>
    <row r="1332" spans="1:11" hidden="1" x14ac:dyDescent="0.25">
      <c r="A1332" s="20">
        <v>125</v>
      </c>
      <c r="B1332" s="20" t="s">
        <v>1191</v>
      </c>
      <c r="C1332" s="10" t="s">
        <v>1192</v>
      </c>
      <c r="D1332" s="11" t="s">
        <v>1584</v>
      </c>
      <c r="E1332" s="12">
        <v>44092</v>
      </c>
      <c r="F1332" s="15">
        <v>47472</v>
      </c>
      <c r="G1332" s="39">
        <v>2372</v>
      </c>
      <c r="H1332" s="39">
        <v>49844</v>
      </c>
      <c r="I1332" s="19" t="s">
        <v>1908</v>
      </c>
      <c r="J1332" s="39">
        <f>F1332+G1332</f>
        <v>49844</v>
      </c>
      <c r="K1332" s="20" t="s">
        <v>850</v>
      </c>
    </row>
    <row r="1333" spans="1:11" hidden="1" x14ac:dyDescent="0.25">
      <c r="A1333" s="43">
        <v>126</v>
      </c>
      <c r="B1333" s="20" t="s">
        <v>1191</v>
      </c>
      <c r="C1333" s="10" t="s">
        <v>1192</v>
      </c>
      <c r="D1333" s="11" t="s">
        <v>1585</v>
      </c>
      <c r="E1333" s="12">
        <v>44092</v>
      </c>
      <c r="F1333" s="15">
        <v>46966</v>
      </c>
      <c r="G1333" s="39">
        <v>2348</v>
      </c>
      <c r="H1333" s="39">
        <v>49314</v>
      </c>
      <c r="I1333" s="19" t="s">
        <v>1908</v>
      </c>
      <c r="J1333" s="39">
        <f>F1333+G1333</f>
        <v>49314</v>
      </c>
      <c r="K1333" s="20" t="s">
        <v>850</v>
      </c>
    </row>
    <row r="1334" spans="1:11" hidden="1" x14ac:dyDescent="0.25">
      <c r="A1334" s="20">
        <v>67</v>
      </c>
      <c r="B1334" s="20" t="s">
        <v>1191</v>
      </c>
      <c r="C1334" s="10" t="s">
        <v>1192</v>
      </c>
      <c r="D1334" s="11" t="s">
        <v>1544</v>
      </c>
      <c r="E1334" s="12">
        <v>43992</v>
      </c>
      <c r="F1334" s="15">
        <v>46110</v>
      </c>
      <c r="G1334" s="39">
        <v>2304</v>
      </c>
      <c r="H1334" s="39">
        <v>48414</v>
      </c>
      <c r="I1334" s="19" t="s">
        <v>1908</v>
      </c>
      <c r="J1334" s="39">
        <f>F1334+G1334</f>
        <v>48414</v>
      </c>
      <c r="K1334" s="20" t="s">
        <v>850</v>
      </c>
    </row>
    <row r="1335" spans="1:11" hidden="1" x14ac:dyDescent="0.25">
      <c r="A1335" s="20">
        <f>+A1334+1</f>
        <v>68</v>
      </c>
      <c r="B1335" s="20" t="s">
        <v>18</v>
      </c>
      <c r="C1335" s="10" t="s">
        <v>1234</v>
      </c>
      <c r="D1335" s="11" t="s">
        <v>645</v>
      </c>
      <c r="E1335" s="12">
        <v>43990</v>
      </c>
      <c r="F1335" s="15">
        <v>42108</v>
      </c>
      <c r="G1335" s="39">
        <v>7579.44</v>
      </c>
      <c r="H1335" s="21">
        <v>49687.44</v>
      </c>
      <c r="I1335" s="128" t="s">
        <v>60</v>
      </c>
      <c r="J1335" s="39">
        <f>+F1335</f>
        <v>42108</v>
      </c>
      <c r="K1335" s="20" t="s">
        <v>850</v>
      </c>
    </row>
    <row r="1336" spans="1:11" hidden="1" x14ac:dyDescent="0.25">
      <c r="A1336" s="20">
        <v>43</v>
      </c>
      <c r="B1336" s="20" t="s">
        <v>1191</v>
      </c>
      <c r="C1336" s="10" t="s">
        <v>66</v>
      </c>
      <c r="D1336" s="11" t="s">
        <v>58</v>
      </c>
      <c r="E1336" s="42"/>
      <c r="F1336" s="15">
        <v>88313</v>
      </c>
      <c r="G1336" s="39">
        <v>0</v>
      </c>
      <c r="H1336" s="39">
        <v>88313</v>
      </c>
      <c r="I1336" s="19" t="s">
        <v>1908</v>
      </c>
      <c r="J1336" s="39">
        <f>F1336+G1336</f>
        <v>88313</v>
      </c>
      <c r="K1336" s="20" t="s">
        <v>760</v>
      </c>
    </row>
    <row r="1337" spans="1:11" hidden="1" x14ac:dyDescent="0.25">
      <c r="A1337" s="20">
        <f>+A1336+1</f>
        <v>44</v>
      </c>
      <c r="B1337" s="20" t="s">
        <v>18</v>
      </c>
      <c r="C1337" s="10" t="s">
        <v>855</v>
      </c>
      <c r="D1337" s="11" t="s">
        <v>924</v>
      </c>
      <c r="E1337" s="12">
        <v>43585</v>
      </c>
      <c r="F1337" s="15">
        <v>42000</v>
      </c>
      <c r="G1337" s="39">
        <v>7560</v>
      </c>
      <c r="H1337" s="136">
        <v>49560</v>
      </c>
      <c r="I1337" s="128" t="s">
        <v>60</v>
      </c>
      <c r="J1337" s="39">
        <f>+F1337</f>
        <v>42000</v>
      </c>
      <c r="K1337" s="20" t="s">
        <v>760</v>
      </c>
    </row>
    <row r="1338" spans="1:11" hidden="1" x14ac:dyDescent="0.25">
      <c r="A1338" s="20">
        <v>66</v>
      </c>
      <c r="B1338" s="20" t="s">
        <v>1191</v>
      </c>
      <c r="C1338" s="10" t="s">
        <v>1192</v>
      </c>
      <c r="D1338" s="11" t="s">
        <v>631</v>
      </c>
      <c r="E1338" s="12">
        <v>43984</v>
      </c>
      <c r="F1338" s="15">
        <v>42630</v>
      </c>
      <c r="G1338" s="39">
        <v>2132</v>
      </c>
      <c r="H1338" s="39">
        <v>44762</v>
      </c>
      <c r="I1338" s="19" t="s">
        <v>1908</v>
      </c>
      <c r="J1338" s="39">
        <f>F1338+G1338</f>
        <v>44762</v>
      </c>
      <c r="K1338" s="20" t="s">
        <v>850</v>
      </c>
    </row>
    <row r="1339" spans="1:11" hidden="1" x14ac:dyDescent="0.25">
      <c r="A1339" s="20">
        <f>+A1338+1</f>
        <v>67</v>
      </c>
      <c r="B1339" s="20" t="s">
        <v>18</v>
      </c>
      <c r="C1339" s="10" t="s">
        <v>878</v>
      </c>
      <c r="D1339" s="11" t="s">
        <v>97</v>
      </c>
      <c r="E1339" s="12">
        <v>43756</v>
      </c>
      <c r="F1339" s="15">
        <v>41500</v>
      </c>
      <c r="G1339" s="39">
        <v>7470</v>
      </c>
      <c r="H1339" s="136">
        <v>48970</v>
      </c>
      <c r="I1339" s="128" t="s">
        <v>60</v>
      </c>
      <c r="J1339" s="39">
        <f>+F1339</f>
        <v>41500</v>
      </c>
      <c r="K1339" s="20" t="s">
        <v>760</v>
      </c>
    </row>
    <row r="1340" spans="1:11" hidden="1" x14ac:dyDescent="0.25">
      <c r="A1340" s="20">
        <f>+A1339+1</f>
        <v>68</v>
      </c>
      <c r="B1340" s="20" t="s">
        <v>18</v>
      </c>
      <c r="C1340" s="10" t="s">
        <v>1260</v>
      </c>
      <c r="D1340" s="11" t="s">
        <v>1403</v>
      </c>
      <c r="E1340" s="12">
        <v>44034</v>
      </c>
      <c r="F1340" s="15">
        <v>41448</v>
      </c>
      <c r="G1340" s="39">
        <v>4973.76</v>
      </c>
      <c r="H1340" s="21">
        <v>46421.760000000002</v>
      </c>
      <c r="I1340" s="128" t="s">
        <v>60</v>
      </c>
      <c r="J1340" s="39">
        <f>+F1340</f>
        <v>41448</v>
      </c>
      <c r="K1340" s="20" t="s">
        <v>850</v>
      </c>
    </row>
    <row r="1341" spans="1:11" hidden="1" x14ac:dyDescent="0.25">
      <c r="A1341" s="20">
        <v>70</v>
      </c>
      <c r="B1341" s="20" t="s">
        <v>1191</v>
      </c>
      <c r="C1341" s="10" t="s">
        <v>1192</v>
      </c>
      <c r="D1341" s="11" t="s">
        <v>1545</v>
      </c>
      <c r="E1341" s="12">
        <v>44001</v>
      </c>
      <c r="F1341" s="15">
        <v>42528</v>
      </c>
      <c r="G1341" s="39">
        <v>2126</v>
      </c>
      <c r="H1341" s="39">
        <v>44654</v>
      </c>
      <c r="I1341" s="19" t="s">
        <v>1908</v>
      </c>
      <c r="J1341" s="39">
        <f>F1341+G1341</f>
        <v>44654</v>
      </c>
      <c r="K1341" s="20" t="s">
        <v>850</v>
      </c>
    </row>
    <row r="1342" spans="1:11" hidden="1" x14ac:dyDescent="0.25">
      <c r="A1342" s="20">
        <v>72</v>
      </c>
      <c r="B1342" s="20" t="s">
        <v>1191</v>
      </c>
      <c r="C1342" s="10" t="s">
        <v>1192</v>
      </c>
      <c r="D1342" s="11" t="s">
        <v>632</v>
      </c>
      <c r="E1342" s="12">
        <v>44001</v>
      </c>
      <c r="F1342" s="15">
        <v>42420</v>
      </c>
      <c r="G1342" s="39">
        <v>2120</v>
      </c>
      <c r="H1342" s="39">
        <v>44540</v>
      </c>
      <c r="I1342" s="19" t="s">
        <v>1908</v>
      </c>
      <c r="J1342" s="39">
        <f>F1342+G1342</f>
        <v>44540</v>
      </c>
      <c r="K1342" s="20" t="s">
        <v>850</v>
      </c>
    </row>
    <row r="1343" spans="1:11" hidden="1" x14ac:dyDescent="0.25">
      <c r="A1343" s="20">
        <v>71</v>
      </c>
      <c r="B1343" s="20" t="s">
        <v>1191</v>
      </c>
      <c r="C1343" s="10" t="s">
        <v>1192</v>
      </c>
      <c r="D1343" s="11" t="s">
        <v>1022</v>
      </c>
      <c r="E1343" s="12">
        <v>44001</v>
      </c>
      <c r="F1343" s="15">
        <v>42398</v>
      </c>
      <c r="G1343" s="39">
        <v>2118</v>
      </c>
      <c r="H1343" s="39">
        <v>44516</v>
      </c>
      <c r="I1343" s="19" t="s">
        <v>1908</v>
      </c>
      <c r="J1343" s="39">
        <f>F1343+G1343</f>
        <v>44516</v>
      </c>
      <c r="K1343" s="20" t="s">
        <v>850</v>
      </c>
    </row>
    <row r="1344" spans="1:11" hidden="1" x14ac:dyDescent="0.25">
      <c r="A1344" s="20">
        <v>68</v>
      </c>
      <c r="B1344" s="20" t="s">
        <v>1191</v>
      </c>
      <c r="C1344" s="10" t="s">
        <v>1192</v>
      </c>
      <c r="D1344" s="11" t="s">
        <v>186</v>
      </c>
      <c r="E1344" s="12">
        <v>43993</v>
      </c>
      <c r="F1344" s="15">
        <v>42108</v>
      </c>
      <c r="G1344" s="39">
        <v>2104</v>
      </c>
      <c r="H1344" s="39">
        <v>44212</v>
      </c>
      <c r="I1344" s="19" t="s">
        <v>1908</v>
      </c>
      <c r="J1344" s="39">
        <f>F1344+G1344</f>
        <v>44212</v>
      </c>
      <c r="K1344" s="20" t="s">
        <v>850</v>
      </c>
    </row>
    <row r="1345" spans="1:11" hidden="1" x14ac:dyDescent="0.25">
      <c r="A1345" s="20">
        <f>+A1344+1</f>
        <v>69</v>
      </c>
      <c r="B1345" s="20" t="s">
        <v>18</v>
      </c>
      <c r="C1345" s="10" t="s">
        <v>898</v>
      </c>
      <c r="D1345" s="11" t="s">
        <v>1101</v>
      </c>
      <c r="E1345" s="12">
        <v>43852</v>
      </c>
      <c r="F1345" s="15">
        <v>41100</v>
      </c>
      <c r="G1345" s="39">
        <v>7398</v>
      </c>
      <c r="H1345" s="136">
        <v>48498</v>
      </c>
      <c r="I1345" s="128" t="s">
        <v>60</v>
      </c>
      <c r="J1345" s="39">
        <f>+F1345</f>
        <v>41100</v>
      </c>
      <c r="K1345" s="20" t="s">
        <v>760</v>
      </c>
    </row>
    <row r="1346" spans="1:11" hidden="1" x14ac:dyDescent="0.25">
      <c r="A1346" s="20">
        <f>+A1345+1</f>
        <v>70</v>
      </c>
      <c r="B1346" s="20" t="s">
        <v>18</v>
      </c>
      <c r="C1346" s="10" t="s">
        <v>110</v>
      </c>
      <c r="D1346" s="11" t="s">
        <v>1036</v>
      </c>
      <c r="E1346" s="12">
        <v>43867</v>
      </c>
      <c r="F1346" s="15">
        <v>41010</v>
      </c>
      <c r="G1346" s="39">
        <v>7381.8</v>
      </c>
      <c r="H1346" s="136">
        <v>48391.8</v>
      </c>
      <c r="I1346" s="128" t="s">
        <v>60</v>
      </c>
      <c r="J1346" s="39">
        <f>+F1346</f>
        <v>41010</v>
      </c>
      <c r="K1346" s="20" t="s">
        <v>760</v>
      </c>
    </row>
    <row r="1347" spans="1:11" hidden="1" x14ac:dyDescent="0.25">
      <c r="A1347" s="20">
        <f>+A1346+1</f>
        <v>71</v>
      </c>
      <c r="B1347" s="20" t="s">
        <v>18</v>
      </c>
      <c r="C1347" s="10" t="s">
        <v>873</v>
      </c>
      <c r="D1347" s="11" t="s">
        <v>1326</v>
      </c>
      <c r="E1347" s="12">
        <v>44013</v>
      </c>
      <c r="F1347" s="15">
        <v>41007</v>
      </c>
      <c r="G1347" s="39">
        <v>7381</v>
      </c>
      <c r="H1347" s="21">
        <v>48388</v>
      </c>
      <c r="I1347" s="128" t="s">
        <v>60</v>
      </c>
      <c r="J1347" s="39">
        <f>+F1347</f>
        <v>41007</v>
      </c>
      <c r="K1347" s="20" t="s">
        <v>850</v>
      </c>
    </row>
    <row r="1348" spans="1:11" hidden="1" x14ac:dyDescent="0.25">
      <c r="A1348" s="20">
        <v>124</v>
      </c>
      <c r="B1348" s="20" t="s">
        <v>1191</v>
      </c>
      <c r="C1348" s="10" t="s">
        <v>1192</v>
      </c>
      <c r="D1348" s="11" t="s">
        <v>1583</v>
      </c>
      <c r="E1348" s="12">
        <v>44091</v>
      </c>
      <c r="F1348" s="15">
        <v>41800</v>
      </c>
      <c r="G1348" s="39">
        <v>2090</v>
      </c>
      <c r="H1348" s="39">
        <v>43890</v>
      </c>
      <c r="I1348" s="19" t="s">
        <v>1908</v>
      </c>
      <c r="J1348" s="39">
        <f t="shared" ref="J1348:J1355" si="56">F1348+G1348</f>
        <v>43890</v>
      </c>
      <c r="K1348" s="20" t="s">
        <v>850</v>
      </c>
    </row>
    <row r="1349" spans="1:11" hidden="1" x14ac:dyDescent="0.25">
      <c r="A1349" s="20">
        <v>86</v>
      </c>
      <c r="B1349" s="20" t="s">
        <v>1191</v>
      </c>
      <c r="C1349" s="10" t="s">
        <v>155</v>
      </c>
      <c r="D1349" s="11" t="s">
        <v>1552</v>
      </c>
      <c r="E1349" s="12">
        <v>44020</v>
      </c>
      <c r="F1349" s="15">
        <v>33750</v>
      </c>
      <c r="G1349" s="39">
        <v>9450</v>
      </c>
      <c r="H1349" s="39">
        <v>43200</v>
      </c>
      <c r="I1349" s="19" t="s">
        <v>1908</v>
      </c>
      <c r="J1349" s="39">
        <f t="shared" si="56"/>
        <v>43200</v>
      </c>
      <c r="K1349" s="20" t="s">
        <v>850</v>
      </c>
    </row>
    <row r="1350" spans="1:11" hidden="1" x14ac:dyDescent="0.25">
      <c r="A1350" s="20">
        <v>40</v>
      </c>
      <c r="B1350" s="20" t="s">
        <v>1191</v>
      </c>
      <c r="C1350" s="10" t="s">
        <v>1192</v>
      </c>
      <c r="D1350" s="11" t="s">
        <v>165</v>
      </c>
      <c r="E1350" s="12">
        <v>43887</v>
      </c>
      <c r="F1350" s="15">
        <v>39354</v>
      </c>
      <c r="G1350" s="39">
        <v>1966</v>
      </c>
      <c r="H1350" s="39">
        <v>41320</v>
      </c>
      <c r="I1350" s="19" t="s">
        <v>1908</v>
      </c>
      <c r="J1350" s="39">
        <f t="shared" si="56"/>
        <v>41320</v>
      </c>
      <c r="K1350" s="20" t="s">
        <v>760</v>
      </c>
    </row>
    <row r="1351" spans="1:11" hidden="1" x14ac:dyDescent="0.25">
      <c r="A1351" s="20">
        <v>19</v>
      </c>
      <c r="B1351" s="20" t="s">
        <v>1191</v>
      </c>
      <c r="C1351" s="10" t="s">
        <v>155</v>
      </c>
      <c r="D1351" s="11" t="s">
        <v>1202</v>
      </c>
      <c r="E1351" s="12">
        <v>43859</v>
      </c>
      <c r="F1351" s="15">
        <v>31718.74</v>
      </c>
      <c r="G1351" s="39">
        <v>8881.26</v>
      </c>
      <c r="H1351" s="39">
        <v>40600</v>
      </c>
      <c r="I1351" s="19" t="s">
        <v>1908</v>
      </c>
      <c r="J1351" s="39">
        <f t="shared" si="56"/>
        <v>40600</v>
      </c>
      <c r="K1351" s="20" t="s">
        <v>760</v>
      </c>
    </row>
    <row r="1352" spans="1:11" hidden="1" x14ac:dyDescent="0.25">
      <c r="A1352" s="20">
        <v>32</v>
      </c>
      <c r="B1352" s="20" t="s">
        <v>1191</v>
      </c>
      <c r="C1352" s="10" t="s">
        <v>1192</v>
      </c>
      <c r="D1352" s="11" t="s">
        <v>479</v>
      </c>
      <c r="E1352" s="12">
        <v>43878</v>
      </c>
      <c r="F1352" s="15">
        <v>37842</v>
      </c>
      <c r="G1352" s="39">
        <v>1892</v>
      </c>
      <c r="H1352" s="39">
        <v>39734</v>
      </c>
      <c r="I1352" s="19" t="s">
        <v>1908</v>
      </c>
      <c r="J1352" s="39">
        <f t="shared" si="56"/>
        <v>39734</v>
      </c>
      <c r="K1352" s="20" t="s">
        <v>760</v>
      </c>
    </row>
    <row r="1353" spans="1:11" hidden="1" x14ac:dyDescent="0.25">
      <c r="A1353" s="20">
        <v>31</v>
      </c>
      <c r="B1353" s="20" t="s">
        <v>1191</v>
      </c>
      <c r="C1353" s="10" t="s">
        <v>1192</v>
      </c>
      <c r="D1353" s="11" t="s">
        <v>161</v>
      </c>
      <c r="E1353" s="12">
        <v>43878</v>
      </c>
      <c r="F1353" s="15">
        <v>35700</v>
      </c>
      <c r="G1353" s="39">
        <v>1784</v>
      </c>
      <c r="H1353" s="39">
        <v>37484</v>
      </c>
      <c r="I1353" s="19" t="s">
        <v>1908</v>
      </c>
      <c r="J1353" s="39">
        <f t="shared" si="56"/>
        <v>37484</v>
      </c>
      <c r="K1353" s="20" t="s">
        <v>760</v>
      </c>
    </row>
    <row r="1354" spans="1:11" hidden="1" x14ac:dyDescent="0.25">
      <c r="A1354" s="20">
        <v>34</v>
      </c>
      <c r="B1354" s="20" t="s">
        <v>1191</v>
      </c>
      <c r="C1354" s="10" t="s">
        <v>1192</v>
      </c>
      <c r="D1354" s="11" t="s">
        <v>642</v>
      </c>
      <c r="E1354" s="12">
        <v>43883</v>
      </c>
      <c r="F1354" s="15">
        <v>35154</v>
      </c>
      <c r="G1354" s="39">
        <v>1756</v>
      </c>
      <c r="H1354" s="39">
        <v>36910</v>
      </c>
      <c r="I1354" s="19" t="s">
        <v>1908</v>
      </c>
      <c r="J1354" s="39">
        <f t="shared" si="56"/>
        <v>36910</v>
      </c>
      <c r="K1354" s="20" t="s">
        <v>760</v>
      </c>
    </row>
    <row r="1355" spans="1:11" hidden="1" x14ac:dyDescent="0.25">
      <c r="A1355" s="20">
        <v>73</v>
      </c>
      <c r="B1355" s="20" t="s">
        <v>1191</v>
      </c>
      <c r="C1355" s="10" t="s">
        <v>1534</v>
      </c>
      <c r="D1355" s="11" t="s">
        <v>202</v>
      </c>
      <c r="E1355" s="12">
        <v>44005</v>
      </c>
      <c r="F1355" s="15">
        <v>30793</v>
      </c>
      <c r="G1355" s="39">
        <v>5542</v>
      </c>
      <c r="H1355" s="39">
        <v>36335</v>
      </c>
      <c r="I1355" s="19" t="s">
        <v>1908</v>
      </c>
      <c r="J1355" s="39">
        <f t="shared" si="56"/>
        <v>36335</v>
      </c>
      <c r="K1355" s="20" t="s">
        <v>850</v>
      </c>
    </row>
    <row r="1356" spans="1:11" hidden="1" x14ac:dyDescent="0.25">
      <c r="A1356" s="20">
        <f>+A1355+1</f>
        <v>74</v>
      </c>
      <c r="B1356" s="20" t="s">
        <v>18</v>
      </c>
      <c r="C1356" s="10" t="s">
        <v>865</v>
      </c>
      <c r="D1356" s="11" t="s">
        <v>1409</v>
      </c>
      <c r="E1356" s="12">
        <v>44025</v>
      </c>
      <c r="F1356" s="15">
        <v>40080</v>
      </c>
      <c r="G1356" s="39">
        <v>7214</v>
      </c>
      <c r="H1356" s="21">
        <v>47294</v>
      </c>
      <c r="I1356" s="128" t="s">
        <v>60</v>
      </c>
      <c r="J1356" s="39">
        <f>+F1356</f>
        <v>40080</v>
      </c>
      <c r="K1356" s="20" t="s">
        <v>850</v>
      </c>
    </row>
    <row r="1357" spans="1:11" hidden="1" x14ac:dyDescent="0.25">
      <c r="A1357" s="20">
        <f>+A1356+1</f>
        <v>75</v>
      </c>
      <c r="B1357" s="20" t="s">
        <v>18</v>
      </c>
      <c r="C1357" s="10" t="s">
        <v>877</v>
      </c>
      <c r="D1357" s="11" t="s">
        <v>649</v>
      </c>
      <c r="E1357" s="12">
        <v>43993</v>
      </c>
      <c r="F1357" s="15">
        <v>39740</v>
      </c>
      <c r="G1357" s="39">
        <v>7153.2</v>
      </c>
      <c r="H1357" s="21">
        <v>46893.2</v>
      </c>
      <c r="I1357" s="128" t="s">
        <v>60</v>
      </c>
      <c r="J1357" s="39">
        <f>+F1357</f>
        <v>39740</v>
      </c>
      <c r="K1357" s="20" t="s">
        <v>850</v>
      </c>
    </row>
    <row r="1358" spans="1:11" hidden="1" x14ac:dyDescent="0.25">
      <c r="A1358" s="20">
        <v>69</v>
      </c>
      <c r="B1358" s="20" t="s">
        <v>1191</v>
      </c>
      <c r="C1358" s="10" t="s">
        <v>1192</v>
      </c>
      <c r="D1358" s="11" t="s">
        <v>637</v>
      </c>
      <c r="E1358" s="12">
        <v>43996</v>
      </c>
      <c r="F1358" s="15">
        <v>30000</v>
      </c>
      <c r="G1358" s="39">
        <v>1500</v>
      </c>
      <c r="H1358" s="39">
        <v>31500</v>
      </c>
      <c r="I1358" s="19" t="s">
        <v>1908</v>
      </c>
      <c r="J1358" s="39">
        <f>F1358+G1358</f>
        <v>31500</v>
      </c>
      <c r="K1358" s="20" t="s">
        <v>850</v>
      </c>
    </row>
    <row r="1359" spans="1:11" hidden="1" x14ac:dyDescent="0.25">
      <c r="A1359" s="20">
        <f>+A1358+1</f>
        <v>70</v>
      </c>
      <c r="B1359" s="20" t="s">
        <v>18</v>
      </c>
      <c r="C1359" s="10" t="s">
        <v>851</v>
      </c>
      <c r="D1359" s="11" t="s">
        <v>923</v>
      </c>
      <c r="E1359" s="12">
        <v>43557</v>
      </c>
      <c r="F1359" s="15">
        <v>38372.82</v>
      </c>
      <c r="G1359" s="39">
        <v>6907.18</v>
      </c>
      <c r="H1359" s="136">
        <v>45280</v>
      </c>
      <c r="I1359" s="128" t="s">
        <v>60</v>
      </c>
      <c r="J1359" s="39">
        <f>+F1359</f>
        <v>38372.82</v>
      </c>
      <c r="K1359" s="20" t="s">
        <v>760</v>
      </c>
    </row>
    <row r="1360" spans="1:11" hidden="1" x14ac:dyDescent="0.25">
      <c r="A1360" s="20">
        <f>+A1359+1</f>
        <v>71</v>
      </c>
      <c r="B1360" s="20" t="s">
        <v>18</v>
      </c>
      <c r="C1360" s="10" t="s">
        <v>110</v>
      </c>
      <c r="D1360" s="11" t="s">
        <v>1461</v>
      </c>
      <c r="E1360" s="12">
        <v>44057</v>
      </c>
      <c r="F1360" s="15">
        <v>38090</v>
      </c>
      <c r="G1360" s="39">
        <v>6856.2</v>
      </c>
      <c r="H1360" s="21">
        <v>44946.2</v>
      </c>
      <c r="I1360" s="128" t="s">
        <v>60</v>
      </c>
      <c r="J1360" s="39">
        <f>+F1360</f>
        <v>38090</v>
      </c>
      <c r="K1360" s="20" t="s">
        <v>850</v>
      </c>
    </row>
    <row r="1361" spans="1:11" hidden="1" x14ac:dyDescent="0.25">
      <c r="A1361" s="20">
        <v>102</v>
      </c>
      <c r="B1361" s="20" t="s">
        <v>1191</v>
      </c>
      <c r="C1361" s="10" t="s">
        <v>155</v>
      </c>
      <c r="D1361" s="11" t="s">
        <v>1565</v>
      </c>
      <c r="E1361" s="12">
        <v>44069</v>
      </c>
      <c r="F1361" s="15">
        <v>20312.5</v>
      </c>
      <c r="G1361" s="39">
        <v>5687.5</v>
      </c>
      <c r="H1361" s="39">
        <v>26000</v>
      </c>
      <c r="I1361" s="19" t="s">
        <v>1908</v>
      </c>
      <c r="J1361" s="39">
        <f>F1361+G1361</f>
        <v>26000</v>
      </c>
      <c r="K1361" s="20" t="s">
        <v>850</v>
      </c>
    </row>
    <row r="1362" spans="1:11" hidden="1" x14ac:dyDescent="0.25">
      <c r="A1362" s="20">
        <f t="shared" ref="A1362:A1368" si="57">+A1361+1</f>
        <v>103</v>
      </c>
      <c r="B1362" s="20" t="s">
        <v>18</v>
      </c>
      <c r="C1362" s="10" t="s">
        <v>110</v>
      </c>
      <c r="D1362" s="11" t="s">
        <v>705</v>
      </c>
      <c r="E1362" s="12">
        <v>44036</v>
      </c>
      <c r="F1362" s="15">
        <v>37835</v>
      </c>
      <c r="G1362" s="39">
        <v>6420.3</v>
      </c>
      <c r="H1362" s="21">
        <v>44255.3</v>
      </c>
      <c r="I1362" s="128" t="s">
        <v>60</v>
      </c>
      <c r="J1362" s="39">
        <f t="shared" ref="J1362:J1368" si="58">+F1362</f>
        <v>37835</v>
      </c>
      <c r="K1362" s="20" t="s">
        <v>850</v>
      </c>
    </row>
    <row r="1363" spans="1:11" hidden="1" x14ac:dyDescent="0.25">
      <c r="A1363" s="20">
        <f t="shared" si="57"/>
        <v>104</v>
      </c>
      <c r="B1363" s="20" t="s">
        <v>18</v>
      </c>
      <c r="C1363" s="10" t="s">
        <v>854</v>
      </c>
      <c r="D1363" s="11" t="s">
        <v>201</v>
      </c>
      <c r="E1363" s="12">
        <v>43567</v>
      </c>
      <c r="F1363" s="15">
        <v>37738.120000000003</v>
      </c>
      <c r="G1363" s="39">
        <v>6792.88</v>
      </c>
      <c r="H1363" s="136">
        <v>44531</v>
      </c>
      <c r="I1363" s="128" t="s">
        <v>60</v>
      </c>
      <c r="J1363" s="39">
        <f t="shared" si="58"/>
        <v>37738.120000000003</v>
      </c>
      <c r="K1363" s="20" t="s">
        <v>760</v>
      </c>
    </row>
    <row r="1364" spans="1:11" hidden="1" x14ac:dyDescent="0.25">
      <c r="A1364" s="20">
        <f t="shared" si="57"/>
        <v>105</v>
      </c>
      <c r="B1364" s="20" t="s">
        <v>18</v>
      </c>
      <c r="C1364" s="10" t="s">
        <v>120</v>
      </c>
      <c r="D1364" s="11" t="s">
        <v>468</v>
      </c>
      <c r="E1364" s="12">
        <v>43769</v>
      </c>
      <c r="F1364" s="15">
        <v>37500</v>
      </c>
      <c r="G1364" s="39">
        <v>6750</v>
      </c>
      <c r="H1364" s="136">
        <v>44250</v>
      </c>
      <c r="I1364" s="128" t="s">
        <v>60</v>
      </c>
      <c r="J1364" s="39">
        <f t="shared" si="58"/>
        <v>37500</v>
      </c>
      <c r="K1364" s="20" t="s">
        <v>760</v>
      </c>
    </row>
    <row r="1365" spans="1:11" hidden="1" x14ac:dyDescent="0.25">
      <c r="A1365" s="20">
        <f t="shared" si="57"/>
        <v>106</v>
      </c>
      <c r="B1365" s="20" t="s">
        <v>18</v>
      </c>
      <c r="C1365" s="10" t="s">
        <v>1259</v>
      </c>
      <c r="D1365" s="11" t="s">
        <v>405</v>
      </c>
      <c r="E1365" s="12">
        <v>44034</v>
      </c>
      <c r="F1365" s="15">
        <v>37419</v>
      </c>
      <c r="G1365" s="39">
        <v>6736</v>
      </c>
      <c r="H1365" s="21">
        <v>44155</v>
      </c>
      <c r="I1365" s="128" t="s">
        <v>60</v>
      </c>
      <c r="J1365" s="39">
        <f t="shared" si="58"/>
        <v>37419</v>
      </c>
      <c r="K1365" s="20" t="s">
        <v>850</v>
      </c>
    </row>
    <row r="1366" spans="1:11" hidden="1" x14ac:dyDescent="0.25">
      <c r="A1366" s="20">
        <f t="shared" si="57"/>
        <v>107</v>
      </c>
      <c r="B1366" s="20" t="s">
        <v>18</v>
      </c>
      <c r="C1366" s="10" t="s">
        <v>877</v>
      </c>
      <c r="D1366" s="11" t="s">
        <v>1079</v>
      </c>
      <c r="E1366" s="12">
        <v>43830</v>
      </c>
      <c r="F1366" s="15">
        <v>37220</v>
      </c>
      <c r="G1366" s="39">
        <v>6699.6</v>
      </c>
      <c r="H1366" s="136">
        <v>43919.6</v>
      </c>
      <c r="I1366" s="128" t="s">
        <v>60</v>
      </c>
      <c r="J1366" s="39">
        <f t="shared" si="58"/>
        <v>37220</v>
      </c>
      <c r="K1366" s="20" t="s">
        <v>760</v>
      </c>
    </row>
    <row r="1367" spans="1:11" hidden="1" x14ac:dyDescent="0.25">
      <c r="A1367" s="20">
        <f t="shared" si="57"/>
        <v>108</v>
      </c>
      <c r="B1367" s="20" t="s">
        <v>18</v>
      </c>
      <c r="C1367" s="10" t="s">
        <v>905</v>
      </c>
      <c r="D1367" s="11" t="s">
        <v>1310</v>
      </c>
      <c r="E1367" s="12">
        <v>43965</v>
      </c>
      <c r="F1367" s="15">
        <v>36543</v>
      </c>
      <c r="G1367" s="39">
        <v>6578</v>
      </c>
      <c r="H1367" s="21">
        <v>43121</v>
      </c>
      <c r="I1367" s="128" t="s">
        <v>60</v>
      </c>
      <c r="J1367" s="39">
        <f t="shared" si="58"/>
        <v>36543</v>
      </c>
      <c r="K1367" s="20" t="s">
        <v>850</v>
      </c>
    </row>
    <row r="1368" spans="1:11" hidden="1" x14ac:dyDescent="0.25">
      <c r="A1368" s="20">
        <f t="shared" si="57"/>
        <v>109</v>
      </c>
      <c r="B1368" s="20" t="s">
        <v>18</v>
      </c>
      <c r="C1368" s="10" t="s">
        <v>125</v>
      </c>
      <c r="D1368" s="11" t="s">
        <v>1405</v>
      </c>
      <c r="E1368" s="12">
        <v>44034</v>
      </c>
      <c r="F1368" s="15">
        <v>36236</v>
      </c>
      <c r="G1368" s="39">
        <v>6523</v>
      </c>
      <c r="H1368" s="21">
        <v>42759</v>
      </c>
      <c r="I1368" s="128" t="s">
        <v>60</v>
      </c>
      <c r="J1368" s="39">
        <f t="shared" si="58"/>
        <v>36236</v>
      </c>
      <c r="K1368" s="20" t="s">
        <v>850</v>
      </c>
    </row>
    <row r="1369" spans="1:11" hidden="1" x14ac:dyDescent="0.25">
      <c r="A1369" s="20">
        <v>106</v>
      </c>
      <c r="B1369" s="20" t="s">
        <v>1191</v>
      </c>
      <c r="C1369" s="10" t="s">
        <v>155</v>
      </c>
      <c r="D1369" s="11" t="s">
        <v>1568</v>
      </c>
      <c r="E1369" s="12">
        <v>44071</v>
      </c>
      <c r="F1369" s="15">
        <v>20312.5</v>
      </c>
      <c r="G1369" s="39">
        <v>5687.5</v>
      </c>
      <c r="H1369" s="39">
        <v>26000</v>
      </c>
      <c r="I1369" s="19" t="s">
        <v>1908</v>
      </c>
      <c r="J1369" s="39">
        <f>F1369+G1369</f>
        <v>26000</v>
      </c>
      <c r="K1369" s="20" t="s">
        <v>850</v>
      </c>
    </row>
    <row r="1370" spans="1:11" hidden="1" x14ac:dyDescent="0.25">
      <c r="A1370" s="20">
        <f>+A1369+1</f>
        <v>107</v>
      </c>
      <c r="B1370" s="20" t="s">
        <v>18</v>
      </c>
      <c r="C1370" s="10" t="s">
        <v>102</v>
      </c>
      <c r="D1370" s="11" t="s">
        <v>1034</v>
      </c>
      <c r="E1370" s="12">
        <v>43762</v>
      </c>
      <c r="F1370" s="15">
        <v>35584.699999999997</v>
      </c>
      <c r="G1370" s="39">
        <v>4965.3</v>
      </c>
      <c r="H1370" s="136">
        <v>40550</v>
      </c>
      <c r="I1370" s="128" t="s">
        <v>60</v>
      </c>
      <c r="J1370" s="39">
        <f>+F1370</f>
        <v>35584.699999999997</v>
      </c>
      <c r="K1370" s="20" t="s">
        <v>760</v>
      </c>
    </row>
    <row r="1371" spans="1:11" hidden="1" x14ac:dyDescent="0.25">
      <c r="A1371" s="20">
        <v>120</v>
      </c>
      <c r="B1371" s="20" t="s">
        <v>1191</v>
      </c>
      <c r="C1371" s="10" t="s">
        <v>155</v>
      </c>
      <c r="D1371" s="11" t="s">
        <v>1579</v>
      </c>
      <c r="E1371" s="12">
        <v>44086</v>
      </c>
      <c r="F1371" s="15">
        <v>20312.5</v>
      </c>
      <c r="G1371" s="39">
        <v>5687.5</v>
      </c>
      <c r="H1371" s="39">
        <v>26000</v>
      </c>
      <c r="I1371" s="19" t="s">
        <v>1908</v>
      </c>
      <c r="J1371" s="39">
        <f>F1371+G1371</f>
        <v>26000</v>
      </c>
      <c r="K1371" s="20" t="s">
        <v>850</v>
      </c>
    </row>
    <row r="1372" spans="1:11" hidden="1" x14ac:dyDescent="0.25">
      <c r="A1372" s="20">
        <f t="shared" ref="A1372:A1378" si="59">+A1371+1</f>
        <v>121</v>
      </c>
      <c r="B1372" s="20" t="s">
        <v>18</v>
      </c>
      <c r="C1372" s="10" t="s">
        <v>764</v>
      </c>
      <c r="D1372" s="11" t="s">
        <v>1488</v>
      </c>
      <c r="E1372" s="12">
        <v>44068</v>
      </c>
      <c r="F1372" s="15">
        <v>35000</v>
      </c>
      <c r="G1372" s="39">
        <v>6300</v>
      </c>
      <c r="H1372" s="21">
        <v>41300</v>
      </c>
      <c r="I1372" s="128" t="s">
        <v>60</v>
      </c>
      <c r="J1372" s="39">
        <f t="shared" ref="J1372:J1378" si="60">+F1372</f>
        <v>35000</v>
      </c>
      <c r="K1372" s="20" t="s">
        <v>850</v>
      </c>
    </row>
    <row r="1373" spans="1:11" hidden="1" x14ac:dyDescent="0.25">
      <c r="A1373" s="20">
        <f t="shared" si="59"/>
        <v>122</v>
      </c>
      <c r="B1373" s="20" t="s">
        <v>18</v>
      </c>
      <c r="C1373" s="10" t="s">
        <v>905</v>
      </c>
      <c r="D1373" s="11" t="s">
        <v>1163</v>
      </c>
      <c r="E1373" s="12">
        <v>43901</v>
      </c>
      <c r="F1373" s="15">
        <v>34882</v>
      </c>
      <c r="G1373" s="39">
        <v>6278</v>
      </c>
      <c r="H1373" s="136">
        <v>41160</v>
      </c>
      <c r="I1373" s="128" t="s">
        <v>60</v>
      </c>
      <c r="J1373" s="39">
        <f t="shared" si="60"/>
        <v>34882</v>
      </c>
      <c r="K1373" s="20" t="s">
        <v>760</v>
      </c>
    </row>
    <row r="1374" spans="1:11" hidden="1" x14ac:dyDescent="0.25">
      <c r="A1374" s="20">
        <f t="shared" si="59"/>
        <v>123</v>
      </c>
      <c r="B1374" s="20" t="s">
        <v>18</v>
      </c>
      <c r="C1374" s="10" t="s">
        <v>918</v>
      </c>
      <c r="D1374" s="11" t="s">
        <v>1180</v>
      </c>
      <c r="E1374" s="12">
        <v>43909</v>
      </c>
      <c r="F1374" s="15">
        <v>34800</v>
      </c>
      <c r="G1374" s="39">
        <v>6264</v>
      </c>
      <c r="H1374" s="136">
        <v>41064</v>
      </c>
      <c r="I1374" s="128" t="s">
        <v>60</v>
      </c>
      <c r="J1374" s="39">
        <f t="shared" si="60"/>
        <v>34800</v>
      </c>
      <c r="K1374" s="20" t="s">
        <v>760</v>
      </c>
    </row>
    <row r="1375" spans="1:11" hidden="1" x14ac:dyDescent="0.25">
      <c r="A1375" s="20">
        <f t="shared" si="59"/>
        <v>124</v>
      </c>
      <c r="B1375" s="20" t="s">
        <v>18</v>
      </c>
      <c r="C1375" s="10" t="s">
        <v>64</v>
      </c>
      <c r="D1375" s="11" t="s">
        <v>1383</v>
      </c>
      <c r="E1375" s="12">
        <v>44016</v>
      </c>
      <c r="F1375" s="15">
        <v>34277.25</v>
      </c>
      <c r="G1375" s="39">
        <v>6169.9</v>
      </c>
      <c r="H1375" s="21">
        <v>40447.15</v>
      </c>
      <c r="I1375" s="128" t="s">
        <v>60</v>
      </c>
      <c r="J1375" s="39">
        <f t="shared" si="60"/>
        <v>34277.25</v>
      </c>
      <c r="K1375" s="20" t="s">
        <v>850</v>
      </c>
    </row>
    <row r="1376" spans="1:11" hidden="1" x14ac:dyDescent="0.25">
      <c r="A1376" s="20">
        <f t="shared" si="59"/>
        <v>125</v>
      </c>
      <c r="B1376" s="20" t="s">
        <v>18</v>
      </c>
      <c r="C1376" s="10" t="s">
        <v>877</v>
      </c>
      <c r="D1376" s="11" t="s">
        <v>1026</v>
      </c>
      <c r="E1376" s="12">
        <v>43753</v>
      </c>
      <c r="F1376" s="15">
        <v>34271.22</v>
      </c>
      <c r="G1376" s="39">
        <v>6168.78</v>
      </c>
      <c r="H1376" s="136">
        <v>40440</v>
      </c>
      <c r="I1376" s="128" t="s">
        <v>60</v>
      </c>
      <c r="J1376" s="39">
        <f t="shared" si="60"/>
        <v>34271.22</v>
      </c>
      <c r="K1376" s="20" t="s">
        <v>760</v>
      </c>
    </row>
    <row r="1377" spans="1:11" hidden="1" x14ac:dyDescent="0.25">
      <c r="A1377" s="20">
        <f t="shared" si="59"/>
        <v>126</v>
      </c>
      <c r="B1377" s="20" t="s">
        <v>18</v>
      </c>
      <c r="C1377" s="10" t="s">
        <v>853</v>
      </c>
      <c r="D1377" s="11" t="s">
        <v>237</v>
      </c>
      <c r="E1377" s="12">
        <v>43565</v>
      </c>
      <c r="F1377" s="15">
        <v>33950</v>
      </c>
      <c r="G1377" s="39">
        <v>6111</v>
      </c>
      <c r="H1377" s="136">
        <v>40061</v>
      </c>
      <c r="I1377" s="128" t="s">
        <v>60</v>
      </c>
      <c r="J1377" s="39">
        <f t="shared" si="60"/>
        <v>33950</v>
      </c>
      <c r="K1377" s="20" t="s">
        <v>760</v>
      </c>
    </row>
    <row r="1378" spans="1:11" hidden="1" x14ac:dyDescent="0.25">
      <c r="A1378" s="20">
        <f t="shared" si="59"/>
        <v>127</v>
      </c>
      <c r="B1378" s="20" t="s">
        <v>18</v>
      </c>
      <c r="C1378" s="10" t="s">
        <v>862</v>
      </c>
      <c r="D1378" s="11" t="s">
        <v>556</v>
      </c>
      <c r="E1378" s="12">
        <v>43672</v>
      </c>
      <c r="F1378" s="15">
        <v>33900</v>
      </c>
      <c r="G1378" s="39">
        <v>6102</v>
      </c>
      <c r="H1378" s="136">
        <v>40002</v>
      </c>
      <c r="I1378" s="128" t="s">
        <v>60</v>
      </c>
      <c r="J1378" s="39">
        <f t="shared" si="60"/>
        <v>33900</v>
      </c>
      <c r="K1378" s="20" t="s">
        <v>760</v>
      </c>
    </row>
    <row r="1379" spans="1:11" hidden="1" x14ac:dyDescent="0.25">
      <c r="A1379" s="20">
        <v>121</v>
      </c>
      <c r="B1379" s="20" t="s">
        <v>1191</v>
      </c>
      <c r="C1379" s="10" t="s">
        <v>155</v>
      </c>
      <c r="D1379" s="11" t="s">
        <v>1580</v>
      </c>
      <c r="E1379" s="12">
        <v>44086</v>
      </c>
      <c r="F1379" s="15">
        <v>20312.5</v>
      </c>
      <c r="G1379" s="39">
        <v>5687.5</v>
      </c>
      <c r="H1379" s="39">
        <v>26000</v>
      </c>
      <c r="I1379" s="19" t="s">
        <v>1908</v>
      </c>
      <c r="J1379" s="39">
        <f>F1379+G1379</f>
        <v>26000</v>
      </c>
      <c r="K1379" s="20" t="s">
        <v>850</v>
      </c>
    </row>
    <row r="1380" spans="1:11" hidden="1" x14ac:dyDescent="0.25">
      <c r="A1380" s="20">
        <f>+A1379+1</f>
        <v>122</v>
      </c>
      <c r="B1380" s="20" t="s">
        <v>18</v>
      </c>
      <c r="C1380" s="10" t="s">
        <v>879</v>
      </c>
      <c r="D1380" s="11" t="s">
        <v>1432</v>
      </c>
      <c r="E1380" s="12">
        <v>44047</v>
      </c>
      <c r="F1380" s="15">
        <v>33699.300000000003</v>
      </c>
      <c r="G1380" s="39">
        <v>6065.87</v>
      </c>
      <c r="H1380" s="21">
        <v>39765.170000000006</v>
      </c>
      <c r="I1380" s="128" t="s">
        <v>60</v>
      </c>
      <c r="J1380" s="39">
        <f>+F1380</f>
        <v>33699.300000000003</v>
      </c>
      <c r="K1380" s="20" t="s">
        <v>850</v>
      </c>
    </row>
    <row r="1381" spans="1:11" hidden="1" x14ac:dyDescent="0.25">
      <c r="A1381" s="20">
        <f>+A1380+1</f>
        <v>123</v>
      </c>
      <c r="B1381" s="20" t="s">
        <v>18</v>
      </c>
      <c r="C1381" s="10" t="s">
        <v>1290</v>
      </c>
      <c r="D1381" s="11" t="s">
        <v>1499</v>
      </c>
      <c r="E1381" s="12">
        <v>44071</v>
      </c>
      <c r="F1381" s="15">
        <v>33181</v>
      </c>
      <c r="G1381" s="39">
        <v>5972.58</v>
      </c>
      <c r="H1381" s="21">
        <v>39153.58</v>
      </c>
      <c r="I1381" s="128" t="s">
        <v>60</v>
      </c>
      <c r="J1381" s="39">
        <f>+F1381</f>
        <v>33181</v>
      </c>
      <c r="K1381" s="20" t="s">
        <v>850</v>
      </c>
    </row>
    <row r="1382" spans="1:11" hidden="1" x14ac:dyDescent="0.25">
      <c r="A1382" s="20">
        <f>+A1381+1</f>
        <v>124</v>
      </c>
      <c r="B1382" s="20" t="s">
        <v>18</v>
      </c>
      <c r="C1382" s="10" t="s">
        <v>879</v>
      </c>
      <c r="D1382" s="11" t="s">
        <v>1455</v>
      </c>
      <c r="E1382" s="12">
        <v>44054</v>
      </c>
      <c r="F1382" s="15">
        <v>32695.759999999998</v>
      </c>
      <c r="G1382" s="39">
        <v>5885.24</v>
      </c>
      <c r="H1382" s="21">
        <v>38581</v>
      </c>
      <c r="I1382" s="128" t="s">
        <v>60</v>
      </c>
      <c r="J1382" s="39">
        <f>+F1382</f>
        <v>32695.759999999998</v>
      </c>
      <c r="K1382" s="20" t="s">
        <v>850</v>
      </c>
    </row>
    <row r="1383" spans="1:11" hidden="1" x14ac:dyDescent="0.25">
      <c r="A1383" s="20">
        <v>122</v>
      </c>
      <c r="B1383" s="20" t="s">
        <v>1191</v>
      </c>
      <c r="C1383" s="10" t="s">
        <v>155</v>
      </c>
      <c r="D1383" s="11" t="s">
        <v>1581</v>
      </c>
      <c r="E1383" s="12">
        <v>44086</v>
      </c>
      <c r="F1383" s="15">
        <v>20312.5</v>
      </c>
      <c r="G1383" s="39">
        <v>5687.5</v>
      </c>
      <c r="H1383" s="39">
        <v>26000</v>
      </c>
      <c r="I1383" s="19" t="s">
        <v>1908</v>
      </c>
      <c r="J1383" s="39">
        <f>F1383+G1383</f>
        <v>26000</v>
      </c>
      <c r="K1383" s="20" t="s">
        <v>850</v>
      </c>
    </row>
    <row r="1384" spans="1:11" hidden="1" x14ac:dyDescent="0.25">
      <c r="A1384" s="20">
        <f>+A1383+1</f>
        <v>123</v>
      </c>
      <c r="B1384" s="20" t="s">
        <v>18</v>
      </c>
      <c r="C1384" s="10" t="s">
        <v>1269</v>
      </c>
      <c r="D1384" s="11" t="s">
        <v>1078</v>
      </c>
      <c r="E1384" s="12">
        <v>44061</v>
      </c>
      <c r="F1384" s="15">
        <v>31580</v>
      </c>
      <c r="G1384" s="39">
        <v>5684.4</v>
      </c>
      <c r="H1384" s="21">
        <v>37264.400000000001</v>
      </c>
      <c r="I1384" s="128" t="s">
        <v>60</v>
      </c>
      <c r="J1384" s="39">
        <f>+F1384</f>
        <v>31580</v>
      </c>
      <c r="K1384" s="20" t="s">
        <v>850</v>
      </c>
    </row>
    <row r="1385" spans="1:11" hidden="1" x14ac:dyDescent="0.25">
      <c r="A1385" s="20">
        <f>+A1384+1</f>
        <v>124</v>
      </c>
      <c r="B1385" s="20" t="s">
        <v>18</v>
      </c>
      <c r="C1385" s="10" t="s">
        <v>851</v>
      </c>
      <c r="D1385" s="11" t="s">
        <v>948</v>
      </c>
      <c r="E1385" s="12">
        <v>43652</v>
      </c>
      <c r="F1385" s="15">
        <v>31326</v>
      </c>
      <c r="G1385" s="39">
        <v>5638.68</v>
      </c>
      <c r="H1385" s="136">
        <v>36964.68</v>
      </c>
      <c r="I1385" s="128" t="s">
        <v>60</v>
      </c>
      <c r="J1385" s="39">
        <f>+F1385</f>
        <v>31326</v>
      </c>
      <c r="K1385" s="20" t="s">
        <v>760</v>
      </c>
    </row>
    <row r="1386" spans="1:11" hidden="1" x14ac:dyDescent="0.25">
      <c r="A1386" s="20">
        <f>+A1385+1</f>
        <v>125</v>
      </c>
      <c r="B1386" s="20" t="s">
        <v>18</v>
      </c>
      <c r="C1386" s="10" t="s">
        <v>120</v>
      </c>
      <c r="D1386" s="11" t="s">
        <v>1066</v>
      </c>
      <c r="E1386" s="12">
        <v>43799</v>
      </c>
      <c r="F1386" s="15">
        <v>31000</v>
      </c>
      <c r="G1386" s="39">
        <v>5580</v>
      </c>
      <c r="H1386" s="136">
        <v>36580</v>
      </c>
      <c r="I1386" s="128" t="s">
        <v>60</v>
      </c>
      <c r="J1386" s="39">
        <f>+F1386</f>
        <v>31000</v>
      </c>
      <c r="K1386" s="20" t="s">
        <v>760</v>
      </c>
    </row>
    <row r="1387" spans="1:11" hidden="1" x14ac:dyDescent="0.25">
      <c r="A1387" s="20">
        <f>+A1386+1</f>
        <v>126</v>
      </c>
      <c r="B1387" s="20" t="s">
        <v>18</v>
      </c>
      <c r="C1387" s="10" t="s">
        <v>905</v>
      </c>
      <c r="D1387" s="11" t="s">
        <v>1131</v>
      </c>
      <c r="E1387" s="12">
        <v>43875</v>
      </c>
      <c r="F1387" s="15">
        <v>31000</v>
      </c>
      <c r="G1387" s="39">
        <v>5580</v>
      </c>
      <c r="H1387" s="136">
        <v>36580</v>
      </c>
      <c r="I1387" s="128" t="s">
        <v>60</v>
      </c>
      <c r="J1387" s="39">
        <f>+F1387</f>
        <v>31000</v>
      </c>
      <c r="K1387" s="20" t="s">
        <v>760</v>
      </c>
    </row>
    <row r="1388" spans="1:11" hidden="1" x14ac:dyDescent="0.25">
      <c r="A1388" s="20">
        <f>+A1387+1</f>
        <v>127</v>
      </c>
      <c r="B1388" s="20" t="s">
        <v>18</v>
      </c>
      <c r="C1388" s="10" t="s">
        <v>110</v>
      </c>
      <c r="D1388" s="11" t="s">
        <v>1152</v>
      </c>
      <c r="E1388" s="12">
        <v>43888</v>
      </c>
      <c r="F1388" s="15">
        <v>31000</v>
      </c>
      <c r="G1388" s="39">
        <v>5580</v>
      </c>
      <c r="H1388" s="136">
        <v>36580</v>
      </c>
      <c r="I1388" s="128" t="s">
        <v>60</v>
      </c>
      <c r="J1388" s="39">
        <f>+F1388</f>
        <v>31000</v>
      </c>
      <c r="K1388" s="20" t="s">
        <v>760</v>
      </c>
    </row>
    <row r="1389" spans="1:11" hidden="1" x14ac:dyDescent="0.25">
      <c r="A1389" s="20">
        <v>78</v>
      </c>
      <c r="B1389" s="20" t="s">
        <v>1191</v>
      </c>
      <c r="C1389" s="10" t="s">
        <v>623</v>
      </c>
      <c r="D1389" s="11" t="s">
        <v>746</v>
      </c>
      <c r="E1389" s="12">
        <v>43952</v>
      </c>
      <c r="F1389" s="15">
        <v>20079.900000000001</v>
      </c>
      <c r="G1389" s="39">
        <v>3614.4</v>
      </c>
      <c r="H1389" s="39">
        <v>23694.300000000003</v>
      </c>
      <c r="I1389" s="19" t="s">
        <v>1908</v>
      </c>
      <c r="J1389" s="39">
        <f>F1389+G1389</f>
        <v>23694.300000000003</v>
      </c>
      <c r="K1389" s="20" t="s">
        <v>850</v>
      </c>
    </row>
    <row r="1390" spans="1:11" hidden="1" x14ac:dyDescent="0.25">
      <c r="A1390" s="20">
        <f>+A1389+1</f>
        <v>79</v>
      </c>
      <c r="B1390" s="20" t="s">
        <v>18</v>
      </c>
      <c r="C1390" s="10" t="s">
        <v>113</v>
      </c>
      <c r="D1390" s="11" t="s">
        <v>227</v>
      </c>
      <c r="E1390" s="12">
        <v>43798</v>
      </c>
      <c r="F1390" s="15">
        <v>30525</v>
      </c>
      <c r="G1390" s="39">
        <v>5494</v>
      </c>
      <c r="H1390" s="136">
        <v>36019</v>
      </c>
      <c r="I1390" s="128" t="s">
        <v>60</v>
      </c>
      <c r="J1390" s="39">
        <f>+F1390</f>
        <v>30525</v>
      </c>
      <c r="K1390" s="20" t="s">
        <v>760</v>
      </c>
    </row>
    <row r="1391" spans="1:11" hidden="1" x14ac:dyDescent="0.25">
      <c r="A1391" s="20">
        <v>112</v>
      </c>
      <c r="B1391" s="20" t="s">
        <v>1191</v>
      </c>
      <c r="C1391" s="10" t="s">
        <v>66</v>
      </c>
      <c r="D1391" s="11" t="s">
        <v>58</v>
      </c>
      <c r="E1391" s="42"/>
      <c r="F1391" s="15">
        <v>82718</v>
      </c>
      <c r="G1391" s="39">
        <v>0</v>
      </c>
      <c r="H1391" s="39">
        <v>82718</v>
      </c>
      <c r="I1391" s="19" t="s">
        <v>1908</v>
      </c>
      <c r="J1391" s="39">
        <f>F1391+G1391</f>
        <v>82718</v>
      </c>
      <c r="K1391" s="20" t="s">
        <v>850</v>
      </c>
    </row>
    <row r="1392" spans="1:11" hidden="1" x14ac:dyDescent="0.25">
      <c r="A1392" s="20">
        <f t="shared" ref="A1392:A1411" si="61">+A1391+1</f>
        <v>113</v>
      </c>
      <c r="B1392" s="20" t="s">
        <v>18</v>
      </c>
      <c r="C1392" s="10" t="s">
        <v>919</v>
      </c>
      <c r="D1392" s="11" t="s">
        <v>1374</v>
      </c>
      <c r="E1392" s="12">
        <v>44013</v>
      </c>
      <c r="F1392" s="15">
        <v>29635.16</v>
      </c>
      <c r="G1392" s="39">
        <v>5334.33</v>
      </c>
      <c r="H1392" s="21">
        <v>34969.49</v>
      </c>
      <c r="I1392" s="128" t="s">
        <v>60</v>
      </c>
      <c r="J1392" s="39">
        <f t="shared" ref="J1392:J1411" si="62">+F1392</f>
        <v>29635.16</v>
      </c>
      <c r="K1392" s="20" t="s">
        <v>850</v>
      </c>
    </row>
    <row r="1393" spans="1:11" hidden="1" x14ac:dyDescent="0.25">
      <c r="A1393" s="20">
        <f t="shared" si="61"/>
        <v>114</v>
      </c>
      <c r="B1393" s="20" t="s">
        <v>18</v>
      </c>
      <c r="C1393" s="10" t="s">
        <v>134</v>
      </c>
      <c r="D1393" s="11" t="s">
        <v>299</v>
      </c>
      <c r="E1393" s="12">
        <v>43685</v>
      </c>
      <c r="F1393" s="15">
        <v>29440</v>
      </c>
      <c r="G1393" s="39">
        <v>5299.2</v>
      </c>
      <c r="H1393" s="136">
        <v>34739.199999999997</v>
      </c>
      <c r="I1393" s="128" t="s">
        <v>60</v>
      </c>
      <c r="J1393" s="39">
        <f t="shared" si="62"/>
        <v>29440</v>
      </c>
      <c r="K1393" s="20" t="s">
        <v>760</v>
      </c>
    </row>
    <row r="1394" spans="1:11" hidden="1" x14ac:dyDescent="0.25">
      <c r="A1394" s="20">
        <f t="shared" si="61"/>
        <v>115</v>
      </c>
      <c r="B1394" s="20" t="s">
        <v>18</v>
      </c>
      <c r="C1394" s="10" t="s">
        <v>110</v>
      </c>
      <c r="D1394" s="11" t="s">
        <v>189</v>
      </c>
      <c r="E1394" s="12">
        <v>43719</v>
      </c>
      <c r="F1394" s="15">
        <v>29289.8</v>
      </c>
      <c r="G1394" s="39">
        <v>5272.2</v>
      </c>
      <c r="H1394" s="136">
        <v>34562</v>
      </c>
      <c r="I1394" s="128" t="s">
        <v>60</v>
      </c>
      <c r="J1394" s="39">
        <f t="shared" si="62"/>
        <v>29289.8</v>
      </c>
      <c r="K1394" s="20" t="s">
        <v>760</v>
      </c>
    </row>
    <row r="1395" spans="1:11" hidden="1" x14ac:dyDescent="0.25">
      <c r="A1395" s="20">
        <f t="shared" si="61"/>
        <v>116</v>
      </c>
      <c r="B1395" s="20" t="s">
        <v>18</v>
      </c>
      <c r="C1395" s="10" t="s">
        <v>1292</v>
      </c>
      <c r="D1395" s="11" t="s">
        <v>1500</v>
      </c>
      <c r="E1395" s="12">
        <v>44071</v>
      </c>
      <c r="F1395" s="15">
        <v>29250</v>
      </c>
      <c r="G1395" s="39">
        <v>5265</v>
      </c>
      <c r="H1395" s="21">
        <v>34515</v>
      </c>
      <c r="I1395" s="128" t="s">
        <v>60</v>
      </c>
      <c r="J1395" s="39">
        <f t="shared" si="62"/>
        <v>29250</v>
      </c>
      <c r="K1395" s="20" t="s">
        <v>850</v>
      </c>
    </row>
    <row r="1396" spans="1:11" hidden="1" x14ac:dyDescent="0.25">
      <c r="A1396" s="20">
        <f t="shared" si="61"/>
        <v>117</v>
      </c>
      <c r="B1396" s="20" t="s">
        <v>18</v>
      </c>
      <c r="C1396" s="10" t="s">
        <v>1290</v>
      </c>
      <c r="D1396" s="11" t="s">
        <v>1501</v>
      </c>
      <c r="E1396" s="12">
        <v>44071</v>
      </c>
      <c r="F1396" s="15">
        <v>29250</v>
      </c>
      <c r="G1396" s="39">
        <v>3510</v>
      </c>
      <c r="H1396" s="21">
        <v>32760</v>
      </c>
      <c r="I1396" s="128" t="s">
        <v>60</v>
      </c>
      <c r="J1396" s="39">
        <f t="shared" si="62"/>
        <v>29250</v>
      </c>
      <c r="K1396" s="20" t="s">
        <v>850</v>
      </c>
    </row>
    <row r="1397" spans="1:11" hidden="1" x14ac:dyDescent="0.25">
      <c r="A1397" s="20">
        <f t="shared" si="61"/>
        <v>118</v>
      </c>
      <c r="B1397" s="20" t="s">
        <v>18</v>
      </c>
      <c r="C1397" s="10" t="s">
        <v>120</v>
      </c>
      <c r="D1397" s="11" t="s">
        <v>413</v>
      </c>
      <c r="E1397" s="12">
        <v>43738</v>
      </c>
      <c r="F1397" s="15">
        <v>28750</v>
      </c>
      <c r="G1397" s="39">
        <v>5175</v>
      </c>
      <c r="H1397" s="136">
        <v>33925</v>
      </c>
      <c r="I1397" s="128" t="s">
        <v>60</v>
      </c>
      <c r="J1397" s="39">
        <f t="shared" si="62"/>
        <v>28750</v>
      </c>
      <c r="K1397" s="20" t="s">
        <v>760</v>
      </c>
    </row>
    <row r="1398" spans="1:11" hidden="1" x14ac:dyDescent="0.25">
      <c r="A1398" s="20">
        <f t="shared" si="61"/>
        <v>119</v>
      </c>
      <c r="B1398" s="20" t="s">
        <v>18</v>
      </c>
      <c r="C1398" s="10" t="s">
        <v>125</v>
      </c>
      <c r="D1398" s="11" t="s">
        <v>1382</v>
      </c>
      <c r="E1398" s="12">
        <v>44018</v>
      </c>
      <c r="F1398" s="15">
        <v>28654</v>
      </c>
      <c r="G1398" s="39">
        <v>4890</v>
      </c>
      <c r="H1398" s="21">
        <v>33544</v>
      </c>
      <c r="I1398" s="128" t="s">
        <v>60</v>
      </c>
      <c r="J1398" s="39">
        <f t="shared" si="62"/>
        <v>28654</v>
      </c>
      <c r="K1398" s="20" t="s">
        <v>850</v>
      </c>
    </row>
    <row r="1399" spans="1:11" hidden="1" x14ac:dyDescent="0.25">
      <c r="A1399" s="20">
        <f t="shared" si="61"/>
        <v>120</v>
      </c>
      <c r="B1399" s="20" t="s">
        <v>18</v>
      </c>
      <c r="C1399" s="10" t="s">
        <v>134</v>
      </c>
      <c r="D1399" s="11" t="s">
        <v>1031</v>
      </c>
      <c r="E1399" s="12">
        <v>43760</v>
      </c>
      <c r="F1399" s="15">
        <v>28440</v>
      </c>
      <c r="G1399" s="39">
        <v>5119.2</v>
      </c>
      <c r="H1399" s="136">
        <v>33559.199999999997</v>
      </c>
      <c r="I1399" s="128" t="s">
        <v>60</v>
      </c>
      <c r="J1399" s="39">
        <f t="shared" si="62"/>
        <v>28440</v>
      </c>
      <c r="K1399" s="20" t="s">
        <v>760</v>
      </c>
    </row>
    <row r="1400" spans="1:11" hidden="1" x14ac:dyDescent="0.25">
      <c r="A1400" s="20">
        <f t="shared" si="61"/>
        <v>121</v>
      </c>
      <c r="B1400" s="20" t="s">
        <v>18</v>
      </c>
      <c r="C1400" s="10" t="s">
        <v>1269</v>
      </c>
      <c r="D1400" s="11" t="s">
        <v>286</v>
      </c>
      <c r="E1400" s="12">
        <v>44039</v>
      </c>
      <c r="F1400" s="15">
        <v>28164</v>
      </c>
      <c r="G1400" s="39">
        <v>5069.5200000000004</v>
      </c>
      <c r="H1400" s="21">
        <v>33233.520000000004</v>
      </c>
      <c r="I1400" s="128" t="s">
        <v>60</v>
      </c>
      <c r="J1400" s="39">
        <f t="shared" si="62"/>
        <v>28164</v>
      </c>
      <c r="K1400" s="20" t="s">
        <v>850</v>
      </c>
    </row>
    <row r="1401" spans="1:11" hidden="1" x14ac:dyDescent="0.25">
      <c r="A1401" s="20">
        <f t="shared" si="61"/>
        <v>122</v>
      </c>
      <c r="B1401" s="20" t="s">
        <v>18</v>
      </c>
      <c r="C1401" s="10" t="s">
        <v>110</v>
      </c>
      <c r="D1401" s="11" t="s">
        <v>1056</v>
      </c>
      <c r="E1401" s="12">
        <v>43790</v>
      </c>
      <c r="F1401" s="15">
        <v>27115.3</v>
      </c>
      <c r="G1401" s="39">
        <v>4880.7</v>
      </c>
      <c r="H1401" s="136">
        <v>31996</v>
      </c>
      <c r="I1401" s="128" t="s">
        <v>60</v>
      </c>
      <c r="J1401" s="39">
        <f t="shared" si="62"/>
        <v>27115.3</v>
      </c>
      <c r="K1401" s="20" t="s">
        <v>760</v>
      </c>
    </row>
    <row r="1402" spans="1:11" hidden="1" x14ac:dyDescent="0.25">
      <c r="A1402" s="20">
        <f t="shared" si="61"/>
        <v>123</v>
      </c>
      <c r="B1402" s="20" t="s">
        <v>18</v>
      </c>
      <c r="C1402" s="10" t="s">
        <v>879</v>
      </c>
      <c r="D1402" s="11" t="s">
        <v>1332</v>
      </c>
      <c r="E1402" s="12">
        <v>43987</v>
      </c>
      <c r="F1402" s="15">
        <v>27019.439999999999</v>
      </c>
      <c r="G1402" s="39">
        <v>4863.5</v>
      </c>
      <c r="H1402" s="21">
        <v>31882.94</v>
      </c>
      <c r="I1402" s="128" t="s">
        <v>60</v>
      </c>
      <c r="J1402" s="39">
        <f t="shared" si="62"/>
        <v>27019.439999999999</v>
      </c>
      <c r="K1402" s="20" t="s">
        <v>850</v>
      </c>
    </row>
    <row r="1403" spans="1:11" hidden="1" x14ac:dyDescent="0.25">
      <c r="A1403" s="20">
        <f t="shared" si="61"/>
        <v>124</v>
      </c>
      <c r="B1403" s="20" t="s">
        <v>18</v>
      </c>
      <c r="C1403" s="10" t="s">
        <v>862</v>
      </c>
      <c r="D1403" s="11" t="s">
        <v>1334</v>
      </c>
      <c r="E1403" s="12">
        <v>43991</v>
      </c>
      <c r="F1403" s="15">
        <v>26805</v>
      </c>
      <c r="G1403" s="39">
        <v>4824.8999999999996</v>
      </c>
      <c r="H1403" s="21">
        <v>31629.9</v>
      </c>
      <c r="I1403" s="128" t="s">
        <v>60</v>
      </c>
      <c r="J1403" s="39">
        <f t="shared" si="62"/>
        <v>26805</v>
      </c>
      <c r="K1403" s="20" t="s">
        <v>850</v>
      </c>
    </row>
    <row r="1404" spans="1:11" hidden="1" x14ac:dyDescent="0.25">
      <c r="A1404" s="20">
        <f t="shared" si="61"/>
        <v>125</v>
      </c>
      <c r="B1404" s="20" t="s">
        <v>18</v>
      </c>
      <c r="C1404" s="10" t="s">
        <v>871</v>
      </c>
      <c r="D1404" s="11" t="s">
        <v>1088</v>
      </c>
      <c r="E1404" s="12">
        <v>43841</v>
      </c>
      <c r="F1404" s="15">
        <v>26669.5</v>
      </c>
      <c r="G1404" s="39">
        <v>4800.51</v>
      </c>
      <c r="H1404" s="136">
        <v>31470.010000000002</v>
      </c>
      <c r="I1404" s="128" t="s">
        <v>60</v>
      </c>
      <c r="J1404" s="39">
        <f t="shared" si="62"/>
        <v>26669.5</v>
      </c>
      <c r="K1404" s="20" t="s">
        <v>760</v>
      </c>
    </row>
    <row r="1405" spans="1:11" hidden="1" x14ac:dyDescent="0.25">
      <c r="A1405" s="20">
        <f t="shared" si="61"/>
        <v>126</v>
      </c>
      <c r="B1405" s="20" t="s">
        <v>18</v>
      </c>
      <c r="C1405" s="10" t="s">
        <v>102</v>
      </c>
      <c r="D1405" s="11" t="s">
        <v>1494</v>
      </c>
      <c r="E1405" s="12">
        <v>44071</v>
      </c>
      <c r="F1405" s="15">
        <v>26370</v>
      </c>
      <c r="G1405" s="39">
        <v>4746.6000000000004</v>
      </c>
      <c r="H1405" s="21">
        <v>31116.6</v>
      </c>
      <c r="I1405" s="128" t="s">
        <v>60</v>
      </c>
      <c r="J1405" s="39">
        <f t="shared" si="62"/>
        <v>26370</v>
      </c>
      <c r="K1405" s="20" t="s">
        <v>850</v>
      </c>
    </row>
    <row r="1406" spans="1:11" hidden="1" x14ac:dyDescent="0.25">
      <c r="A1406" s="20">
        <f t="shared" si="61"/>
        <v>127</v>
      </c>
      <c r="B1406" s="20" t="s">
        <v>18</v>
      </c>
      <c r="C1406" s="10" t="s">
        <v>919</v>
      </c>
      <c r="D1406" s="11" t="s">
        <v>1423</v>
      </c>
      <c r="E1406" s="12">
        <v>44039</v>
      </c>
      <c r="F1406" s="15">
        <v>25727.919999999998</v>
      </c>
      <c r="G1406" s="39">
        <v>4631.03</v>
      </c>
      <c r="H1406" s="21">
        <v>30358.949999999997</v>
      </c>
      <c r="I1406" s="128" t="s">
        <v>60</v>
      </c>
      <c r="J1406" s="39">
        <f t="shared" si="62"/>
        <v>25727.919999999998</v>
      </c>
      <c r="K1406" s="20" t="s">
        <v>850</v>
      </c>
    </row>
    <row r="1407" spans="1:11" hidden="1" x14ac:dyDescent="0.25">
      <c r="A1407" s="20">
        <f t="shared" si="61"/>
        <v>128</v>
      </c>
      <c r="B1407" s="20" t="s">
        <v>18</v>
      </c>
      <c r="C1407" s="10" t="s">
        <v>862</v>
      </c>
      <c r="D1407" s="11" t="s">
        <v>528</v>
      </c>
      <c r="E1407" s="12">
        <v>43661</v>
      </c>
      <c r="F1407" s="15">
        <v>25700</v>
      </c>
      <c r="G1407" s="39">
        <v>4626</v>
      </c>
      <c r="H1407" s="136">
        <v>30326</v>
      </c>
      <c r="I1407" s="128" t="s">
        <v>60</v>
      </c>
      <c r="J1407" s="39">
        <f t="shared" si="62"/>
        <v>25700</v>
      </c>
      <c r="K1407" s="20" t="s">
        <v>760</v>
      </c>
    </row>
    <row r="1408" spans="1:11" hidden="1" x14ac:dyDescent="0.25">
      <c r="A1408" s="20">
        <f t="shared" si="61"/>
        <v>129</v>
      </c>
      <c r="B1408" s="20" t="s">
        <v>18</v>
      </c>
      <c r="C1408" s="10" t="s">
        <v>873</v>
      </c>
      <c r="D1408" s="11" t="s">
        <v>727</v>
      </c>
      <c r="E1408" s="12">
        <v>43739</v>
      </c>
      <c r="F1408" s="15">
        <v>25400</v>
      </c>
      <c r="G1408" s="39">
        <v>4572</v>
      </c>
      <c r="H1408" s="136">
        <v>29972</v>
      </c>
      <c r="I1408" s="128" t="s">
        <v>60</v>
      </c>
      <c r="J1408" s="39">
        <f t="shared" si="62"/>
        <v>25400</v>
      </c>
      <c r="K1408" s="20" t="s">
        <v>760</v>
      </c>
    </row>
    <row r="1409" spans="1:11" hidden="1" x14ac:dyDescent="0.25">
      <c r="A1409" s="20">
        <f t="shared" si="61"/>
        <v>130</v>
      </c>
      <c r="B1409" s="20" t="s">
        <v>18</v>
      </c>
      <c r="C1409" s="10" t="s">
        <v>134</v>
      </c>
      <c r="D1409" s="11" t="s">
        <v>1090</v>
      </c>
      <c r="E1409" s="12">
        <v>43845</v>
      </c>
      <c r="F1409" s="15">
        <v>25240</v>
      </c>
      <c r="G1409" s="39">
        <v>4543.2</v>
      </c>
      <c r="H1409" s="136">
        <v>29783.199999999997</v>
      </c>
      <c r="I1409" s="128" t="s">
        <v>60</v>
      </c>
      <c r="J1409" s="39">
        <f t="shared" si="62"/>
        <v>25240</v>
      </c>
      <c r="K1409" s="20" t="s">
        <v>760</v>
      </c>
    </row>
    <row r="1410" spans="1:11" hidden="1" x14ac:dyDescent="0.25">
      <c r="A1410" s="20">
        <f t="shared" si="61"/>
        <v>131</v>
      </c>
      <c r="B1410" s="20" t="s">
        <v>18</v>
      </c>
      <c r="C1410" s="10" t="s">
        <v>853</v>
      </c>
      <c r="D1410" s="11" t="s">
        <v>935</v>
      </c>
      <c r="E1410" s="12">
        <v>43621</v>
      </c>
      <c r="F1410" s="15">
        <v>25200</v>
      </c>
      <c r="G1410" s="39">
        <v>4536</v>
      </c>
      <c r="H1410" s="136">
        <v>29736</v>
      </c>
      <c r="I1410" s="128" t="s">
        <v>60</v>
      </c>
      <c r="J1410" s="39">
        <f t="shared" si="62"/>
        <v>25200</v>
      </c>
      <c r="K1410" s="20" t="s">
        <v>760</v>
      </c>
    </row>
    <row r="1411" spans="1:11" hidden="1" x14ac:dyDescent="0.25">
      <c r="A1411" s="20">
        <f t="shared" si="61"/>
        <v>132</v>
      </c>
      <c r="B1411" s="20" t="s">
        <v>18</v>
      </c>
      <c r="C1411" s="10" t="s">
        <v>120</v>
      </c>
      <c r="D1411" s="11" t="s">
        <v>308</v>
      </c>
      <c r="E1411" s="12">
        <v>43677</v>
      </c>
      <c r="F1411" s="15">
        <v>24500</v>
      </c>
      <c r="G1411" s="39">
        <v>4410</v>
      </c>
      <c r="H1411" s="136">
        <v>28910</v>
      </c>
      <c r="I1411" s="128" t="s">
        <v>60</v>
      </c>
      <c r="J1411" s="39">
        <f t="shared" si="62"/>
        <v>24500</v>
      </c>
      <c r="K1411" s="20" t="s">
        <v>760</v>
      </c>
    </row>
    <row r="1412" spans="1:11" hidden="1" x14ac:dyDescent="0.25">
      <c r="A1412" s="20">
        <v>27</v>
      </c>
      <c r="B1412" s="20" t="s">
        <v>1191</v>
      </c>
      <c r="C1412" s="10" t="s">
        <v>155</v>
      </c>
      <c r="D1412" s="11" t="s">
        <v>1207</v>
      </c>
      <c r="E1412" s="12">
        <v>43864</v>
      </c>
      <c r="F1412" s="15">
        <v>18125</v>
      </c>
      <c r="G1412" s="39">
        <v>5075</v>
      </c>
      <c r="H1412" s="39">
        <v>23200</v>
      </c>
      <c r="I1412" s="19" t="s">
        <v>1908</v>
      </c>
      <c r="J1412" s="39">
        <f>F1412+G1412</f>
        <v>23200</v>
      </c>
      <c r="K1412" s="20" t="s">
        <v>760</v>
      </c>
    </row>
    <row r="1413" spans="1:11" hidden="1" x14ac:dyDescent="0.25">
      <c r="A1413" s="20">
        <f t="shared" ref="A1413:A1420" si="63">+A1412+1</f>
        <v>28</v>
      </c>
      <c r="B1413" s="20" t="s">
        <v>18</v>
      </c>
      <c r="C1413" s="10" t="s">
        <v>1291</v>
      </c>
      <c r="D1413" s="11" t="s">
        <v>1393</v>
      </c>
      <c r="E1413" s="12">
        <v>44071</v>
      </c>
      <c r="F1413" s="15">
        <v>24500</v>
      </c>
      <c r="G1413" s="39">
        <v>4410</v>
      </c>
      <c r="H1413" s="21">
        <v>28910</v>
      </c>
      <c r="I1413" s="128" t="s">
        <v>60</v>
      </c>
      <c r="J1413" s="39">
        <f t="shared" ref="J1413:J1420" si="64">+F1413</f>
        <v>24500</v>
      </c>
      <c r="K1413" s="20" t="s">
        <v>850</v>
      </c>
    </row>
    <row r="1414" spans="1:11" hidden="1" x14ac:dyDescent="0.25">
      <c r="A1414" s="20">
        <f t="shared" si="63"/>
        <v>29</v>
      </c>
      <c r="B1414" s="20" t="s">
        <v>18</v>
      </c>
      <c r="C1414" s="10" t="s">
        <v>1258</v>
      </c>
      <c r="D1414" s="11" t="s">
        <v>1458</v>
      </c>
      <c r="E1414" s="12">
        <v>44069</v>
      </c>
      <c r="F1414" s="15">
        <v>24500</v>
      </c>
      <c r="G1414" s="39">
        <v>4410</v>
      </c>
      <c r="H1414" s="21">
        <v>28910</v>
      </c>
      <c r="I1414" s="128" t="s">
        <v>60</v>
      </c>
      <c r="J1414" s="39">
        <f t="shared" si="64"/>
        <v>24500</v>
      </c>
      <c r="K1414" s="20" t="s">
        <v>850</v>
      </c>
    </row>
    <row r="1415" spans="1:11" hidden="1" x14ac:dyDescent="0.25">
      <c r="A1415" s="20">
        <f t="shared" si="63"/>
        <v>30</v>
      </c>
      <c r="B1415" s="20" t="s">
        <v>18</v>
      </c>
      <c r="C1415" s="10" t="s">
        <v>879</v>
      </c>
      <c r="D1415" s="11" t="s">
        <v>1487</v>
      </c>
      <c r="E1415" s="12">
        <v>44068</v>
      </c>
      <c r="F1415" s="15">
        <v>24475.1</v>
      </c>
      <c r="G1415" s="39">
        <v>4405.5200000000004</v>
      </c>
      <c r="H1415" s="21">
        <v>28880.62</v>
      </c>
      <c r="I1415" s="128" t="s">
        <v>60</v>
      </c>
      <c r="J1415" s="39">
        <f t="shared" si="64"/>
        <v>24475.1</v>
      </c>
      <c r="K1415" s="20" t="s">
        <v>850</v>
      </c>
    </row>
    <row r="1416" spans="1:11" hidden="1" x14ac:dyDescent="0.25">
      <c r="A1416" s="20">
        <f t="shared" si="63"/>
        <v>31</v>
      </c>
      <c r="B1416" s="128" t="s">
        <v>18</v>
      </c>
      <c r="C1416" s="129" t="s">
        <v>614</v>
      </c>
      <c r="D1416" s="130" t="s">
        <v>1442</v>
      </c>
      <c r="E1416" s="131">
        <v>44050</v>
      </c>
      <c r="F1416" s="132">
        <v>1262000</v>
      </c>
      <c r="G1416" s="133">
        <v>227160</v>
      </c>
      <c r="H1416" s="21">
        <v>1489160</v>
      </c>
      <c r="I1416" s="128" t="s">
        <v>60</v>
      </c>
      <c r="J1416" s="133">
        <f t="shared" si="64"/>
        <v>1262000</v>
      </c>
      <c r="K1416" s="128" t="s">
        <v>850</v>
      </c>
    </row>
    <row r="1417" spans="1:11" hidden="1" x14ac:dyDescent="0.25">
      <c r="A1417" s="20">
        <f t="shared" si="63"/>
        <v>32</v>
      </c>
      <c r="B1417" s="20" t="s">
        <v>18</v>
      </c>
      <c r="C1417" s="10" t="s">
        <v>134</v>
      </c>
      <c r="D1417" s="11" t="s">
        <v>259</v>
      </c>
      <c r="E1417" s="12">
        <v>44069</v>
      </c>
      <c r="F1417" s="15">
        <v>24000</v>
      </c>
      <c r="G1417" s="39">
        <v>4320</v>
      </c>
      <c r="H1417" s="21">
        <v>28320</v>
      </c>
      <c r="I1417" s="128" t="s">
        <v>60</v>
      </c>
      <c r="J1417" s="39">
        <f t="shared" si="64"/>
        <v>24000</v>
      </c>
      <c r="K1417" s="20" t="s">
        <v>850</v>
      </c>
    </row>
    <row r="1418" spans="1:11" hidden="1" x14ac:dyDescent="0.25">
      <c r="A1418" s="20">
        <f t="shared" si="63"/>
        <v>33</v>
      </c>
      <c r="B1418" s="20" t="s">
        <v>18</v>
      </c>
      <c r="C1418" s="10" t="s">
        <v>877</v>
      </c>
      <c r="D1418" s="11" t="s">
        <v>1411</v>
      </c>
      <c r="E1418" s="12">
        <v>44035</v>
      </c>
      <c r="F1418" s="15">
        <v>23990</v>
      </c>
      <c r="G1418" s="39">
        <v>4318.2</v>
      </c>
      <c r="H1418" s="21">
        <v>28308.2</v>
      </c>
      <c r="I1418" s="128" t="s">
        <v>60</v>
      </c>
      <c r="J1418" s="39">
        <f t="shared" si="64"/>
        <v>23990</v>
      </c>
      <c r="K1418" s="20" t="s">
        <v>850</v>
      </c>
    </row>
    <row r="1419" spans="1:11" hidden="1" x14ac:dyDescent="0.25">
      <c r="A1419" s="20">
        <f t="shared" si="63"/>
        <v>34</v>
      </c>
      <c r="B1419" s="20" t="s">
        <v>18</v>
      </c>
      <c r="C1419" s="10" t="s">
        <v>1285</v>
      </c>
      <c r="D1419" s="11" t="s">
        <v>258</v>
      </c>
      <c r="E1419" s="12">
        <v>44063</v>
      </c>
      <c r="F1419" s="15">
        <v>23780</v>
      </c>
      <c r="G1419" s="39">
        <v>4280</v>
      </c>
      <c r="H1419" s="21">
        <v>28060</v>
      </c>
      <c r="I1419" s="128" t="s">
        <v>60</v>
      </c>
      <c r="J1419" s="39">
        <f t="shared" si="64"/>
        <v>23780</v>
      </c>
      <c r="K1419" s="20" t="s">
        <v>850</v>
      </c>
    </row>
    <row r="1420" spans="1:11" hidden="1" x14ac:dyDescent="0.25">
      <c r="A1420" s="20">
        <f t="shared" si="63"/>
        <v>35</v>
      </c>
      <c r="B1420" s="20" t="s">
        <v>18</v>
      </c>
      <c r="C1420" s="10" t="s">
        <v>102</v>
      </c>
      <c r="D1420" s="11" t="s">
        <v>494</v>
      </c>
      <c r="E1420" s="12">
        <v>44028</v>
      </c>
      <c r="F1420" s="15">
        <v>23688</v>
      </c>
      <c r="G1420" s="39">
        <v>4140.9799999999996</v>
      </c>
      <c r="H1420" s="21">
        <v>27828.979999999996</v>
      </c>
      <c r="I1420" s="128" t="s">
        <v>60</v>
      </c>
      <c r="J1420" s="39">
        <f t="shared" si="64"/>
        <v>23688</v>
      </c>
      <c r="K1420" s="20" t="s">
        <v>850</v>
      </c>
    </row>
    <row r="1421" spans="1:11" hidden="1" x14ac:dyDescent="0.25">
      <c r="A1421" s="20">
        <v>87</v>
      </c>
      <c r="B1421" s="20" t="s">
        <v>1191</v>
      </c>
      <c r="C1421" s="10" t="s">
        <v>155</v>
      </c>
      <c r="D1421" s="11" t="s">
        <v>1553</v>
      </c>
      <c r="E1421" s="12">
        <v>44020</v>
      </c>
      <c r="F1421" s="15">
        <v>16875</v>
      </c>
      <c r="G1421" s="39">
        <v>4725</v>
      </c>
      <c r="H1421" s="39">
        <v>21600</v>
      </c>
      <c r="I1421" s="19" t="s">
        <v>1908</v>
      </c>
      <c r="J1421" s="39">
        <f>F1421+G1421</f>
        <v>21600</v>
      </c>
      <c r="K1421" s="20" t="s">
        <v>850</v>
      </c>
    </row>
    <row r="1422" spans="1:11" hidden="1" x14ac:dyDescent="0.25">
      <c r="A1422" s="20">
        <f t="shared" ref="A1422:A1432" si="65">+A1421+1</f>
        <v>88</v>
      </c>
      <c r="B1422" s="20" t="s">
        <v>18</v>
      </c>
      <c r="C1422" s="10" t="s">
        <v>863</v>
      </c>
      <c r="D1422" s="11" t="s">
        <v>331</v>
      </c>
      <c r="E1422" s="12">
        <v>43734</v>
      </c>
      <c r="F1422" s="15">
        <v>23415.3</v>
      </c>
      <c r="G1422" s="39">
        <v>4214.7</v>
      </c>
      <c r="H1422" s="136">
        <v>27630</v>
      </c>
      <c r="I1422" s="128" t="s">
        <v>60</v>
      </c>
      <c r="J1422" s="39">
        <f t="shared" ref="J1422:J1432" si="66">+F1422</f>
        <v>23415.3</v>
      </c>
      <c r="K1422" s="20" t="s">
        <v>760</v>
      </c>
    </row>
    <row r="1423" spans="1:11" hidden="1" x14ac:dyDescent="0.25">
      <c r="A1423" s="20">
        <f t="shared" si="65"/>
        <v>89</v>
      </c>
      <c r="B1423" s="20" t="s">
        <v>18</v>
      </c>
      <c r="C1423" s="10" t="s">
        <v>1230</v>
      </c>
      <c r="D1423" s="11" t="s">
        <v>1505</v>
      </c>
      <c r="E1423" s="12">
        <v>44071</v>
      </c>
      <c r="F1423" s="15">
        <v>23200</v>
      </c>
      <c r="G1423" s="39">
        <v>4176</v>
      </c>
      <c r="H1423" s="21">
        <v>27376</v>
      </c>
      <c r="I1423" s="128" t="s">
        <v>60</v>
      </c>
      <c r="J1423" s="39">
        <f t="shared" si="66"/>
        <v>23200</v>
      </c>
      <c r="K1423" s="20" t="s">
        <v>850</v>
      </c>
    </row>
    <row r="1424" spans="1:11" hidden="1" x14ac:dyDescent="0.25">
      <c r="A1424" s="20">
        <f t="shared" si="65"/>
        <v>90</v>
      </c>
      <c r="B1424" s="20" t="s">
        <v>18</v>
      </c>
      <c r="C1424" s="10" t="s">
        <v>891</v>
      </c>
      <c r="D1424" s="11" t="s">
        <v>1062</v>
      </c>
      <c r="E1424" s="12">
        <v>43799</v>
      </c>
      <c r="F1424" s="15">
        <v>23100</v>
      </c>
      <c r="G1424" s="39">
        <v>4158</v>
      </c>
      <c r="H1424" s="136">
        <v>27258</v>
      </c>
      <c r="I1424" s="128" t="s">
        <v>60</v>
      </c>
      <c r="J1424" s="39">
        <f t="shared" si="66"/>
        <v>23100</v>
      </c>
      <c r="K1424" s="20" t="s">
        <v>760</v>
      </c>
    </row>
    <row r="1425" spans="1:11" hidden="1" x14ac:dyDescent="0.25">
      <c r="A1425" s="20">
        <f t="shared" si="65"/>
        <v>91</v>
      </c>
      <c r="B1425" s="20" t="s">
        <v>18</v>
      </c>
      <c r="C1425" s="10" t="s">
        <v>110</v>
      </c>
      <c r="D1425" s="11" t="s">
        <v>1070</v>
      </c>
      <c r="E1425" s="12">
        <v>43809</v>
      </c>
      <c r="F1425" s="15">
        <v>23090</v>
      </c>
      <c r="G1425" s="39">
        <v>4156.2</v>
      </c>
      <c r="H1425" s="136">
        <v>27246.2</v>
      </c>
      <c r="I1425" s="128" t="s">
        <v>60</v>
      </c>
      <c r="J1425" s="39">
        <f t="shared" si="66"/>
        <v>23090</v>
      </c>
      <c r="K1425" s="20" t="s">
        <v>760</v>
      </c>
    </row>
    <row r="1426" spans="1:11" hidden="1" x14ac:dyDescent="0.25">
      <c r="A1426" s="20">
        <f t="shared" si="65"/>
        <v>92</v>
      </c>
      <c r="B1426" s="20" t="s">
        <v>18</v>
      </c>
      <c r="C1426" s="10" t="s">
        <v>64</v>
      </c>
      <c r="D1426" s="11" t="s">
        <v>1496</v>
      </c>
      <c r="E1426" s="12">
        <v>44070</v>
      </c>
      <c r="F1426" s="15">
        <v>22750</v>
      </c>
      <c r="G1426" s="39">
        <v>4095</v>
      </c>
      <c r="H1426" s="21">
        <v>26845</v>
      </c>
      <c r="I1426" s="128" t="s">
        <v>60</v>
      </c>
      <c r="J1426" s="39">
        <f t="shared" si="66"/>
        <v>22750</v>
      </c>
      <c r="K1426" s="20" t="s">
        <v>850</v>
      </c>
    </row>
    <row r="1427" spans="1:11" hidden="1" x14ac:dyDescent="0.25">
      <c r="A1427" s="20">
        <f t="shared" si="65"/>
        <v>93</v>
      </c>
      <c r="B1427" s="20" t="s">
        <v>18</v>
      </c>
      <c r="C1427" s="10" t="s">
        <v>918</v>
      </c>
      <c r="D1427" s="11" t="s">
        <v>237</v>
      </c>
      <c r="E1427" s="12">
        <v>44047</v>
      </c>
      <c r="F1427" s="15">
        <v>22500</v>
      </c>
      <c r="G1427" s="39">
        <v>4050</v>
      </c>
      <c r="H1427" s="21">
        <v>26550</v>
      </c>
      <c r="I1427" s="128" t="s">
        <v>60</v>
      </c>
      <c r="J1427" s="39">
        <f t="shared" si="66"/>
        <v>22500</v>
      </c>
      <c r="K1427" s="20" t="s">
        <v>850</v>
      </c>
    </row>
    <row r="1428" spans="1:11" hidden="1" x14ac:dyDescent="0.25">
      <c r="A1428" s="20">
        <f t="shared" si="65"/>
        <v>94</v>
      </c>
      <c r="B1428" s="20" t="s">
        <v>18</v>
      </c>
      <c r="C1428" s="10" t="s">
        <v>102</v>
      </c>
      <c r="D1428" s="11" t="s">
        <v>1474</v>
      </c>
      <c r="E1428" s="12">
        <v>44064</v>
      </c>
      <c r="F1428" s="15">
        <v>22310</v>
      </c>
      <c r="G1428" s="39">
        <v>4015.8</v>
      </c>
      <c r="H1428" s="21">
        <v>26325.800000000003</v>
      </c>
      <c r="I1428" s="128" t="s">
        <v>60</v>
      </c>
      <c r="J1428" s="39">
        <f t="shared" si="66"/>
        <v>22310</v>
      </c>
      <c r="K1428" s="20" t="s">
        <v>850</v>
      </c>
    </row>
    <row r="1429" spans="1:11" hidden="1" x14ac:dyDescent="0.25">
      <c r="A1429" s="20">
        <f t="shared" si="65"/>
        <v>95</v>
      </c>
      <c r="B1429" s="20" t="s">
        <v>18</v>
      </c>
      <c r="C1429" s="10" t="s">
        <v>113</v>
      </c>
      <c r="D1429" s="11" t="s">
        <v>275</v>
      </c>
      <c r="E1429" s="12">
        <v>43905</v>
      </c>
      <c r="F1429" s="15">
        <v>22135</v>
      </c>
      <c r="G1429" s="39">
        <v>3984</v>
      </c>
      <c r="H1429" s="136">
        <v>26119</v>
      </c>
      <c r="I1429" s="128" t="s">
        <v>60</v>
      </c>
      <c r="J1429" s="39">
        <f t="shared" si="66"/>
        <v>22135</v>
      </c>
      <c r="K1429" s="20" t="s">
        <v>760</v>
      </c>
    </row>
    <row r="1430" spans="1:11" hidden="1" x14ac:dyDescent="0.25">
      <c r="A1430" s="20">
        <f t="shared" si="65"/>
        <v>96</v>
      </c>
      <c r="B1430" s="20" t="s">
        <v>18</v>
      </c>
      <c r="C1430" s="10" t="s">
        <v>110</v>
      </c>
      <c r="D1430" s="11" t="s">
        <v>1072</v>
      </c>
      <c r="E1430" s="12">
        <v>43810</v>
      </c>
      <c r="F1430" s="15">
        <v>22120</v>
      </c>
      <c r="G1430" s="39">
        <v>3981.6</v>
      </c>
      <c r="H1430" s="136">
        <v>26101.599999999999</v>
      </c>
      <c r="I1430" s="128" t="s">
        <v>60</v>
      </c>
      <c r="J1430" s="39">
        <f t="shared" si="66"/>
        <v>22120</v>
      </c>
      <c r="K1430" s="20" t="s">
        <v>760</v>
      </c>
    </row>
    <row r="1431" spans="1:11" hidden="1" x14ac:dyDescent="0.25">
      <c r="A1431" s="20">
        <f t="shared" si="65"/>
        <v>97</v>
      </c>
      <c r="B1431" s="20" t="s">
        <v>18</v>
      </c>
      <c r="C1431" s="10" t="s">
        <v>879</v>
      </c>
      <c r="D1431" s="11" t="s">
        <v>1433</v>
      </c>
      <c r="E1431" s="12">
        <v>44047</v>
      </c>
      <c r="F1431" s="15">
        <v>21784.400000000001</v>
      </c>
      <c r="G1431" s="39">
        <v>3921.19</v>
      </c>
      <c r="H1431" s="21">
        <v>25705.59</v>
      </c>
      <c r="I1431" s="128" t="s">
        <v>60</v>
      </c>
      <c r="J1431" s="39">
        <f t="shared" si="66"/>
        <v>21784.400000000001</v>
      </c>
      <c r="K1431" s="20" t="s">
        <v>850</v>
      </c>
    </row>
    <row r="1432" spans="1:11" hidden="1" x14ac:dyDescent="0.25">
      <c r="A1432" s="20">
        <f t="shared" si="65"/>
        <v>98</v>
      </c>
      <c r="B1432" s="20" t="s">
        <v>18</v>
      </c>
      <c r="C1432" s="10" t="s">
        <v>862</v>
      </c>
      <c r="D1432" s="11" t="s">
        <v>414</v>
      </c>
      <c r="E1432" s="12">
        <v>44072</v>
      </c>
      <c r="F1432" s="15">
        <v>21275</v>
      </c>
      <c r="G1432" s="39">
        <v>3829.5</v>
      </c>
      <c r="H1432" s="21">
        <v>25104.5</v>
      </c>
      <c r="I1432" s="128" t="s">
        <v>60</v>
      </c>
      <c r="J1432" s="39">
        <f t="shared" si="66"/>
        <v>21275</v>
      </c>
      <c r="K1432" s="20" t="s">
        <v>850</v>
      </c>
    </row>
    <row r="1433" spans="1:11" hidden="1" x14ac:dyDescent="0.25">
      <c r="A1433" s="20">
        <v>29</v>
      </c>
      <c r="B1433" s="20" t="s">
        <v>1191</v>
      </c>
      <c r="C1433" s="10" t="s">
        <v>620</v>
      </c>
      <c r="D1433" s="11" t="s">
        <v>1208</v>
      </c>
      <c r="E1433" s="12">
        <v>43872</v>
      </c>
      <c r="F1433" s="15">
        <v>10420</v>
      </c>
      <c r="G1433" s="39">
        <v>1875.6</v>
      </c>
      <c r="H1433" s="39">
        <v>12295.599999999999</v>
      </c>
      <c r="I1433" s="19" t="s">
        <v>1908</v>
      </c>
      <c r="J1433" s="39">
        <f t="shared" ref="J1433:J1438" si="67">F1433+G1433</f>
        <v>12295.6</v>
      </c>
      <c r="K1433" s="20" t="s">
        <v>760</v>
      </c>
    </row>
    <row r="1434" spans="1:11" hidden="1" x14ac:dyDescent="0.25">
      <c r="A1434" s="20">
        <v>104</v>
      </c>
      <c r="B1434" s="20" t="s">
        <v>1191</v>
      </c>
      <c r="C1434" s="10" t="s">
        <v>1534</v>
      </c>
      <c r="D1434" s="11" t="s">
        <v>661</v>
      </c>
      <c r="E1434" s="12">
        <v>44069</v>
      </c>
      <c r="F1434" s="15">
        <v>7176</v>
      </c>
      <c r="G1434" s="39">
        <v>1291.68</v>
      </c>
      <c r="H1434" s="39">
        <v>8467.68</v>
      </c>
      <c r="I1434" s="19" t="s">
        <v>1908</v>
      </c>
      <c r="J1434" s="39">
        <f t="shared" si="67"/>
        <v>8467.68</v>
      </c>
      <c r="K1434" s="20" t="s">
        <v>850</v>
      </c>
    </row>
    <row r="1435" spans="1:11" hidden="1" x14ac:dyDescent="0.25">
      <c r="A1435" s="20">
        <v>56</v>
      </c>
      <c r="B1435" s="20" t="s">
        <v>1191</v>
      </c>
      <c r="C1435" s="10" t="s">
        <v>620</v>
      </c>
      <c r="D1435" s="11" t="s">
        <v>1537</v>
      </c>
      <c r="E1435" s="12">
        <v>43978</v>
      </c>
      <c r="F1435" s="15">
        <v>6737</v>
      </c>
      <c r="G1435" s="39">
        <v>1212.6600000000001</v>
      </c>
      <c r="H1435" s="39">
        <v>7949.66</v>
      </c>
      <c r="I1435" s="19" t="s">
        <v>1908</v>
      </c>
      <c r="J1435" s="39">
        <f t="shared" si="67"/>
        <v>7949.66</v>
      </c>
      <c r="K1435" s="20" t="s">
        <v>850</v>
      </c>
    </row>
    <row r="1436" spans="1:11" hidden="1" x14ac:dyDescent="0.25">
      <c r="A1436" s="20">
        <v>74</v>
      </c>
      <c r="B1436" s="20" t="s">
        <v>1191</v>
      </c>
      <c r="C1436" s="10" t="s">
        <v>1192</v>
      </c>
      <c r="D1436" s="11" t="s">
        <v>694</v>
      </c>
      <c r="E1436" s="12">
        <v>44005</v>
      </c>
      <c r="F1436" s="15">
        <v>2596</v>
      </c>
      <c r="G1436" s="39">
        <v>130</v>
      </c>
      <c r="H1436" s="39">
        <v>2726</v>
      </c>
      <c r="I1436" s="19" t="s">
        <v>1908</v>
      </c>
      <c r="J1436" s="39">
        <f t="shared" si="67"/>
        <v>2726</v>
      </c>
      <c r="K1436" s="20" t="s">
        <v>850</v>
      </c>
    </row>
    <row r="1437" spans="1:11" hidden="1" x14ac:dyDescent="0.25">
      <c r="A1437" s="20">
        <v>76</v>
      </c>
      <c r="B1437" s="20" t="s">
        <v>1191</v>
      </c>
      <c r="C1437" s="10" t="s">
        <v>66</v>
      </c>
      <c r="D1437" s="11" t="s">
        <v>58</v>
      </c>
      <c r="E1437" s="42"/>
      <c r="F1437" s="15">
        <v>82360</v>
      </c>
      <c r="G1437" s="39">
        <v>0</v>
      </c>
      <c r="H1437" s="39">
        <v>82360</v>
      </c>
      <c r="I1437" s="19" t="s">
        <v>1908</v>
      </c>
      <c r="J1437" s="39">
        <f t="shared" si="67"/>
        <v>82360</v>
      </c>
      <c r="K1437" s="20" t="s">
        <v>850</v>
      </c>
    </row>
    <row r="1438" spans="1:11" hidden="1" x14ac:dyDescent="0.25">
      <c r="A1438" s="20">
        <v>95</v>
      </c>
      <c r="B1438" s="20" t="s">
        <v>1191</v>
      </c>
      <c r="C1438" s="10" t="s">
        <v>66</v>
      </c>
      <c r="D1438" s="11" t="s">
        <v>58</v>
      </c>
      <c r="E1438" s="42"/>
      <c r="F1438" s="15">
        <v>80510</v>
      </c>
      <c r="G1438" s="39">
        <v>0</v>
      </c>
      <c r="H1438" s="39">
        <v>80510</v>
      </c>
      <c r="I1438" s="19" t="s">
        <v>1908</v>
      </c>
      <c r="J1438" s="39">
        <f t="shared" si="67"/>
        <v>80510</v>
      </c>
      <c r="K1438" s="20" t="s">
        <v>850</v>
      </c>
    </row>
    <row r="1439" spans="1:11" hidden="1" x14ac:dyDescent="0.25">
      <c r="A1439" s="20">
        <f>+A1438+1</f>
        <v>96</v>
      </c>
      <c r="B1439" s="20" t="s">
        <v>18</v>
      </c>
      <c r="C1439" s="10" t="s">
        <v>862</v>
      </c>
      <c r="D1439" s="11" t="s">
        <v>964</v>
      </c>
      <c r="E1439" s="12">
        <v>43671</v>
      </c>
      <c r="F1439" s="15">
        <v>20000</v>
      </c>
      <c r="G1439" s="39">
        <v>3600</v>
      </c>
      <c r="H1439" s="136">
        <v>23600</v>
      </c>
      <c r="I1439" s="128" t="s">
        <v>60</v>
      </c>
      <c r="J1439" s="39">
        <f t="shared" ref="J1439:J1453" si="68">+F1439</f>
        <v>20000</v>
      </c>
      <c r="K1439" s="20" t="s">
        <v>760</v>
      </c>
    </row>
    <row r="1440" spans="1:11" hidden="1" x14ac:dyDescent="0.25">
      <c r="A1440" s="20">
        <f>+A1439+1</f>
        <v>97</v>
      </c>
      <c r="B1440" s="20" t="s">
        <v>18</v>
      </c>
      <c r="C1440" s="10" t="s">
        <v>1250</v>
      </c>
      <c r="D1440" s="11" t="s">
        <v>651</v>
      </c>
      <c r="E1440" s="12">
        <v>44021</v>
      </c>
      <c r="F1440" s="15">
        <v>20000</v>
      </c>
      <c r="G1440" s="39">
        <v>3600</v>
      </c>
      <c r="H1440" s="21">
        <v>23600</v>
      </c>
      <c r="I1440" s="128" t="s">
        <v>60</v>
      </c>
      <c r="J1440" s="39">
        <f t="shared" si="68"/>
        <v>20000</v>
      </c>
      <c r="K1440" s="20" t="s">
        <v>850</v>
      </c>
    </row>
    <row r="1441" spans="1:11" hidden="1" x14ac:dyDescent="0.25">
      <c r="A1441" s="20">
        <v>821</v>
      </c>
      <c r="B1441" s="20" t="s">
        <v>18</v>
      </c>
      <c r="C1441" s="10" t="s">
        <v>1219</v>
      </c>
      <c r="D1441" s="11" t="s">
        <v>1586</v>
      </c>
      <c r="E1441" s="12">
        <v>43978</v>
      </c>
      <c r="F1441" s="15">
        <v>20000</v>
      </c>
      <c r="G1441" s="39">
        <v>3600</v>
      </c>
      <c r="H1441" s="21">
        <v>23600</v>
      </c>
      <c r="I1441" s="128" t="s">
        <v>60</v>
      </c>
      <c r="J1441" s="39">
        <f t="shared" si="68"/>
        <v>20000</v>
      </c>
      <c r="K1441" s="20" t="s">
        <v>850</v>
      </c>
    </row>
    <row r="1442" spans="1:11" hidden="1" x14ac:dyDescent="0.25">
      <c r="A1442" s="20">
        <f t="shared" ref="A1442:A1453" si="69">+A1441+1</f>
        <v>822</v>
      </c>
      <c r="B1442" s="20" t="s">
        <v>18</v>
      </c>
      <c r="C1442" s="10" t="s">
        <v>877</v>
      </c>
      <c r="D1442" s="11" t="s">
        <v>943</v>
      </c>
      <c r="E1442" s="12">
        <v>43831</v>
      </c>
      <c r="F1442" s="15">
        <v>19920</v>
      </c>
      <c r="G1442" s="39">
        <v>3585.6</v>
      </c>
      <c r="H1442" s="136">
        <v>23505.599999999999</v>
      </c>
      <c r="I1442" s="128" t="s">
        <v>60</v>
      </c>
      <c r="J1442" s="39">
        <f t="shared" si="68"/>
        <v>19920</v>
      </c>
      <c r="K1442" s="20" t="s">
        <v>760</v>
      </c>
    </row>
    <row r="1443" spans="1:11" hidden="1" x14ac:dyDescent="0.25">
      <c r="A1443" s="20">
        <f t="shared" si="69"/>
        <v>823</v>
      </c>
      <c r="B1443" s="20" t="s">
        <v>18</v>
      </c>
      <c r="C1443" s="10" t="s">
        <v>851</v>
      </c>
      <c r="D1443" s="11" t="s">
        <v>942</v>
      </c>
      <c r="E1443" s="12">
        <v>43637</v>
      </c>
      <c r="F1443" s="15">
        <v>19667.87</v>
      </c>
      <c r="G1443" s="39">
        <v>3540.13</v>
      </c>
      <c r="H1443" s="136">
        <v>23208</v>
      </c>
      <c r="I1443" s="128" t="s">
        <v>60</v>
      </c>
      <c r="J1443" s="39">
        <f t="shared" si="68"/>
        <v>19667.87</v>
      </c>
      <c r="K1443" s="20" t="s">
        <v>760</v>
      </c>
    </row>
    <row r="1444" spans="1:11" hidden="1" x14ac:dyDescent="0.25">
      <c r="A1444" s="20">
        <f t="shared" si="69"/>
        <v>824</v>
      </c>
      <c r="B1444" s="20" t="s">
        <v>18</v>
      </c>
      <c r="C1444" s="10" t="s">
        <v>900</v>
      </c>
      <c r="D1444" s="11" t="s">
        <v>1108</v>
      </c>
      <c r="E1444" s="12">
        <v>43857</v>
      </c>
      <c r="F1444" s="15">
        <v>19458</v>
      </c>
      <c r="G1444" s="39">
        <v>3502.44</v>
      </c>
      <c r="H1444" s="136">
        <v>22960.440000000002</v>
      </c>
      <c r="I1444" s="128" t="s">
        <v>60</v>
      </c>
      <c r="J1444" s="39">
        <f t="shared" si="68"/>
        <v>19458</v>
      </c>
      <c r="K1444" s="20" t="s">
        <v>760</v>
      </c>
    </row>
    <row r="1445" spans="1:11" hidden="1" x14ac:dyDescent="0.25">
      <c r="A1445" s="20">
        <f t="shared" si="69"/>
        <v>825</v>
      </c>
      <c r="B1445" s="20" t="s">
        <v>18</v>
      </c>
      <c r="C1445" s="10" t="s">
        <v>34</v>
      </c>
      <c r="D1445" s="11" t="s">
        <v>52</v>
      </c>
      <c r="E1445" s="12">
        <v>43519</v>
      </c>
      <c r="F1445" s="15">
        <v>19400</v>
      </c>
      <c r="G1445" s="39">
        <v>3492</v>
      </c>
      <c r="H1445" s="136">
        <v>22892</v>
      </c>
      <c r="I1445" s="128" t="s">
        <v>60</v>
      </c>
      <c r="J1445" s="39">
        <f t="shared" si="68"/>
        <v>19400</v>
      </c>
      <c r="K1445" s="20" t="s">
        <v>61</v>
      </c>
    </row>
    <row r="1446" spans="1:11" hidden="1" x14ac:dyDescent="0.25">
      <c r="A1446" s="20">
        <f t="shared" si="69"/>
        <v>826</v>
      </c>
      <c r="B1446" s="20" t="s">
        <v>18</v>
      </c>
      <c r="C1446" s="10" t="s">
        <v>1275</v>
      </c>
      <c r="D1446" s="11" t="s">
        <v>1485</v>
      </c>
      <c r="E1446" s="12">
        <v>44067</v>
      </c>
      <c r="F1446" s="15">
        <v>19185</v>
      </c>
      <c r="G1446" s="39">
        <v>3453</v>
      </c>
      <c r="H1446" s="21">
        <v>22638</v>
      </c>
      <c r="I1446" s="128" t="s">
        <v>60</v>
      </c>
      <c r="J1446" s="39">
        <f t="shared" si="68"/>
        <v>19185</v>
      </c>
      <c r="K1446" s="20" t="s">
        <v>850</v>
      </c>
    </row>
    <row r="1447" spans="1:11" hidden="1" x14ac:dyDescent="0.25">
      <c r="A1447" s="20">
        <f t="shared" si="69"/>
        <v>827</v>
      </c>
      <c r="B1447" s="20" t="s">
        <v>18</v>
      </c>
      <c r="C1447" s="10" t="s">
        <v>1269</v>
      </c>
      <c r="D1447" s="11" t="s">
        <v>425</v>
      </c>
      <c r="E1447" s="12">
        <v>44054</v>
      </c>
      <c r="F1447" s="15">
        <v>18912</v>
      </c>
      <c r="G1447" s="39">
        <v>3404.16</v>
      </c>
      <c r="H1447" s="21">
        <v>22316.16</v>
      </c>
      <c r="I1447" s="128" t="s">
        <v>60</v>
      </c>
      <c r="J1447" s="39">
        <f t="shared" si="68"/>
        <v>18912</v>
      </c>
      <c r="K1447" s="20" t="s">
        <v>850</v>
      </c>
    </row>
    <row r="1448" spans="1:11" hidden="1" x14ac:dyDescent="0.25">
      <c r="A1448" s="20">
        <f t="shared" si="69"/>
        <v>828</v>
      </c>
      <c r="B1448" s="20" t="s">
        <v>18</v>
      </c>
      <c r="C1448" s="10" t="s">
        <v>102</v>
      </c>
      <c r="D1448" s="11" t="s">
        <v>1031</v>
      </c>
      <c r="E1448" s="12">
        <v>44026</v>
      </c>
      <c r="F1448" s="15">
        <v>18820</v>
      </c>
      <c r="G1448" s="39">
        <v>3387.6</v>
      </c>
      <c r="H1448" s="21">
        <v>22207.599999999999</v>
      </c>
      <c r="I1448" s="128" t="s">
        <v>60</v>
      </c>
      <c r="J1448" s="39">
        <f t="shared" si="68"/>
        <v>18820</v>
      </c>
      <c r="K1448" s="20" t="s">
        <v>850</v>
      </c>
    </row>
    <row r="1449" spans="1:11" hidden="1" x14ac:dyDescent="0.25">
      <c r="A1449" s="20">
        <f t="shared" si="69"/>
        <v>829</v>
      </c>
      <c r="B1449" s="20" t="s">
        <v>18</v>
      </c>
      <c r="C1449" s="10" t="s">
        <v>868</v>
      </c>
      <c r="D1449" s="11" t="s">
        <v>979</v>
      </c>
      <c r="E1449" s="12">
        <v>43706</v>
      </c>
      <c r="F1449" s="15">
        <v>18615.3</v>
      </c>
      <c r="G1449" s="39">
        <v>3350.7</v>
      </c>
      <c r="H1449" s="136">
        <v>21966</v>
      </c>
      <c r="I1449" s="128" t="s">
        <v>60</v>
      </c>
      <c r="J1449" s="39">
        <f t="shared" si="68"/>
        <v>18615.3</v>
      </c>
      <c r="K1449" s="20" t="s">
        <v>760</v>
      </c>
    </row>
    <row r="1450" spans="1:11" hidden="1" x14ac:dyDescent="0.25">
      <c r="A1450" s="20">
        <f t="shared" si="69"/>
        <v>830</v>
      </c>
      <c r="B1450" s="20" t="s">
        <v>18</v>
      </c>
      <c r="C1450" s="10" t="s">
        <v>34</v>
      </c>
      <c r="D1450" s="11" t="s">
        <v>42</v>
      </c>
      <c r="E1450" s="12">
        <v>44065</v>
      </c>
      <c r="F1450" s="15">
        <v>18600</v>
      </c>
      <c r="G1450" s="39">
        <v>3348</v>
      </c>
      <c r="H1450" s="21">
        <v>21948</v>
      </c>
      <c r="I1450" s="128" t="s">
        <v>60</v>
      </c>
      <c r="J1450" s="39">
        <f t="shared" si="68"/>
        <v>18600</v>
      </c>
      <c r="K1450" s="20" t="s">
        <v>850</v>
      </c>
    </row>
    <row r="1451" spans="1:11" hidden="1" x14ac:dyDescent="0.25">
      <c r="A1451" s="20">
        <f t="shared" si="69"/>
        <v>831</v>
      </c>
      <c r="B1451" s="20" t="s">
        <v>18</v>
      </c>
      <c r="C1451" s="10" t="s">
        <v>1269</v>
      </c>
      <c r="D1451" s="11" t="s">
        <v>55</v>
      </c>
      <c r="E1451" s="12">
        <v>44047</v>
      </c>
      <c r="F1451" s="15">
        <v>18535</v>
      </c>
      <c r="G1451" s="39">
        <v>3336.3</v>
      </c>
      <c r="H1451" s="21">
        <v>21871.3</v>
      </c>
      <c r="I1451" s="128" t="s">
        <v>60</v>
      </c>
      <c r="J1451" s="39">
        <f t="shared" si="68"/>
        <v>18535</v>
      </c>
      <c r="K1451" s="20" t="s">
        <v>850</v>
      </c>
    </row>
    <row r="1452" spans="1:11" hidden="1" x14ac:dyDescent="0.25">
      <c r="A1452" s="20">
        <f t="shared" si="69"/>
        <v>832</v>
      </c>
      <c r="B1452" s="20" t="s">
        <v>18</v>
      </c>
      <c r="C1452" s="10" t="s">
        <v>892</v>
      </c>
      <c r="D1452" s="11" t="s">
        <v>1107</v>
      </c>
      <c r="E1452" s="12">
        <v>43854</v>
      </c>
      <c r="F1452" s="15">
        <v>18346</v>
      </c>
      <c r="G1452" s="39">
        <v>3302.28</v>
      </c>
      <c r="H1452" s="136">
        <v>21648.28</v>
      </c>
      <c r="I1452" s="128" t="s">
        <v>60</v>
      </c>
      <c r="J1452" s="39">
        <f t="shared" si="68"/>
        <v>18346</v>
      </c>
      <c r="K1452" s="20" t="s">
        <v>760</v>
      </c>
    </row>
    <row r="1453" spans="1:11" hidden="1" x14ac:dyDescent="0.25">
      <c r="A1453" s="20">
        <f t="shared" si="69"/>
        <v>833</v>
      </c>
      <c r="B1453" s="20" t="s">
        <v>18</v>
      </c>
      <c r="C1453" s="10" t="s">
        <v>879</v>
      </c>
      <c r="D1453" s="11" t="s">
        <v>1372</v>
      </c>
      <c r="E1453" s="12">
        <v>44011</v>
      </c>
      <c r="F1453" s="15">
        <v>18270</v>
      </c>
      <c r="G1453" s="39">
        <v>3288.6</v>
      </c>
      <c r="H1453" s="21">
        <v>21558.6</v>
      </c>
      <c r="I1453" s="128" t="s">
        <v>60</v>
      </c>
      <c r="J1453" s="39">
        <f t="shared" si="68"/>
        <v>18270</v>
      </c>
      <c r="K1453" s="20" t="s">
        <v>850</v>
      </c>
    </row>
    <row r="1454" spans="1:11" hidden="1" x14ac:dyDescent="0.25">
      <c r="A1454" s="20">
        <v>24</v>
      </c>
      <c r="B1454" s="20" t="s">
        <v>1191</v>
      </c>
      <c r="C1454" s="10" t="s">
        <v>66</v>
      </c>
      <c r="D1454" s="11" t="s">
        <v>58</v>
      </c>
      <c r="E1454" s="42"/>
      <c r="F1454" s="15">
        <v>79578</v>
      </c>
      <c r="G1454" s="39">
        <v>0</v>
      </c>
      <c r="H1454" s="39">
        <v>79578</v>
      </c>
      <c r="I1454" s="19" t="s">
        <v>1908</v>
      </c>
      <c r="J1454" s="39">
        <f>F1454+G1454</f>
        <v>79578</v>
      </c>
      <c r="K1454" s="20" t="s">
        <v>760</v>
      </c>
    </row>
    <row r="1455" spans="1:11" hidden="1" x14ac:dyDescent="0.25">
      <c r="A1455" s="20">
        <f t="shared" ref="A1455:A1464" si="70">+A1454+1</f>
        <v>25</v>
      </c>
      <c r="B1455" s="20" t="s">
        <v>18</v>
      </c>
      <c r="C1455" s="10" t="s">
        <v>134</v>
      </c>
      <c r="D1455" s="11" t="s">
        <v>160</v>
      </c>
      <c r="E1455" s="12">
        <v>43711</v>
      </c>
      <c r="F1455" s="15">
        <v>18000</v>
      </c>
      <c r="G1455" s="39">
        <v>3240</v>
      </c>
      <c r="H1455" s="136">
        <v>21240</v>
      </c>
      <c r="I1455" s="128" t="s">
        <v>60</v>
      </c>
      <c r="J1455" s="39">
        <f t="shared" ref="J1455:J1464" si="71">+F1455</f>
        <v>18000</v>
      </c>
      <c r="K1455" s="20" t="s">
        <v>760</v>
      </c>
    </row>
    <row r="1456" spans="1:11" hidden="1" x14ac:dyDescent="0.25">
      <c r="A1456" s="20">
        <f t="shared" si="70"/>
        <v>26</v>
      </c>
      <c r="B1456" s="20" t="s">
        <v>18</v>
      </c>
      <c r="C1456" s="10" t="s">
        <v>134</v>
      </c>
      <c r="D1456" s="11" t="s">
        <v>1094</v>
      </c>
      <c r="E1456" s="12">
        <v>43846</v>
      </c>
      <c r="F1456" s="15">
        <v>18000</v>
      </c>
      <c r="G1456" s="39">
        <v>3240</v>
      </c>
      <c r="H1456" s="136">
        <v>21240</v>
      </c>
      <c r="I1456" s="128" t="s">
        <v>60</v>
      </c>
      <c r="J1456" s="39">
        <f t="shared" si="71"/>
        <v>18000</v>
      </c>
      <c r="K1456" s="20" t="s">
        <v>760</v>
      </c>
    </row>
    <row r="1457" spans="1:11" hidden="1" x14ac:dyDescent="0.25">
      <c r="A1457" s="20">
        <f t="shared" si="70"/>
        <v>27</v>
      </c>
      <c r="B1457" s="20" t="s">
        <v>18</v>
      </c>
      <c r="C1457" s="10" t="s">
        <v>134</v>
      </c>
      <c r="D1457" s="11" t="s">
        <v>951</v>
      </c>
      <c r="E1457" s="12">
        <v>43889</v>
      </c>
      <c r="F1457" s="15">
        <v>18000</v>
      </c>
      <c r="G1457" s="39">
        <v>3240</v>
      </c>
      <c r="H1457" s="136">
        <v>21240</v>
      </c>
      <c r="I1457" s="128" t="s">
        <v>60</v>
      </c>
      <c r="J1457" s="39">
        <f t="shared" si="71"/>
        <v>18000</v>
      </c>
      <c r="K1457" s="20" t="s">
        <v>760</v>
      </c>
    </row>
    <row r="1458" spans="1:11" hidden="1" x14ac:dyDescent="0.25">
      <c r="A1458" s="20">
        <f t="shared" si="70"/>
        <v>28</v>
      </c>
      <c r="B1458" s="20" t="s">
        <v>18</v>
      </c>
      <c r="C1458" s="10" t="s">
        <v>134</v>
      </c>
      <c r="D1458" s="11" t="s">
        <v>268</v>
      </c>
      <c r="E1458" s="12">
        <v>44041</v>
      </c>
      <c r="F1458" s="15">
        <v>18000</v>
      </c>
      <c r="G1458" s="39">
        <v>3240</v>
      </c>
      <c r="H1458" s="21">
        <v>21240</v>
      </c>
      <c r="I1458" s="128" t="s">
        <v>60</v>
      </c>
      <c r="J1458" s="39">
        <f t="shared" si="71"/>
        <v>18000</v>
      </c>
      <c r="K1458" s="20" t="s">
        <v>850</v>
      </c>
    </row>
    <row r="1459" spans="1:11" hidden="1" x14ac:dyDescent="0.25">
      <c r="A1459" s="20">
        <f t="shared" si="70"/>
        <v>29</v>
      </c>
      <c r="B1459" s="20" t="s">
        <v>18</v>
      </c>
      <c r="C1459" s="10" t="s">
        <v>113</v>
      </c>
      <c r="D1459" s="11" t="s">
        <v>249</v>
      </c>
      <c r="E1459" s="12">
        <v>43878</v>
      </c>
      <c r="F1459" s="15">
        <v>17735</v>
      </c>
      <c r="G1459" s="39">
        <v>3192</v>
      </c>
      <c r="H1459" s="136">
        <v>20927</v>
      </c>
      <c r="I1459" s="128" t="s">
        <v>60</v>
      </c>
      <c r="J1459" s="39">
        <f t="shared" si="71"/>
        <v>17735</v>
      </c>
      <c r="K1459" s="20" t="s">
        <v>760</v>
      </c>
    </row>
    <row r="1460" spans="1:11" hidden="1" x14ac:dyDescent="0.25">
      <c r="A1460" s="20">
        <f t="shared" si="70"/>
        <v>30</v>
      </c>
      <c r="B1460" s="20" t="s">
        <v>18</v>
      </c>
      <c r="C1460" s="10" t="s">
        <v>906</v>
      </c>
      <c r="D1460" s="11" t="s">
        <v>1368</v>
      </c>
      <c r="E1460" s="12">
        <v>44015</v>
      </c>
      <c r="F1460" s="15">
        <v>17630</v>
      </c>
      <c r="G1460" s="39">
        <v>3174</v>
      </c>
      <c r="H1460" s="21">
        <v>20804</v>
      </c>
      <c r="I1460" s="128" t="s">
        <v>60</v>
      </c>
      <c r="J1460" s="39">
        <f t="shared" si="71"/>
        <v>17630</v>
      </c>
      <c r="K1460" s="20" t="s">
        <v>850</v>
      </c>
    </row>
    <row r="1461" spans="1:11" hidden="1" x14ac:dyDescent="0.25">
      <c r="A1461" s="20">
        <f t="shared" si="70"/>
        <v>31</v>
      </c>
      <c r="B1461" s="20" t="s">
        <v>18</v>
      </c>
      <c r="C1461" s="10" t="s">
        <v>34</v>
      </c>
      <c r="D1461" s="11" t="s">
        <v>561</v>
      </c>
      <c r="E1461" s="12">
        <v>44072</v>
      </c>
      <c r="F1461" s="15">
        <v>17525</v>
      </c>
      <c r="G1461" s="39">
        <v>3154.5</v>
      </c>
      <c r="H1461" s="21">
        <v>20679.5</v>
      </c>
      <c r="I1461" s="128" t="s">
        <v>60</v>
      </c>
      <c r="J1461" s="39">
        <f t="shared" si="71"/>
        <v>17525</v>
      </c>
      <c r="K1461" s="20" t="s">
        <v>850</v>
      </c>
    </row>
    <row r="1462" spans="1:11" hidden="1" x14ac:dyDescent="0.25">
      <c r="A1462" s="20">
        <f t="shared" si="70"/>
        <v>32</v>
      </c>
      <c r="B1462" s="20" t="s">
        <v>18</v>
      </c>
      <c r="C1462" s="10" t="s">
        <v>879</v>
      </c>
      <c r="D1462" s="11" t="s">
        <v>1042</v>
      </c>
      <c r="E1462" s="12">
        <v>43768</v>
      </c>
      <c r="F1462" s="15">
        <v>17364.43</v>
      </c>
      <c r="G1462" s="39">
        <v>3125.57</v>
      </c>
      <c r="H1462" s="136">
        <v>20490</v>
      </c>
      <c r="I1462" s="128" t="s">
        <v>60</v>
      </c>
      <c r="J1462" s="39">
        <f t="shared" si="71"/>
        <v>17364.43</v>
      </c>
      <c r="K1462" s="20" t="s">
        <v>760</v>
      </c>
    </row>
    <row r="1463" spans="1:11" hidden="1" x14ac:dyDescent="0.25">
      <c r="A1463" s="20">
        <f t="shared" si="70"/>
        <v>33</v>
      </c>
      <c r="B1463" s="20" t="s">
        <v>18</v>
      </c>
      <c r="C1463" s="10" t="s">
        <v>1290</v>
      </c>
      <c r="D1463" s="11" t="s">
        <v>1498</v>
      </c>
      <c r="E1463" s="12">
        <v>44072</v>
      </c>
      <c r="F1463" s="15">
        <v>17292</v>
      </c>
      <c r="G1463" s="39">
        <v>3112.56</v>
      </c>
      <c r="H1463" s="21">
        <v>20404.559999999998</v>
      </c>
      <c r="I1463" s="128" t="s">
        <v>60</v>
      </c>
      <c r="J1463" s="39">
        <f t="shared" si="71"/>
        <v>17292</v>
      </c>
      <c r="K1463" s="20" t="s">
        <v>850</v>
      </c>
    </row>
    <row r="1464" spans="1:11" hidden="1" x14ac:dyDescent="0.25">
      <c r="A1464" s="20">
        <f t="shared" si="70"/>
        <v>34</v>
      </c>
      <c r="B1464" s="20" t="s">
        <v>18</v>
      </c>
      <c r="C1464" s="10" t="s">
        <v>862</v>
      </c>
      <c r="D1464" s="11" t="s">
        <v>1333</v>
      </c>
      <c r="E1464" s="12">
        <v>43987</v>
      </c>
      <c r="F1464" s="15">
        <v>17150</v>
      </c>
      <c r="G1464" s="39">
        <v>3087</v>
      </c>
      <c r="H1464" s="21">
        <v>20237</v>
      </c>
      <c r="I1464" s="128" t="s">
        <v>60</v>
      </c>
      <c r="J1464" s="39">
        <f t="shared" si="71"/>
        <v>17150</v>
      </c>
      <c r="K1464" s="20" t="s">
        <v>850</v>
      </c>
    </row>
    <row r="1465" spans="1:11" hidden="1" x14ac:dyDescent="0.25">
      <c r="A1465" s="20">
        <v>12</v>
      </c>
      <c r="B1465" s="20" t="s">
        <v>1191</v>
      </c>
      <c r="C1465" s="10" t="s">
        <v>66</v>
      </c>
      <c r="D1465" s="11" t="s">
        <v>58</v>
      </c>
      <c r="E1465" s="42"/>
      <c r="F1465" s="15">
        <v>78745</v>
      </c>
      <c r="G1465" s="39">
        <v>0</v>
      </c>
      <c r="H1465" s="39">
        <v>78745</v>
      </c>
      <c r="I1465" s="19" t="s">
        <v>1908</v>
      </c>
      <c r="J1465" s="39">
        <f>F1465+G1465</f>
        <v>78745</v>
      </c>
      <c r="K1465" s="20" t="s">
        <v>760</v>
      </c>
    </row>
    <row r="1466" spans="1:11" hidden="1" x14ac:dyDescent="0.25">
      <c r="A1466" s="20">
        <f t="shared" ref="A1466:A1482" si="72">+A1465+1</f>
        <v>13</v>
      </c>
      <c r="B1466" s="20" t="s">
        <v>18</v>
      </c>
      <c r="C1466" s="10" t="s">
        <v>158</v>
      </c>
      <c r="D1466" s="11" t="s">
        <v>997</v>
      </c>
      <c r="E1466" s="12">
        <v>43735</v>
      </c>
      <c r="F1466" s="15">
        <v>16800</v>
      </c>
      <c r="G1466" s="39">
        <v>3024</v>
      </c>
      <c r="H1466" s="136">
        <v>19824</v>
      </c>
      <c r="I1466" s="128" t="s">
        <v>60</v>
      </c>
      <c r="J1466" s="39">
        <f t="shared" ref="J1466:J1482" si="73">+F1466</f>
        <v>16800</v>
      </c>
      <c r="K1466" s="20" t="s">
        <v>760</v>
      </c>
    </row>
    <row r="1467" spans="1:11" hidden="1" x14ac:dyDescent="0.25">
      <c r="A1467" s="20">
        <f t="shared" si="72"/>
        <v>14</v>
      </c>
      <c r="B1467" s="20" t="s">
        <v>18</v>
      </c>
      <c r="C1467" s="10" t="s">
        <v>158</v>
      </c>
      <c r="D1467" s="11" t="s">
        <v>999</v>
      </c>
      <c r="E1467" s="12">
        <v>43738</v>
      </c>
      <c r="F1467" s="15">
        <v>16800</v>
      </c>
      <c r="G1467" s="39">
        <v>3024</v>
      </c>
      <c r="H1467" s="136">
        <v>19824</v>
      </c>
      <c r="I1467" s="128" t="s">
        <v>60</v>
      </c>
      <c r="J1467" s="39">
        <f t="shared" si="73"/>
        <v>16800</v>
      </c>
      <c r="K1467" s="20" t="s">
        <v>760</v>
      </c>
    </row>
    <row r="1468" spans="1:11" hidden="1" x14ac:dyDescent="0.25">
      <c r="A1468" s="20">
        <f t="shared" si="72"/>
        <v>15</v>
      </c>
      <c r="B1468" s="20" t="s">
        <v>18</v>
      </c>
      <c r="C1468" s="10" t="s">
        <v>158</v>
      </c>
      <c r="D1468" s="11" t="s">
        <v>1003</v>
      </c>
      <c r="E1468" s="12">
        <v>43741</v>
      </c>
      <c r="F1468" s="15">
        <v>16800</v>
      </c>
      <c r="G1468" s="39">
        <v>3024</v>
      </c>
      <c r="H1468" s="136">
        <v>19824</v>
      </c>
      <c r="I1468" s="128" t="s">
        <v>60</v>
      </c>
      <c r="J1468" s="39">
        <f t="shared" si="73"/>
        <v>16800</v>
      </c>
      <c r="K1468" s="20" t="s">
        <v>760</v>
      </c>
    </row>
    <row r="1469" spans="1:11" hidden="1" x14ac:dyDescent="0.25">
      <c r="A1469" s="20">
        <f t="shared" si="72"/>
        <v>16</v>
      </c>
      <c r="B1469" s="20" t="s">
        <v>18</v>
      </c>
      <c r="C1469" s="10" t="s">
        <v>113</v>
      </c>
      <c r="D1469" s="11" t="s">
        <v>728</v>
      </c>
      <c r="E1469" s="12">
        <v>43606</v>
      </c>
      <c r="F1469" s="15">
        <v>16500</v>
      </c>
      <c r="G1469" s="39">
        <v>2970</v>
      </c>
      <c r="H1469" s="136">
        <v>19470</v>
      </c>
      <c r="I1469" s="128" t="s">
        <v>60</v>
      </c>
      <c r="J1469" s="39">
        <f t="shared" si="73"/>
        <v>16500</v>
      </c>
      <c r="K1469" s="20" t="s">
        <v>760</v>
      </c>
    </row>
    <row r="1470" spans="1:11" hidden="1" x14ac:dyDescent="0.25">
      <c r="A1470" s="20">
        <f t="shared" si="72"/>
        <v>17</v>
      </c>
      <c r="B1470" s="20" t="s">
        <v>18</v>
      </c>
      <c r="C1470" s="10" t="s">
        <v>113</v>
      </c>
      <c r="D1470" s="11" t="s">
        <v>184</v>
      </c>
      <c r="E1470" s="12">
        <v>43616</v>
      </c>
      <c r="F1470" s="15">
        <v>16500</v>
      </c>
      <c r="G1470" s="39">
        <v>2970</v>
      </c>
      <c r="H1470" s="136">
        <v>19470</v>
      </c>
      <c r="I1470" s="128" t="s">
        <v>60</v>
      </c>
      <c r="J1470" s="39">
        <f t="shared" si="73"/>
        <v>16500</v>
      </c>
      <c r="K1470" s="20" t="s">
        <v>760</v>
      </c>
    </row>
    <row r="1471" spans="1:11" hidden="1" x14ac:dyDescent="0.25">
      <c r="A1471" s="20">
        <f t="shared" si="72"/>
        <v>18</v>
      </c>
      <c r="B1471" s="20" t="s">
        <v>18</v>
      </c>
      <c r="C1471" s="10" t="s">
        <v>106</v>
      </c>
      <c r="D1471" s="11" t="s">
        <v>1097</v>
      </c>
      <c r="E1471" s="12">
        <v>43837</v>
      </c>
      <c r="F1471" s="15">
        <v>16500</v>
      </c>
      <c r="G1471" s="39">
        <v>2970</v>
      </c>
      <c r="H1471" s="136">
        <v>19470</v>
      </c>
      <c r="I1471" s="128" t="s">
        <v>60</v>
      </c>
      <c r="J1471" s="39">
        <f t="shared" si="73"/>
        <v>16500</v>
      </c>
      <c r="K1471" s="20" t="s">
        <v>760</v>
      </c>
    </row>
    <row r="1472" spans="1:11" hidden="1" x14ac:dyDescent="0.25">
      <c r="A1472" s="20">
        <f t="shared" si="72"/>
        <v>19</v>
      </c>
      <c r="B1472" s="20" t="s">
        <v>18</v>
      </c>
      <c r="C1472" s="10" t="s">
        <v>882</v>
      </c>
      <c r="D1472" s="11" t="s">
        <v>1415</v>
      </c>
      <c r="E1472" s="12">
        <v>44039</v>
      </c>
      <c r="F1472" s="15">
        <v>16500</v>
      </c>
      <c r="G1472" s="39">
        <v>2970</v>
      </c>
      <c r="H1472" s="21">
        <v>19470</v>
      </c>
      <c r="I1472" s="128" t="s">
        <v>60</v>
      </c>
      <c r="J1472" s="39">
        <f t="shared" si="73"/>
        <v>16500</v>
      </c>
      <c r="K1472" s="20" t="s">
        <v>850</v>
      </c>
    </row>
    <row r="1473" spans="1:11" hidden="1" x14ac:dyDescent="0.25">
      <c r="A1473" s="20">
        <f t="shared" si="72"/>
        <v>20</v>
      </c>
      <c r="B1473" s="20" t="s">
        <v>18</v>
      </c>
      <c r="C1473" s="10" t="s">
        <v>120</v>
      </c>
      <c r="D1473" s="11" t="s">
        <v>356</v>
      </c>
      <c r="E1473" s="12">
        <v>43708</v>
      </c>
      <c r="F1473" s="15">
        <v>16250</v>
      </c>
      <c r="G1473" s="39">
        <v>2925</v>
      </c>
      <c r="H1473" s="136">
        <v>19175</v>
      </c>
      <c r="I1473" s="128" t="s">
        <v>60</v>
      </c>
      <c r="J1473" s="39">
        <f t="shared" si="73"/>
        <v>16250</v>
      </c>
      <c r="K1473" s="20" t="s">
        <v>760</v>
      </c>
    </row>
    <row r="1474" spans="1:11" hidden="1" x14ac:dyDescent="0.25">
      <c r="A1474" s="20">
        <f t="shared" si="72"/>
        <v>21</v>
      </c>
      <c r="B1474" s="20" t="s">
        <v>18</v>
      </c>
      <c r="C1474" s="10" t="s">
        <v>34</v>
      </c>
      <c r="D1474" s="11" t="s">
        <v>494</v>
      </c>
      <c r="E1474" s="12">
        <v>44051</v>
      </c>
      <c r="F1474" s="15">
        <v>15850</v>
      </c>
      <c r="G1474" s="39">
        <v>2853</v>
      </c>
      <c r="H1474" s="21">
        <v>18703</v>
      </c>
      <c r="I1474" s="128" t="s">
        <v>60</v>
      </c>
      <c r="J1474" s="39">
        <f t="shared" si="73"/>
        <v>15850</v>
      </c>
      <c r="K1474" s="20" t="s">
        <v>850</v>
      </c>
    </row>
    <row r="1475" spans="1:11" hidden="1" x14ac:dyDescent="0.25">
      <c r="A1475" s="20">
        <f t="shared" si="72"/>
        <v>22</v>
      </c>
      <c r="B1475" s="20" t="s">
        <v>18</v>
      </c>
      <c r="C1475" s="10" t="s">
        <v>862</v>
      </c>
      <c r="D1475" s="11" t="s">
        <v>326</v>
      </c>
      <c r="E1475" s="12">
        <v>44040</v>
      </c>
      <c r="F1475" s="15">
        <v>15750</v>
      </c>
      <c r="G1475" s="39">
        <v>2835</v>
      </c>
      <c r="H1475" s="21">
        <v>18585</v>
      </c>
      <c r="I1475" s="128" t="s">
        <v>60</v>
      </c>
      <c r="J1475" s="39">
        <f t="shared" si="73"/>
        <v>15750</v>
      </c>
      <c r="K1475" s="20" t="s">
        <v>850</v>
      </c>
    </row>
    <row r="1476" spans="1:11" hidden="1" x14ac:dyDescent="0.25">
      <c r="A1476" s="20">
        <f t="shared" si="72"/>
        <v>23</v>
      </c>
      <c r="B1476" s="20" t="s">
        <v>18</v>
      </c>
      <c r="C1476" s="10" t="s">
        <v>1244</v>
      </c>
      <c r="D1476" s="11" t="s">
        <v>44</v>
      </c>
      <c r="E1476" s="12">
        <v>44013</v>
      </c>
      <c r="F1476" s="15">
        <v>15582</v>
      </c>
      <c r="G1476" s="39">
        <v>2804.76</v>
      </c>
      <c r="H1476" s="21">
        <v>18386.760000000002</v>
      </c>
      <c r="I1476" s="128" t="s">
        <v>60</v>
      </c>
      <c r="J1476" s="39">
        <f t="shared" si="73"/>
        <v>15582</v>
      </c>
      <c r="K1476" s="20" t="s">
        <v>850</v>
      </c>
    </row>
    <row r="1477" spans="1:11" hidden="1" x14ac:dyDescent="0.25">
      <c r="A1477" s="20">
        <f t="shared" si="72"/>
        <v>24</v>
      </c>
      <c r="B1477" s="128" t="s">
        <v>18</v>
      </c>
      <c r="C1477" s="129" t="s">
        <v>614</v>
      </c>
      <c r="D1477" s="130" t="s">
        <v>1441</v>
      </c>
      <c r="E1477" s="131">
        <v>44050</v>
      </c>
      <c r="F1477" s="132">
        <v>10000</v>
      </c>
      <c r="G1477" s="133">
        <v>1800</v>
      </c>
      <c r="H1477" s="21">
        <v>11800</v>
      </c>
      <c r="I1477" s="128" t="s">
        <v>60</v>
      </c>
      <c r="J1477" s="133">
        <f t="shared" si="73"/>
        <v>10000</v>
      </c>
      <c r="K1477" s="128" t="s">
        <v>850</v>
      </c>
    </row>
    <row r="1478" spans="1:11" hidden="1" x14ac:dyDescent="0.25">
      <c r="A1478" s="20">
        <f t="shared" si="72"/>
        <v>25</v>
      </c>
      <c r="B1478" s="20" t="s">
        <v>18</v>
      </c>
      <c r="C1478" s="10" t="s">
        <v>110</v>
      </c>
      <c r="D1478" s="11" t="s">
        <v>1424</v>
      </c>
      <c r="E1478" s="12">
        <v>44039</v>
      </c>
      <c r="F1478" s="15">
        <v>15520</v>
      </c>
      <c r="G1478" s="39">
        <v>2793.6</v>
      </c>
      <c r="H1478" s="21">
        <v>18313.599999999999</v>
      </c>
      <c r="I1478" s="128" t="s">
        <v>60</v>
      </c>
      <c r="J1478" s="39">
        <f t="shared" si="73"/>
        <v>15520</v>
      </c>
      <c r="K1478" s="20" t="s">
        <v>850</v>
      </c>
    </row>
    <row r="1479" spans="1:11" hidden="1" x14ac:dyDescent="0.25">
      <c r="A1479" s="20">
        <f t="shared" si="72"/>
        <v>26</v>
      </c>
      <c r="B1479" s="20" t="s">
        <v>18</v>
      </c>
      <c r="C1479" s="10" t="s">
        <v>862</v>
      </c>
      <c r="D1479" s="11" t="s">
        <v>261</v>
      </c>
      <c r="E1479" s="12">
        <v>44044</v>
      </c>
      <c r="F1479" s="15">
        <v>15500</v>
      </c>
      <c r="G1479" s="39">
        <v>2790</v>
      </c>
      <c r="H1479" s="21">
        <v>18290</v>
      </c>
      <c r="I1479" s="128" t="s">
        <v>60</v>
      </c>
      <c r="J1479" s="39">
        <f t="shared" si="73"/>
        <v>15500</v>
      </c>
      <c r="K1479" s="20" t="s">
        <v>850</v>
      </c>
    </row>
    <row r="1480" spans="1:11" hidden="1" x14ac:dyDescent="0.25">
      <c r="A1480" s="20">
        <f t="shared" si="72"/>
        <v>27</v>
      </c>
      <c r="B1480" s="20" t="s">
        <v>18</v>
      </c>
      <c r="C1480" s="10" t="s">
        <v>880</v>
      </c>
      <c r="D1480" s="11" t="s">
        <v>1032</v>
      </c>
      <c r="E1480" s="12">
        <v>43761</v>
      </c>
      <c r="F1480" s="15">
        <v>15254.24</v>
      </c>
      <c r="G1480" s="39">
        <v>2745.76</v>
      </c>
      <c r="H1480" s="136">
        <v>18000</v>
      </c>
      <c r="I1480" s="128" t="s">
        <v>60</v>
      </c>
      <c r="J1480" s="39">
        <f t="shared" si="73"/>
        <v>15254.24</v>
      </c>
      <c r="K1480" s="20" t="s">
        <v>760</v>
      </c>
    </row>
    <row r="1481" spans="1:11" hidden="1" x14ac:dyDescent="0.25">
      <c r="A1481" s="20">
        <f t="shared" si="72"/>
        <v>28</v>
      </c>
      <c r="B1481" s="20" t="s">
        <v>18</v>
      </c>
      <c r="C1481" s="10" t="s">
        <v>1297</v>
      </c>
      <c r="D1481" s="11" t="s">
        <v>207</v>
      </c>
      <c r="E1481" s="12">
        <v>44072</v>
      </c>
      <c r="F1481" s="15">
        <v>15100</v>
      </c>
      <c r="G1481" s="39">
        <v>2718</v>
      </c>
      <c r="H1481" s="21">
        <v>17818</v>
      </c>
      <c r="I1481" s="128" t="s">
        <v>60</v>
      </c>
      <c r="J1481" s="39">
        <f t="shared" si="73"/>
        <v>15100</v>
      </c>
      <c r="K1481" s="20" t="s">
        <v>850</v>
      </c>
    </row>
    <row r="1482" spans="1:11" hidden="1" x14ac:dyDescent="0.25">
      <c r="A1482" s="20">
        <f t="shared" si="72"/>
        <v>29</v>
      </c>
      <c r="B1482" s="20" t="s">
        <v>18</v>
      </c>
      <c r="C1482" s="10" t="s">
        <v>878</v>
      </c>
      <c r="D1482" s="11" t="s">
        <v>533</v>
      </c>
      <c r="E1482" s="12">
        <v>44061</v>
      </c>
      <c r="F1482" s="15">
        <v>15000</v>
      </c>
      <c r="G1482" s="39">
        <v>2700</v>
      </c>
      <c r="H1482" s="21">
        <v>17700</v>
      </c>
      <c r="I1482" s="128" t="s">
        <v>60</v>
      </c>
      <c r="J1482" s="39">
        <f t="shared" si="73"/>
        <v>15000</v>
      </c>
      <c r="K1482" s="20" t="s">
        <v>850</v>
      </c>
    </row>
    <row r="1483" spans="1:11" hidden="1" x14ac:dyDescent="0.25">
      <c r="A1483" s="20">
        <v>50</v>
      </c>
      <c r="B1483" s="20" t="s">
        <v>1191</v>
      </c>
      <c r="C1483" s="10" t="s">
        <v>66</v>
      </c>
      <c r="D1483" s="11" t="s">
        <v>58</v>
      </c>
      <c r="E1483" s="42"/>
      <c r="F1483" s="15">
        <v>68510</v>
      </c>
      <c r="G1483" s="39">
        <v>0</v>
      </c>
      <c r="H1483" s="39">
        <v>68510</v>
      </c>
      <c r="I1483" s="19" t="s">
        <v>1908</v>
      </c>
      <c r="J1483" s="39">
        <f>F1483+G1483</f>
        <v>68510</v>
      </c>
      <c r="K1483" s="20" t="s">
        <v>760</v>
      </c>
    </row>
    <row r="1484" spans="1:11" hidden="1" x14ac:dyDescent="0.25">
      <c r="A1484" s="20">
        <f t="shared" ref="A1484:A1515" si="74">+A1483+1</f>
        <v>51</v>
      </c>
      <c r="B1484" s="20" t="s">
        <v>18</v>
      </c>
      <c r="C1484" s="10" t="s">
        <v>126</v>
      </c>
      <c r="D1484" s="11" t="s">
        <v>243</v>
      </c>
      <c r="E1484" s="12">
        <v>44039</v>
      </c>
      <c r="F1484" s="15">
        <v>14870</v>
      </c>
      <c r="G1484" s="39">
        <v>2676.6</v>
      </c>
      <c r="H1484" s="21">
        <v>17546.599999999999</v>
      </c>
      <c r="I1484" s="128" t="s">
        <v>60</v>
      </c>
      <c r="J1484" s="39">
        <f t="shared" ref="J1484:J1515" si="75">+F1484</f>
        <v>14870</v>
      </c>
      <c r="K1484" s="20" t="s">
        <v>850</v>
      </c>
    </row>
    <row r="1485" spans="1:11" hidden="1" x14ac:dyDescent="0.25">
      <c r="A1485" s="20">
        <f t="shared" si="74"/>
        <v>52</v>
      </c>
      <c r="B1485" s="20" t="s">
        <v>18</v>
      </c>
      <c r="C1485" s="10" t="s">
        <v>102</v>
      </c>
      <c r="D1485" s="11" t="s">
        <v>373</v>
      </c>
      <c r="E1485" s="12">
        <v>44006</v>
      </c>
      <c r="F1485" s="15">
        <v>14838</v>
      </c>
      <c r="G1485" s="39">
        <v>2670.84</v>
      </c>
      <c r="H1485" s="21">
        <v>17508.84</v>
      </c>
      <c r="I1485" s="128" t="s">
        <v>60</v>
      </c>
      <c r="J1485" s="39">
        <f t="shared" si="75"/>
        <v>14838</v>
      </c>
      <c r="K1485" s="20" t="s">
        <v>850</v>
      </c>
    </row>
    <row r="1486" spans="1:11" hidden="1" x14ac:dyDescent="0.25">
      <c r="A1486" s="20">
        <f t="shared" si="74"/>
        <v>53</v>
      </c>
      <c r="B1486" s="20" t="s">
        <v>18</v>
      </c>
      <c r="C1486" s="10" t="s">
        <v>120</v>
      </c>
      <c r="D1486" s="11" t="s">
        <v>192</v>
      </c>
      <c r="E1486" s="12">
        <v>43616</v>
      </c>
      <c r="F1486" s="15">
        <v>14750</v>
      </c>
      <c r="G1486" s="39">
        <v>2655</v>
      </c>
      <c r="H1486" s="136">
        <v>17405</v>
      </c>
      <c r="I1486" s="128" t="s">
        <v>60</v>
      </c>
      <c r="J1486" s="39">
        <f t="shared" si="75"/>
        <v>14750</v>
      </c>
      <c r="K1486" s="20" t="s">
        <v>760</v>
      </c>
    </row>
    <row r="1487" spans="1:11" hidden="1" x14ac:dyDescent="0.25">
      <c r="A1487" s="20">
        <f t="shared" si="74"/>
        <v>54</v>
      </c>
      <c r="B1487" s="20" t="s">
        <v>18</v>
      </c>
      <c r="C1487" s="10" t="s">
        <v>888</v>
      </c>
      <c r="D1487" s="11" t="s">
        <v>1065</v>
      </c>
      <c r="E1487" s="12">
        <v>43809</v>
      </c>
      <c r="F1487" s="15">
        <v>14722</v>
      </c>
      <c r="G1487" s="39">
        <v>2650</v>
      </c>
      <c r="H1487" s="136">
        <v>17372</v>
      </c>
      <c r="I1487" s="128" t="s">
        <v>60</v>
      </c>
      <c r="J1487" s="39">
        <f t="shared" si="75"/>
        <v>14722</v>
      </c>
      <c r="K1487" s="20" t="s">
        <v>760</v>
      </c>
    </row>
    <row r="1488" spans="1:11" hidden="1" x14ac:dyDescent="0.25">
      <c r="A1488" s="20">
        <f t="shared" si="74"/>
        <v>55</v>
      </c>
      <c r="B1488" s="20" t="s">
        <v>18</v>
      </c>
      <c r="C1488" s="10" t="s">
        <v>851</v>
      </c>
      <c r="D1488" s="11" t="s">
        <v>941</v>
      </c>
      <c r="E1488" s="12">
        <v>43636</v>
      </c>
      <c r="F1488" s="15">
        <v>14602.53</v>
      </c>
      <c r="G1488" s="39">
        <v>2628.47</v>
      </c>
      <c r="H1488" s="136">
        <v>17231</v>
      </c>
      <c r="I1488" s="128" t="s">
        <v>60</v>
      </c>
      <c r="J1488" s="39">
        <f t="shared" si="75"/>
        <v>14602.53</v>
      </c>
      <c r="K1488" s="20" t="s">
        <v>760</v>
      </c>
    </row>
    <row r="1489" spans="1:11" hidden="1" x14ac:dyDescent="0.25">
      <c r="A1489" s="20">
        <f t="shared" si="74"/>
        <v>56</v>
      </c>
      <c r="B1489" s="20" t="s">
        <v>18</v>
      </c>
      <c r="C1489" s="10" t="s">
        <v>1276</v>
      </c>
      <c r="D1489" s="11" t="s">
        <v>1448</v>
      </c>
      <c r="E1489" s="12">
        <v>44054</v>
      </c>
      <c r="F1489" s="15">
        <v>14584.75</v>
      </c>
      <c r="G1489" s="39">
        <v>2625.28</v>
      </c>
      <c r="H1489" s="21">
        <v>17210.03</v>
      </c>
      <c r="I1489" s="128" t="s">
        <v>60</v>
      </c>
      <c r="J1489" s="39">
        <f t="shared" si="75"/>
        <v>14584.75</v>
      </c>
      <c r="K1489" s="20" t="s">
        <v>850</v>
      </c>
    </row>
    <row r="1490" spans="1:11" hidden="1" x14ac:dyDescent="0.25">
      <c r="A1490" s="20">
        <f t="shared" si="74"/>
        <v>57</v>
      </c>
      <c r="B1490" s="20" t="s">
        <v>18</v>
      </c>
      <c r="C1490" s="10" t="s">
        <v>851</v>
      </c>
      <c r="D1490" s="11" t="s">
        <v>1373</v>
      </c>
      <c r="E1490" s="12">
        <v>44014</v>
      </c>
      <c r="F1490" s="15">
        <v>14351.16</v>
      </c>
      <c r="G1490" s="39">
        <v>2583.21</v>
      </c>
      <c r="H1490" s="21">
        <v>16934.37</v>
      </c>
      <c r="I1490" s="128" t="s">
        <v>60</v>
      </c>
      <c r="J1490" s="39">
        <f t="shared" si="75"/>
        <v>14351.16</v>
      </c>
      <c r="K1490" s="20" t="s">
        <v>850</v>
      </c>
    </row>
    <row r="1491" spans="1:11" hidden="1" x14ac:dyDescent="0.25">
      <c r="A1491" s="20">
        <f t="shared" si="74"/>
        <v>58</v>
      </c>
      <c r="B1491" s="20" t="s">
        <v>18</v>
      </c>
      <c r="C1491" s="10" t="s">
        <v>1299</v>
      </c>
      <c r="D1491" s="11" t="s">
        <v>386</v>
      </c>
      <c r="E1491" s="12">
        <v>44076</v>
      </c>
      <c r="F1491" s="15">
        <v>14250</v>
      </c>
      <c r="G1491" s="39">
        <v>2565</v>
      </c>
      <c r="H1491" s="21">
        <v>16815</v>
      </c>
      <c r="I1491" s="128" t="s">
        <v>60</v>
      </c>
      <c r="J1491" s="39">
        <f t="shared" si="75"/>
        <v>14250</v>
      </c>
      <c r="K1491" s="20" t="s">
        <v>850</v>
      </c>
    </row>
    <row r="1492" spans="1:11" hidden="1" x14ac:dyDescent="0.25">
      <c r="A1492" s="20">
        <f t="shared" si="74"/>
        <v>59</v>
      </c>
      <c r="B1492" s="20" t="s">
        <v>18</v>
      </c>
      <c r="C1492" s="10" t="s">
        <v>879</v>
      </c>
      <c r="D1492" s="11" t="s">
        <v>1479</v>
      </c>
      <c r="E1492" s="12">
        <v>44065</v>
      </c>
      <c r="F1492" s="15">
        <v>14182</v>
      </c>
      <c r="G1492" s="39">
        <v>2552.7600000000002</v>
      </c>
      <c r="H1492" s="21">
        <v>16734.760000000002</v>
      </c>
      <c r="I1492" s="128" t="s">
        <v>60</v>
      </c>
      <c r="J1492" s="39">
        <f t="shared" si="75"/>
        <v>14182</v>
      </c>
      <c r="K1492" s="20" t="s">
        <v>850</v>
      </c>
    </row>
    <row r="1493" spans="1:11" hidden="1" x14ac:dyDescent="0.25">
      <c r="A1493" s="20">
        <f t="shared" si="74"/>
        <v>60</v>
      </c>
      <c r="B1493" s="20" t="s">
        <v>18</v>
      </c>
      <c r="C1493" s="10" t="s">
        <v>877</v>
      </c>
      <c r="D1493" s="11" t="s">
        <v>558</v>
      </c>
      <c r="E1493" s="12">
        <v>44049</v>
      </c>
      <c r="F1493" s="15">
        <v>13920</v>
      </c>
      <c r="G1493" s="39">
        <v>2505.6</v>
      </c>
      <c r="H1493" s="21">
        <v>16425.599999999999</v>
      </c>
      <c r="I1493" s="128" t="s">
        <v>60</v>
      </c>
      <c r="J1493" s="39">
        <f t="shared" si="75"/>
        <v>13920</v>
      </c>
      <c r="K1493" s="20" t="s">
        <v>850</v>
      </c>
    </row>
    <row r="1494" spans="1:11" hidden="1" x14ac:dyDescent="0.25">
      <c r="A1494" s="20">
        <f t="shared" si="74"/>
        <v>61</v>
      </c>
      <c r="B1494" s="20" t="s">
        <v>18</v>
      </c>
      <c r="C1494" s="10" t="s">
        <v>861</v>
      </c>
      <c r="D1494" s="11" t="s">
        <v>970</v>
      </c>
      <c r="E1494" s="12">
        <v>43898</v>
      </c>
      <c r="F1494" s="15">
        <v>13750</v>
      </c>
      <c r="G1494" s="39">
        <v>2475</v>
      </c>
      <c r="H1494" s="136">
        <v>16225</v>
      </c>
      <c r="I1494" s="128" t="s">
        <v>60</v>
      </c>
      <c r="J1494" s="39">
        <f t="shared" si="75"/>
        <v>13750</v>
      </c>
      <c r="K1494" s="20" t="s">
        <v>760</v>
      </c>
    </row>
    <row r="1495" spans="1:11" hidden="1" x14ac:dyDescent="0.25">
      <c r="A1495" s="20">
        <f t="shared" si="74"/>
        <v>62</v>
      </c>
      <c r="B1495" s="20" t="s">
        <v>18</v>
      </c>
      <c r="C1495" s="10" t="s">
        <v>901</v>
      </c>
      <c r="D1495" s="11" t="s">
        <v>1109</v>
      </c>
      <c r="E1495" s="12">
        <v>43857</v>
      </c>
      <c r="F1495" s="15">
        <v>13709</v>
      </c>
      <c r="G1495" s="39">
        <v>2468</v>
      </c>
      <c r="H1495" s="136">
        <v>16177</v>
      </c>
      <c r="I1495" s="128" t="s">
        <v>60</v>
      </c>
      <c r="J1495" s="39">
        <f t="shared" si="75"/>
        <v>13709</v>
      </c>
      <c r="K1495" s="20" t="s">
        <v>760</v>
      </c>
    </row>
    <row r="1496" spans="1:11" hidden="1" x14ac:dyDescent="0.25">
      <c r="A1496" s="20">
        <f t="shared" si="74"/>
        <v>63</v>
      </c>
      <c r="B1496" s="20" t="s">
        <v>18</v>
      </c>
      <c r="C1496" s="10" t="s">
        <v>151</v>
      </c>
      <c r="D1496" s="11" t="s">
        <v>1460</v>
      </c>
      <c r="E1496" s="12">
        <v>44056</v>
      </c>
      <c r="F1496" s="15">
        <v>13700</v>
      </c>
      <c r="G1496" s="39">
        <v>2466</v>
      </c>
      <c r="H1496" s="21">
        <v>16166</v>
      </c>
      <c r="I1496" s="128" t="s">
        <v>60</v>
      </c>
      <c r="J1496" s="39">
        <f t="shared" si="75"/>
        <v>13700</v>
      </c>
      <c r="K1496" s="20" t="s">
        <v>850</v>
      </c>
    </row>
    <row r="1497" spans="1:11" hidden="1" x14ac:dyDescent="0.25">
      <c r="A1497" s="20">
        <f t="shared" si="74"/>
        <v>64</v>
      </c>
      <c r="B1497" s="20" t="s">
        <v>18</v>
      </c>
      <c r="C1497" s="10" t="s">
        <v>1240</v>
      </c>
      <c r="D1497" s="11" t="s">
        <v>411</v>
      </c>
      <c r="E1497" s="12">
        <v>44007</v>
      </c>
      <c r="F1497" s="15">
        <v>13247</v>
      </c>
      <c r="G1497" s="39">
        <v>2384</v>
      </c>
      <c r="H1497" s="21">
        <v>15631</v>
      </c>
      <c r="I1497" s="128" t="s">
        <v>60</v>
      </c>
      <c r="J1497" s="39">
        <f t="shared" si="75"/>
        <v>13247</v>
      </c>
      <c r="K1497" s="20" t="s">
        <v>850</v>
      </c>
    </row>
    <row r="1498" spans="1:11" hidden="1" x14ac:dyDescent="0.25">
      <c r="A1498" s="20">
        <f t="shared" si="74"/>
        <v>65</v>
      </c>
      <c r="B1498" s="20" t="s">
        <v>18</v>
      </c>
      <c r="C1498" s="10" t="s">
        <v>109</v>
      </c>
      <c r="D1498" s="11" t="s">
        <v>241</v>
      </c>
      <c r="E1498" s="12">
        <v>43599</v>
      </c>
      <c r="F1498" s="15">
        <v>13200</v>
      </c>
      <c r="G1498" s="39">
        <v>2376</v>
      </c>
      <c r="H1498" s="136">
        <v>15576</v>
      </c>
      <c r="I1498" s="128" t="s">
        <v>60</v>
      </c>
      <c r="J1498" s="39">
        <f t="shared" si="75"/>
        <v>13200</v>
      </c>
      <c r="K1498" s="20" t="s">
        <v>760</v>
      </c>
    </row>
    <row r="1499" spans="1:11" hidden="1" x14ac:dyDescent="0.25">
      <c r="A1499" s="20">
        <f t="shared" si="74"/>
        <v>66</v>
      </c>
      <c r="B1499" s="20" t="s">
        <v>18</v>
      </c>
      <c r="C1499" s="10" t="s">
        <v>158</v>
      </c>
      <c r="D1499" s="11" t="s">
        <v>329</v>
      </c>
      <c r="E1499" s="12">
        <v>43731</v>
      </c>
      <c r="F1499" s="15">
        <v>13125.5</v>
      </c>
      <c r="G1499" s="39">
        <v>2362.5</v>
      </c>
      <c r="H1499" s="136">
        <v>15488</v>
      </c>
      <c r="I1499" s="128" t="s">
        <v>60</v>
      </c>
      <c r="J1499" s="39">
        <f t="shared" si="75"/>
        <v>13125.5</v>
      </c>
      <c r="K1499" s="20" t="s">
        <v>760</v>
      </c>
    </row>
    <row r="1500" spans="1:11" hidden="1" x14ac:dyDescent="0.25">
      <c r="A1500" s="20">
        <f t="shared" si="74"/>
        <v>67</v>
      </c>
      <c r="B1500" s="20" t="s">
        <v>18</v>
      </c>
      <c r="C1500" s="10" t="s">
        <v>158</v>
      </c>
      <c r="D1500" s="11" t="s">
        <v>994</v>
      </c>
      <c r="E1500" s="12">
        <v>43731</v>
      </c>
      <c r="F1500" s="15">
        <v>13125.5</v>
      </c>
      <c r="G1500" s="39">
        <v>2362.5</v>
      </c>
      <c r="H1500" s="136">
        <v>15488</v>
      </c>
      <c r="I1500" s="128" t="s">
        <v>60</v>
      </c>
      <c r="J1500" s="39">
        <f t="shared" si="75"/>
        <v>13125.5</v>
      </c>
      <c r="K1500" s="20" t="s">
        <v>760</v>
      </c>
    </row>
    <row r="1501" spans="1:11" hidden="1" x14ac:dyDescent="0.25">
      <c r="A1501" s="20">
        <f t="shared" si="74"/>
        <v>68</v>
      </c>
      <c r="B1501" s="20" t="s">
        <v>18</v>
      </c>
      <c r="C1501" s="10" t="s">
        <v>102</v>
      </c>
      <c r="D1501" s="11" t="s">
        <v>370</v>
      </c>
      <c r="E1501" s="12">
        <v>44012</v>
      </c>
      <c r="F1501" s="15">
        <v>13020</v>
      </c>
      <c r="G1501" s="39">
        <v>2343.6</v>
      </c>
      <c r="H1501" s="21">
        <v>15363.599999999999</v>
      </c>
      <c r="I1501" s="128" t="s">
        <v>60</v>
      </c>
      <c r="J1501" s="39">
        <f t="shared" si="75"/>
        <v>13020</v>
      </c>
      <c r="K1501" s="20" t="s">
        <v>850</v>
      </c>
    </row>
    <row r="1502" spans="1:11" hidden="1" x14ac:dyDescent="0.25">
      <c r="A1502" s="20">
        <f t="shared" si="74"/>
        <v>69</v>
      </c>
      <c r="B1502" s="20" t="s">
        <v>18</v>
      </c>
      <c r="C1502" s="10" t="s">
        <v>1267</v>
      </c>
      <c r="D1502" s="11" t="s">
        <v>506</v>
      </c>
      <c r="E1502" s="12">
        <v>44039</v>
      </c>
      <c r="F1502" s="15">
        <v>13000</v>
      </c>
      <c r="G1502" s="39">
        <v>2340</v>
      </c>
      <c r="H1502" s="21">
        <v>15340</v>
      </c>
      <c r="I1502" s="128" t="s">
        <v>60</v>
      </c>
      <c r="J1502" s="39">
        <f t="shared" si="75"/>
        <v>13000</v>
      </c>
      <c r="K1502" s="20" t="s">
        <v>850</v>
      </c>
    </row>
    <row r="1503" spans="1:11" hidden="1" x14ac:dyDescent="0.25">
      <c r="A1503" s="20">
        <f t="shared" si="74"/>
        <v>70</v>
      </c>
      <c r="B1503" s="20" t="s">
        <v>18</v>
      </c>
      <c r="C1503" s="10" t="s">
        <v>102</v>
      </c>
      <c r="D1503" s="11" t="s">
        <v>728</v>
      </c>
      <c r="E1503" s="12">
        <v>43963</v>
      </c>
      <c r="F1503" s="15">
        <v>12911</v>
      </c>
      <c r="G1503" s="39">
        <v>2167.98</v>
      </c>
      <c r="H1503" s="21">
        <v>15078.98</v>
      </c>
      <c r="I1503" s="128" t="s">
        <v>60</v>
      </c>
      <c r="J1503" s="39">
        <f t="shared" si="75"/>
        <v>12911</v>
      </c>
      <c r="K1503" s="20" t="s">
        <v>850</v>
      </c>
    </row>
    <row r="1504" spans="1:11" hidden="1" x14ac:dyDescent="0.25">
      <c r="A1504" s="20">
        <f t="shared" si="74"/>
        <v>71</v>
      </c>
      <c r="B1504" s="20" t="s">
        <v>18</v>
      </c>
      <c r="C1504" s="10" t="s">
        <v>868</v>
      </c>
      <c r="D1504" s="11" t="s">
        <v>990</v>
      </c>
      <c r="E1504" s="12">
        <v>43724</v>
      </c>
      <c r="F1504" s="15">
        <v>12905.05</v>
      </c>
      <c r="G1504" s="39">
        <v>2322.9499999999998</v>
      </c>
      <c r="H1504" s="136">
        <v>15228</v>
      </c>
      <c r="I1504" s="128" t="s">
        <v>60</v>
      </c>
      <c r="J1504" s="39">
        <f t="shared" si="75"/>
        <v>12905.05</v>
      </c>
      <c r="K1504" s="20" t="s">
        <v>760</v>
      </c>
    </row>
    <row r="1505" spans="1:11" hidden="1" x14ac:dyDescent="0.25">
      <c r="A1505" s="20">
        <f t="shared" si="74"/>
        <v>72</v>
      </c>
      <c r="B1505" s="20" t="s">
        <v>18</v>
      </c>
      <c r="C1505" s="10" t="s">
        <v>878</v>
      </c>
      <c r="D1505" s="11" t="s">
        <v>42</v>
      </c>
      <c r="E1505" s="12">
        <v>44071</v>
      </c>
      <c r="F1505" s="15">
        <v>12860</v>
      </c>
      <c r="G1505" s="39">
        <v>2315</v>
      </c>
      <c r="H1505" s="21">
        <v>15175</v>
      </c>
      <c r="I1505" s="128" t="s">
        <v>60</v>
      </c>
      <c r="J1505" s="39">
        <f t="shared" si="75"/>
        <v>12860</v>
      </c>
      <c r="K1505" s="20" t="s">
        <v>850</v>
      </c>
    </row>
    <row r="1506" spans="1:11" hidden="1" x14ac:dyDescent="0.25">
      <c r="A1506" s="20">
        <f t="shared" si="74"/>
        <v>73</v>
      </c>
      <c r="B1506" s="20" t="s">
        <v>18</v>
      </c>
      <c r="C1506" s="10" t="s">
        <v>819</v>
      </c>
      <c r="D1506" s="11" t="s">
        <v>651</v>
      </c>
      <c r="E1506" s="12">
        <v>44050</v>
      </c>
      <c r="F1506" s="15">
        <v>12610</v>
      </c>
      <c r="G1506" s="39">
        <v>2269.8000000000002</v>
      </c>
      <c r="H1506" s="21">
        <v>14879.8</v>
      </c>
      <c r="I1506" s="128" t="s">
        <v>60</v>
      </c>
      <c r="J1506" s="39">
        <f t="shared" si="75"/>
        <v>12610</v>
      </c>
      <c r="K1506" s="20" t="s">
        <v>850</v>
      </c>
    </row>
    <row r="1507" spans="1:11" hidden="1" x14ac:dyDescent="0.25">
      <c r="A1507" s="20">
        <f t="shared" si="74"/>
        <v>74</v>
      </c>
      <c r="B1507" s="20" t="s">
        <v>18</v>
      </c>
      <c r="C1507" s="10" t="s">
        <v>1273</v>
      </c>
      <c r="D1507" s="11" t="s">
        <v>1430</v>
      </c>
      <c r="E1507" s="12">
        <v>44046</v>
      </c>
      <c r="F1507" s="15">
        <v>12556</v>
      </c>
      <c r="G1507" s="39">
        <v>2260</v>
      </c>
      <c r="H1507" s="21">
        <v>14816</v>
      </c>
      <c r="I1507" s="128" t="s">
        <v>60</v>
      </c>
      <c r="J1507" s="39">
        <f t="shared" si="75"/>
        <v>12556</v>
      </c>
      <c r="K1507" s="20" t="s">
        <v>850</v>
      </c>
    </row>
    <row r="1508" spans="1:11" hidden="1" x14ac:dyDescent="0.25">
      <c r="A1508" s="20">
        <f t="shared" si="74"/>
        <v>75</v>
      </c>
      <c r="B1508" s="20" t="s">
        <v>18</v>
      </c>
      <c r="C1508" s="10" t="s">
        <v>109</v>
      </c>
      <c r="D1508" s="11" t="s">
        <v>298</v>
      </c>
      <c r="E1508" s="12">
        <v>43862</v>
      </c>
      <c r="F1508" s="15">
        <v>12350</v>
      </c>
      <c r="G1508" s="39">
        <v>2223</v>
      </c>
      <c r="H1508" s="136">
        <v>14573</v>
      </c>
      <c r="I1508" s="128" t="s">
        <v>60</v>
      </c>
      <c r="J1508" s="39">
        <f t="shared" si="75"/>
        <v>12350</v>
      </c>
      <c r="K1508" s="20" t="s">
        <v>760</v>
      </c>
    </row>
    <row r="1509" spans="1:11" hidden="1" x14ac:dyDescent="0.25">
      <c r="A1509" s="20">
        <f t="shared" si="74"/>
        <v>76</v>
      </c>
      <c r="B1509" s="20" t="s">
        <v>18</v>
      </c>
      <c r="C1509" s="10" t="s">
        <v>109</v>
      </c>
      <c r="D1509" s="11" t="s">
        <v>1134</v>
      </c>
      <c r="E1509" s="12">
        <v>43876</v>
      </c>
      <c r="F1509" s="15">
        <v>12350</v>
      </c>
      <c r="G1509" s="39">
        <v>2223</v>
      </c>
      <c r="H1509" s="136">
        <v>14573</v>
      </c>
      <c r="I1509" s="128" t="s">
        <v>60</v>
      </c>
      <c r="J1509" s="39">
        <f t="shared" si="75"/>
        <v>12350</v>
      </c>
      <c r="K1509" s="20" t="s">
        <v>760</v>
      </c>
    </row>
    <row r="1510" spans="1:11" hidden="1" x14ac:dyDescent="0.25">
      <c r="A1510" s="20">
        <f t="shared" si="74"/>
        <v>77</v>
      </c>
      <c r="B1510" s="20" t="s">
        <v>18</v>
      </c>
      <c r="C1510" s="10" t="s">
        <v>109</v>
      </c>
      <c r="D1510" s="11" t="s">
        <v>561</v>
      </c>
      <c r="E1510" s="12">
        <v>43888</v>
      </c>
      <c r="F1510" s="15">
        <v>12350</v>
      </c>
      <c r="G1510" s="39">
        <v>2223</v>
      </c>
      <c r="H1510" s="136">
        <v>14573</v>
      </c>
      <c r="I1510" s="128" t="s">
        <v>60</v>
      </c>
      <c r="J1510" s="39">
        <f t="shared" si="75"/>
        <v>12350</v>
      </c>
      <c r="K1510" s="20" t="s">
        <v>760</v>
      </c>
    </row>
    <row r="1511" spans="1:11" hidden="1" x14ac:dyDescent="0.25">
      <c r="A1511" s="20">
        <f t="shared" si="74"/>
        <v>78</v>
      </c>
      <c r="B1511" s="20" t="s">
        <v>18</v>
      </c>
      <c r="C1511" s="10" t="s">
        <v>148</v>
      </c>
      <c r="D1511" s="11" t="s">
        <v>1425</v>
      </c>
      <c r="E1511" s="12">
        <v>44039</v>
      </c>
      <c r="F1511" s="15">
        <v>12308</v>
      </c>
      <c r="G1511" s="39">
        <v>2215.44</v>
      </c>
      <c r="H1511" s="21">
        <v>14523.44</v>
      </c>
      <c r="I1511" s="128" t="s">
        <v>60</v>
      </c>
      <c r="J1511" s="39">
        <f t="shared" si="75"/>
        <v>12308</v>
      </c>
      <c r="K1511" s="20" t="s">
        <v>850</v>
      </c>
    </row>
    <row r="1512" spans="1:11" hidden="1" x14ac:dyDescent="0.25">
      <c r="A1512" s="20">
        <f t="shared" si="74"/>
        <v>79</v>
      </c>
      <c r="B1512" s="20" t="s">
        <v>18</v>
      </c>
      <c r="C1512" s="10" t="s">
        <v>863</v>
      </c>
      <c r="D1512" s="11" t="s">
        <v>974</v>
      </c>
      <c r="E1512" s="12">
        <v>43686</v>
      </c>
      <c r="F1512" s="15">
        <v>12275.5</v>
      </c>
      <c r="G1512" s="39">
        <v>2209.5</v>
      </c>
      <c r="H1512" s="136">
        <v>14485</v>
      </c>
      <c r="I1512" s="128" t="s">
        <v>60</v>
      </c>
      <c r="J1512" s="39">
        <f t="shared" si="75"/>
        <v>12275.5</v>
      </c>
      <c r="K1512" s="20" t="s">
        <v>760</v>
      </c>
    </row>
    <row r="1513" spans="1:11" hidden="1" x14ac:dyDescent="0.25">
      <c r="A1513" s="20">
        <f t="shared" si="74"/>
        <v>80</v>
      </c>
      <c r="B1513" s="20" t="s">
        <v>18</v>
      </c>
      <c r="C1513" s="10" t="s">
        <v>148</v>
      </c>
      <c r="D1513" s="11" t="s">
        <v>1025</v>
      </c>
      <c r="E1513" s="12">
        <v>43748</v>
      </c>
      <c r="F1513" s="15">
        <v>12100</v>
      </c>
      <c r="G1513" s="39">
        <v>2178</v>
      </c>
      <c r="H1513" s="136">
        <v>14278</v>
      </c>
      <c r="I1513" s="128" t="s">
        <v>60</v>
      </c>
      <c r="J1513" s="39">
        <f t="shared" si="75"/>
        <v>12100</v>
      </c>
      <c r="K1513" s="20" t="s">
        <v>760</v>
      </c>
    </row>
    <row r="1514" spans="1:11" hidden="1" x14ac:dyDescent="0.25">
      <c r="A1514" s="20">
        <f t="shared" si="74"/>
        <v>81</v>
      </c>
      <c r="B1514" s="20" t="s">
        <v>18</v>
      </c>
      <c r="C1514" s="10" t="s">
        <v>873</v>
      </c>
      <c r="D1514" s="11" t="s">
        <v>696</v>
      </c>
      <c r="E1514" s="12">
        <v>44013</v>
      </c>
      <c r="F1514" s="15">
        <v>12000</v>
      </c>
      <c r="G1514" s="39">
        <v>2160</v>
      </c>
      <c r="H1514" s="21">
        <v>14160</v>
      </c>
      <c r="I1514" s="128" t="s">
        <v>60</v>
      </c>
      <c r="J1514" s="39">
        <f t="shared" si="75"/>
        <v>12000</v>
      </c>
      <c r="K1514" s="20" t="s">
        <v>850</v>
      </c>
    </row>
    <row r="1515" spans="1:11" hidden="1" x14ac:dyDescent="0.25">
      <c r="A1515" s="20">
        <f t="shared" si="74"/>
        <v>82</v>
      </c>
      <c r="B1515" s="20" t="s">
        <v>18</v>
      </c>
      <c r="C1515" s="10" t="s">
        <v>863</v>
      </c>
      <c r="D1515" s="11" t="s">
        <v>375</v>
      </c>
      <c r="E1515" s="12">
        <v>44049</v>
      </c>
      <c r="F1515" s="15">
        <v>11905</v>
      </c>
      <c r="G1515" s="39">
        <v>2142.9</v>
      </c>
      <c r="H1515" s="21">
        <v>14047.9</v>
      </c>
      <c r="I1515" s="128" t="s">
        <v>60</v>
      </c>
      <c r="J1515" s="39">
        <f t="shared" si="75"/>
        <v>11905</v>
      </c>
      <c r="K1515" s="20" t="s">
        <v>850</v>
      </c>
    </row>
    <row r="1516" spans="1:11" hidden="1" x14ac:dyDescent="0.25">
      <c r="A1516" s="20">
        <f t="shared" ref="A1516:A1534" si="76">+A1515+1</f>
        <v>83</v>
      </c>
      <c r="B1516" s="20" t="s">
        <v>18</v>
      </c>
      <c r="C1516" s="10" t="s">
        <v>109</v>
      </c>
      <c r="D1516" s="11" t="s">
        <v>1161</v>
      </c>
      <c r="E1516" s="12">
        <v>43897</v>
      </c>
      <c r="F1516" s="15">
        <v>11635.6</v>
      </c>
      <c r="G1516" s="39">
        <v>2094.4</v>
      </c>
      <c r="H1516" s="136">
        <v>13730.000000000002</v>
      </c>
      <c r="I1516" s="128" t="s">
        <v>60</v>
      </c>
      <c r="J1516" s="39">
        <f t="shared" ref="J1516:J1534" si="77">+F1516</f>
        <v>11635.6</v>
      </c>
      <c r="K1516" s="20" t="s">
        <v>760</v>
      </c>
    </row>
    <row r="1517" spans="1:11" hidden="1" x14ac:dyDescent="0.25">
      <c r="A1517" s="20">
        <f t="shared" si="76"/>
        <v>84</v>
      </c>
      <c r="B1517" s="20" t="s">
        <v>18</v>
      </c>
      <c r="C1517" s="10" t="s">
        <v>109</v>
      </c>
      <c r="D1517" s="11" t="s">
        <v>1090</v>
      </c>
      <c r="E1517" s="12">
        <v>43909</v>
      </c>
      <c r="F1517" s="15">
        <v>11635.6</v>
      </c>
      <c r="G1517" s="39">
        <v>2094.4</v>
      </c>
      <c r="H1517" s="136">
        <v>13730.000000000002</v>
      </c>
      <c r="I1517" s="128" t="s">
        <v>60</v>
      </c>
      <c r="J1517" s="39">
        <f t="shared" si="77"/>
        <v>11635.6</v>
      </c>
      <c r="K1517" s="20" t="s">
        <v>760</v>
      </c>
    </row>
    <row r="1518" spans="1:11" hidden="1" x14ac:dyDescent="0.25">
      <c r="A1518" s="20">
        <f t="shared" si="76"/>
        <v>85</v>
      </c>
      <c r="B1518" s="20" t="s">
        <v>18</v>
      </c>
      <c r="C1518" s="10" t="s">
        <v>866</v>
      </c>
      <c r="D1518" s="11" t="s">
        <v>1017</v>
      </c>
      <c r="E1518" s="12">
        <v>43748</v>
      </c>
      <c r="F1518" s="15">
        <v>11588</v>
      </c>
      <c r="G1518" s="39">
        <v>2086</v>
      </c>
      <c r="H1518" s="136">
        <v>13674</v>
      </c>
      <c r="I1518" s="128" t="s">
        <v>60</v>
      </c>
      <c r="J1518" s="39">
        <f t="shared" si="77"/>
        <v>11588</v>
      </c>
      <c r="K1518" s="20" t="s">
        <v>760</v>
      </c>
    </row>
    <row r="1519" spans="1:11" hidden="1" x14ac:dyDescent="0.25">
      <c r="A1519" s="20">
        <f t="shared" si="76"/>
        <v>86</v>
      </c>
      <c r="B1519" s="20" t="s">
        <v>18</v>
      </c>
      <c r="C1519" s="10" t="s">
        <v>919</v>
      </c>
      <c r="D1519" s="11" t="s">
        <v>1353</v>
      </c>
      <c r="E1519" s="12">
        <v>44008</v>
      </c>
      <c r="F1519" s="15">
        <v>11447.2</v>
      </c>
      <c r="G1519" s="39">
        <v>2060.5</v>
      </c>
      <c r="H1519" s="21">
        <v>13507.7</v>
      </c>
      <c r="I1519" s="128" t="s">
        <v>60</v>
      </c>
      <c r="J1519" s="39">
        <f t="shared" si="77"/>
        <v>11447.2</v>
      </c>
      <c r="K1519" s="20" t="s">
        <v>850</v>
      </c>
    </row>
    <row r="1520" spans="1:11" hidden="1" x14ac:dyDescent="0.25">
      <c r="A1520" s="20">
        <f t="shared" si="76"/>
        <v>87</v>
      </c>
      <c r="B1520" s="20" t="s">
        <v>18</v>
      </c>
      <c r="C1520" s="10" t="s">
        <v>102</v>
      </c>
      <c r="D1520" s="11" t="s">
        <v>1475</v>
      </c>
      <c r="E1520" s="12">
        <v>44062</v>
      </c>
      <c r="F1520" s="15">
        <v>11430</v>
      </c>
      <c r="G1520" s="39">
        <v>2057.4</v>
      </c>
      <c r="H1520" s="21">
        <v>13487.400000000001</v>
      </c>
      <c r="I1520" s="128" t="s">
        <v>60</v>
      </c>
      <c r="J1520" s="39">
        <f t="shared" si="77"/>
        <v>11430</v>
      </c>
      <c r="K1520" s="20" t="s">
        <v>850</v>
      </c>
    </row>
    <row r="1521" spans="1:11" hidden="1" x14ac:dyDescent="0.25">
      <c r="A1521" s="20">
        <f t="shared" si="76"/>
        <v>88</v>
      </c>
      <c r="B1521" s="20" t="s">
        <v>18</v>
      </c>
      <c r="C1521" s="10" t="s">
        <v>862</v>
      </c>
      <c r="D1521" s="11" t="s">
        <v>1339</v>
      </c>
      <c r="E1521" s="12">
        <v>43992</v>
      </c>
      <c r="F1521" s="15">
        <v>11400</v>
      </c>
      <c r="G1521" s="39">
        <v>2052</v>
      </c>
      <c r="H1521" s="21">
        <v>13452</v>
      </c>
      <c r="I1521" s="128" t="s">
        <v>60</v>
      </c>
      <c r="J1521" s="39">
        <f t="shared" si="77"/>
        <v>11400</v>
      </c>
      <c r="K1521" s="20" t="s">
        <v>850</v>
      </c>
    </row>
    <row r="1522" spans="1:11" hidden="1" x14ac:dyDescent="0.25">
      <c r="A1522" s="20">
        <f t="shared" si="76"/>
        <v>89</v>
      </c>
      <c r="B1522" s="20" t="s">
        <v>18</v>
      </c>
      <c r="C1522" s="10" t="s">
        <v>102</v>
      </c>
      <c r="D1522" s="11" t="s">
        <v>299</v>
      </c>
      <c r="E1522" s="12">
        <v>43984</v>
      </c>
      <c r="F1522" s="15">
        <v>11350</v>
      </c>
      <c r="G1522" s="39">
        <v>2043</v>
      </c>
      <c r="H1522" s="21">
        <v>13393</v>
      </c>
      <c r="I1522" s="128" t="s">
        <v>60</v>
      </c>
      <c r="J1522" s="39">
        <f t="shared" si="77"/>
        <v>11350</v>
      </c>
      <c r="K1522" s="20" t="s">
        <v>850</v>
      </c>
    </row>
    <row r="1523" spans="1:11" hidden="1" x14ac:dyDescent="0.25">
      <c r="A1523" s="20">
        <f t="shared" si="76"/>
        <v>90</v>
      </c>
      <c r="B1523" s="20" t="s">
        <v>18</v>
      </c>
      <c r="C1523" s="10" t="s">
        <v>862</v>
      </c>
      <c r="D1523" s="11" t="s">
        <v>1346</v>
      </c>
      <c r="E1523" s="12">
        <v>44000</v>
      </c>
      <c r="F1523" s="15">
        <v>11300</v>
      </c>
      <c r="G1523" s="39">
        <v>2034</v>
      </c>
      <c r="H1523" s="21">
        <v>13334</v>
      </c>
      <c r="I1523" s="128" t="s">
        <v>60</v>
      </c>
      <c r="J1523" s="39">
        <f t="shared" si="77"/>
        <v>11300</v>
      </c>
      <c r="K1523" s="20" t="s">
        <v>850</v>
      </c>
    </row>
    <row r="1524" spans="1:11" hidden="1" x14ac:dyDescent="0.25">
      <c r="A1524" s="20">
        <f t="shared" si="76"/>
        <v>91</v>
      </c>
      <c r="B1524" s="20" t="s">
        <v>18</v>
      </c>
      <c r="C1524" s="10" t="s">
        <v>109</v>
      </c>
      <c r="D1524" s="11" t="s">
        <v>193</v>
      </c>
      <c r="E1524" s="12">
        <v>43669</v>
      </c>
      <c r="F1524" s="15">
        <v>11290</v>
      </c>
      <c r="G1524" s="39">
        <v>2012.56</v>
      </c>
      <c r="H1524" s="136">
        <v>13302.560000000001</v>
      </c>
      <c r="I1524" s="128" t="s">
        <v>60</v>
      </c>
      <c r="J1524" s="39">
        <f t="shared" si="77"/>
        <v>11290</v>
      </c>
      <c r="K1524" s="20" t="s">
        <v>760</v>
      </c>
    </row>
    <row r="1525" spans="1:11" hidden="1" x14ac:dyDescent="0.25">
      <c r="A1525" s="20">
        <f t="shared" si="76"/>
        <v>92</v>
      </c>
      <c r="B1525" s="20" t="s">
        <v>18</v>
      </c>
      <c r="C1525" s="10" t="s">
        <v>907</v>
      </c>
      <c r="D1525" s="11" t="s">
        <v>212</v>
      </c>
      <c r="E1525" s="12">
        <v>43670</v>
      </c>
      <c r="F1525" s="15">
        <v>11000</v>
      </c>
      <c r="G1525" s="39">
        <v>1980</v>
      </c>
      <c r="H1525" s="21">
        <v>12980</v>
      </c>
      <c r="I1525" s="128" t="s">
        <v>60</v>
      </c>
      <c r="J1525" s="39">
        <f t="shared" si="77"/>
        <v>11000</v>
      </c>
      <c r="K1525" s="20" t="s">
        <v>850</v>
      </c>
    </row>
    <row r="1526" spans="1:11" hidden="1" x14ac:dyDescent="0.25">
      <c r="A1526" s="20">
        <f t="shared" si="76"/>
        <v>93</v>
      </c>
      <c r="B1526" s="20" t="s">
        <v>18</v>
      </c>
      <c r="C1526" s="10" t="s">
        <v>110</v>
      </c>
      <c r="D1526" s="11" t="s">
        <v>1039</v>
      </c>
      <c r="E1526" s="12">
        <v>43762</v>
      </c>
      <c r="F1526" s="15">
        <v>10977.45</v>
      </c>
      <c r="G1526" s="39">
        <v>1913.55</v>
      </c>
      <c r="H1526" s="136">
        <v>12891</v>
      </c>
      <c r="I1526" s="128" t="s">
        <v>60</v>
      </c>
      <c r="J1526" s="39">
        <f t="shared" si="77"/>
        <v>10977.45</v>
      </c>
      <c r="K1526" s="20" t="s">
        <v>760</v>
      </c>
    </row>
    <row r="1527" spans="1:11" hidden="1" x14ac:dyDescent="0.25">
      <c r="A1527" s="20">
        <f t="shared" si="76"/>
        <v>94</v>
      </c>
      <c r="B1527" s="20" t="s">
        <v>18</v>
      </c>
      <c r="C1527" s="10" t="s">
        <v>102</v>
      </c>
      <c r="D1527" s="11" t="s">
        <v>557</v>
      </c>
      <c r="E1527" s="12">
        <v>44043</v>
      </c>
      <c r="F1527" s="15">
        <v>10885</v>
      </c>
      <c r="G1527" s="39">
        <v>1959.3</v>
      </c>
      <c r="H1527" s="21">
        <v>12844.3</v>
      </c>
      <c r="I1527" s="128" t="s">
        <v>60</v>
      </c>
      <c r="J1527" s="39">
        <f t="shared" si="77"/>
        <v>10885</v>
      </c>
      <c r="K1527" s="20" t="s">
        <v>850</v>
      </c>
    </row>
    <row r="1528" spans="1:11" hidden="1" x14ac:dyDescent="0.25">
      <c r="A1528" s="20">
        <f t="shared" si="76"/>
        <v>95</v>
      </c>
      <c r="B1528" s="20" t="s">
        <v>18</v>
      </c>
      <c r="C1528" s="10" t="s">
        <v>860</v>
      </c>
      <c r="D1528" s="11" t="s">
        <v>212</v>
      </c>
      <c r="E1528" s="12">
        <v>43658</v>
      </c>
      <c r="F1528" s="15">
        <v>10600</v>
      </c>
      <c r="G1528" s="39">
        <v>1908</v>
      </c>
      <c r="H1528" s="136">
        <v>12508</v>
      </c>
      <c r="I1528" s="128" t="s">
        <v>60</v>
      </c>
      <c r="J1528" s="39">
        <f t="shared" si="77"/>
        <v>10600</v>
      </c>
      <c r="K1528" s="20" t="s">
        <v>760</v>
      </c>
    </row>
    <row r="1529" spans="1:11" hidden="1" x14ac:dyDescent="0.25">
      <c r="A1529" s="20">
        <f t="shared" si="76"/>
        <v>96</v>
      </c>
      <c r="B1529" s="20" t="s">
        <v>18</v>
      </c>
      <c r="C1529" s="10" t="s">
        <v>102</v>
      </c>
      <c r="D1529" s="11" t="s">
        <v>176</v>
      </c>
      <c r="E1529" s="12">
        <v>44067</v>
      </c>
      <c r="F1529" s="15">
        <v>10550</v>
      </c>
      <c r="G1529" s="39">
        <v>1899</v>
      </c>
      <c r="H1529" s="21">
        <v>12449</v>
      </c>
      <c r="I1529" s="128" t="s">
        <v>60</v>
      </c>
      <c r="J1529" s="39">
        <f t="shared" si="77"/>
        <v>10550</v>
      </c>
      <c r="K1529" s="20" t="s">
        <v>850</v>
      </c>
    </row>
    <row r="1530" spans="1:11" hidden="1" x14ac:dyDescent="0.25">
      <c r="A1530" s="20">
        <f t="shared" si="76"/>
        <v>97</v>
      </c>
      <c r="B1530" s="20" t="s">
        <v>18</v>
      </c>
      <c r="C1530" s="10" t="s">
        <v>125</v>
      </c>
      <c r="D1530" s="11" t="s">
        <v>1036</v>
      </c>
      <c r="E1530" s="12">
        <v>43762</v>
      </c>
      <c r="F1530" s="15">
        <v>10525</v>
      </c>
      <c r="G1530" s="39">
        <v>1558</v>
      </c>
      <c r="H1530" s="136">
        <v>12083</v>
      </c>
      <c r="I1530" s="128" t="s">
        <v>60</v>
      </c>
      <c r="J1530" s="39">
        <f t="shared" si="77"/>
        <v>10525</v>
      </c>
      <c r="K1530" s="20" t="s">
        <v>760</v>
      </c>
    </row>
    <row r="1531" spans="1:11" hidden="1" x14ac:dyDescent="0.25">
      <c r="A1531" s="20">
        <f t="shared" si="76"/>
        <v>98</v>
      </c>
      <c r="B1531" s="20" t="s">
        <v>18</v>
      </c>
      <c r="C1531" s="10" t="s">
        <v>110</v>
      </c>
      <c r="D1531" s="11" t="s">
        <v>1059</v>
      </c>
      <c r="E1531" s="12">
        <v>43794</v>
      </c>
      <c r="F1531" s="15">
        <v>10479.6</v>
      </c>
      <c r="G1531" s="39">
        <v>1886.4</v>
      </c>
      <c r="H1531" s="136">
        <v>12366</v>
      </c>
      <c r="I1531" s="128" t="s">
        <v>60</v>
      </c>
      <c r="J1531" s="39">
        <f t="shared" si="77"/>
        <v>10479.6</v>
      </c>
      <c r="K1531" s="20" t="s">
        <v>760</v>
      </c>
    </row>
    <row r="1532" spans="1:11" hidden="1" x14ac:dyDescent="0.25">
      <c r="A1532" s="20">
        <f t="shared" si="76"/>
        <v>99</v>
      </c>
      <c r="B1532" s="20" t="s">
        <v>18</v>
      </c>
      <c r="C1532" s="10" t="s">
        <v>113</v>
      </c>
      <c r="D1532" s="11" t="s">
        <v>237</v>
      </c>
      <c r="E1532" s="12">
        <v>43837</v>
      </c>
      <c r="F1532" s="15">
        <v>10450</v>
      </c>
      <c r="G1532" s="39">
        <v>1881</v>
      </c>
      <c r="H1532" s="136">
        <v>12331</v>
      </c>
      <c r="I1532" s="128" t="s">
        <v>60</v>
      </c>
      <c r="J1532" s="39">
        <f t="shared" si="77"/>
        <v>10450</v>
      </c>
      <c r="K1532" s="20" t="s">
        <v>760</v>
      </c>
    </row>
    <row r="1533" spans="1:11" hidden="1" x14ac:dyDescent="0.25">
      <c r="A1533" s="20">
        <f t="shared" si="76"/>
        <v>100</v>
      </c>
      <c r="B1533" s="20" t="s">
        <v>18</v>
      </c>
      <c r="C1533" s="10" t="s">
        <v>109</v>
      </c>
      <c r="D1533" s="11" t="s">
        <v>493</v>
      </c>
      <c r="E1533" s="12">
        <v>43833</v>
      </c>
      <c r="F1533" s="15">
        <v>10440.5</v>
      </c>
      <c r="G1533" s="39">
        <v>1879.3</v>
      </c>
      <c r="H1533" s="136">
        <v>12319.8</v>
      </c>
      <c r="I1533" s="128" t="s">
        <v>60</v>
      </c>
      <c r="J1533" s="39">
        <f t="shared" si="77"/>
        <v>10440.5</v>
      </c>
      <c r="K1533" s="20" t="s">
        <v>760</v>
      </c>
    </row>
    <row r="1534" spans="1:11" hidden="1" x14ac:dyDescent="0.25">
      <c r="A1534" s="20">
        <f t="shared" si="76"/>
        <v>101</v>
      </c>
      <c r="B1534" s="20" t="s">
        <v>18</v>
      </c>
      <c r="C1534" s="10" t="s">
        <v>109</v>
      </c>
      <c r="D1534" s="11" t="s">
        <v>1099</v>
      </c>
      <c r="E1534" s="12">
        <v>43851</v>
      </c>
      <c r="F1534" s="15">
        <v>10440.5</v>
      </c>
      <c r="G1534" s="39">
        <v>1879.3</v>
      </c>
      <c r="H1534" s="136">
        <v>12319.8</v>
      </c>
      <c r="I1534" s="128" t="s">
        <v>60</v>
      </c>
      <c r="J1534" s="39">
        <f t="shared" si="77"/>
        <v>10440.5</v>
      </c>
      <c r="K1534" s="20" t="s">
        <v>760</v>
      </c>
    </row>
    <row r="1535" spans="1:11" hidden="1" x14ac:dyDescent="0.25">
      <c r="A1535" s="20">
        <v>111</v>
      </c>
      <c r="B1535" s="20" t="s">
        <v>1191</v>
      </c>
      <c r="C1535" s="10" t="s">
        <v>66</v>
      </c>
      <c r="D1535" s="11" t="s">
        <v>58</v>
      </c>
      <c r="E1535" s="42"/>
      <c r="F1535" s="15">
        <v>65935</v>
      </c>
      <c r="G1535" s="39">
        <v>0</v>
      </c>
      <c r="H1535" s="39">
        <v>65935</v>
      </c>
      <c r="I1535" s="19" t="s">
        <v>1908</v>
      </c>
      <c r="J1535" s="39">
        <f>F1535+G1535</f>
        <v>65935</v>
      </c>
      <c r="K1535" s="20" t="s">
        <v>850</v>
      </c>
    </row>
    <row r="1536" spans="1:11" hidden="1" x14ac:dyDescent="0.25">
      <c r="A1536" s="20">
        <f t="shared" ref="A1536:A1543" si="78">+A1535+1</f>
        <v>112</v>
      </c>
      <c r="B1536" s="20" t="s">
        <v>18</v>
      </c>
      <c r="C1536" s="10" t="s">
        <v>158</v>
      </c>
      <c r="D1536" s="11" t="s">
        <v>1046</v>
      </c>
      <c r="E1536" s="12">
        <v>43778</v>
      </c>
      <c r="F1536" s="15">
        <v>10416.120000000001</v>
      </c>
      <c r="G1536" s="39">
        <v>1874.88</v>
      </c>
      <c r="H1536" s="136">
        <v>12291.000000000002</v>
      </c>
      <c r="I1536" s="128" t="s">
        <v>60</v>
      </c>
      <c r="J1536" s="39">
        <f t="shared" ref="J1536:J1543" si="79">+F1536</f>
        <v>10416.120000000001</v>
      </c>
      <c r="K1536" s="20" t="s">
        <v>760</v>
      </c>
    </row>
    <row r="1537" spans="1:11" hidden="1" x14ac:dyDescent="0.25">
      <c r="A1537" s="20">
        <f t="shared" si="78"/>
        <v>113</v>
      </c>
      <c r="B1537" s="20" t="s">
        <v>18</v>
      </c>
      <c r="C1537" s="10" t="s">
        <v>144</v>
      </c>
      <c r="D1537" s="11" t="s">
        <v>603</v>
      </c>
      <c r="E1537" s="12">
        <v>43785</v>
      </c>
      <c r="F1537" s="15">
        <v>10329.6</v>
      </c>
      <c r="G1537" s="39">
        <v>1859.4</v>
      </c>
      <c r="H1537" s="136">
        <v>12189.000000000002</v>
      </c>
      <c r="I1537" s="128" t="s">
        <v>60</v>
      </c>
      <c r="J1537" s="39">
        <f t="shared" si="79"/>
        <v>10329.6</v>
      </c>
      <c r="K1537" s="20" t="s">
        <v>760</v>
      </c>
    </row>
    <row r="1538" spans="1:11" hidden="1" x14ac:dyDescent="0.25">
      <c r="A1538" s="20">
        <f t="shared" si="78"/>
        <v>114</v>
      </c>
      <c r="B1538" s="20" t="s">
        <v>18</v>
      </c>
      <c r="C1538" s="10" t="s">
        <v>919</v>
      </c>
      <c r="D1538" s="11" t="s">
        <v>1181</v>
      </c>
      <c r="E1538" s="12">
        <v>43910</v>
      </c>
      <c r="F1538" s="15">
        <v>10211.4</v>
      </c>
      <c r="G1538" s="39">
        <v>1838.05</v>
      </c>
      <c r="H1538" s="136">
        <v>12049.449999999999</v>
      </c>
      <c r="I1538" s="128" t="s">
        <v>60</v>
      </c>
      <c r="J1538" s="39">
        <f t="shared" si="79"/>
        <v>10211.4</v>
      </c>
      <c r="K1538" s="20" t="s">
        <v>760</v>
      </c>
    </row>
    <row r="1539" spans="1:11" hidden="1" x14ac:dyDescent="0.25">
      <c r="A1539" s="20">
        <f t="shared" si="78"/>
        <v>115</v>
      </c>
      <c r="B1539" s="20" t="s">
        <v>18</v>
      </c>
      <c r="C1539" s="10" t="s">
        <v>109</v>
      </c>
      <c r="D1539" s="11" t="s">
        <v>431</v>
      </c>
      <c r="E1539" s="12">
        <v>43808</v>
      </c>
      <c r="F1539" s="15">
        <v>10193.5</v>
      </c>
      <c r="G1539" s="39">
        <v>1834.84</v>
      </c>
      <c r="H1539" s="136">
        <v>12028.34</v>
      </c>
      <c r="I1539" s="128" t="s">
        <v>60</v>
      </c>
      <c r="J1539" s="39">
        <f t="shared" si="79"/>
        <v>10193.5</v>
      </c>
      <c r="K1539" s="20" t="s">
        <v>760</v>
      </c>
    </row>
    <row r="1540" spans="1:11" hidden="1" x14ac:dyDescent="0.25">
      <c r="A1540" s="20">
        <f t="shared" si="78"/>
        <v>116</v>
      </c>
      <c r="B1540" s="20" t="s">
        <v>18</v>
      </c>
      <c r="C1540" s="10" t="s">
        <v>109</v>
      </c>
      <c r="D1540" s="11" t="s">
        <v>1078</v>
      </c>
      <c r="E1540" s="12">
        <v>43823</v>
      </c>
      <c r="F1540" s="15">
        <v>10193.5</v>
      </c>
      <c r="G1540" s="39">
        <v>1834.84</v>
      </c>
      <c r="H1540" s="136">
        <v>12028.34</v>
      </c>
      <c r="I1540" s="128" t="s">
        <v>60</v>
      </c>
      <c r="J1540" s="39">
        <f t="shared" si="79"/>
        <v>10193.5</v>
      </c>
      <c r="K1540" s="20" t="s">
        <v>760</v>
      </c>
    </row>
    <row r="1541" spans="1:11" hidden="1" x14ac:dyDescent="0.25">
      <c r="A1541" s="20">
        <f t="shared" si="78"/>
        <v>117</v>
      </c>
      <c r="B1541" s="20" t="s">
        <v>18</v>
      </c>
      <c r="C1541" s="10" t="s">
        <v>109</v>
      </c>
      <c r="D1541" s="11" t="s">
        <v>375</v>
      </c>
      <c r="E1541" s="12">
        <v>43789</v>
      </c>
      <c r="F1541" s="15">
        <v>10131.14</v>
      </c>
      <c r="G1541" s="39">
        <v>1823.4</v>
      </c>
      <c r="H1541" s="136">
        <v>11954.54</v>
      </c>
      <c r="I1541" s="128" t="s">
        <v>60</v>
      </c>
      <c r="J1541" s="39">
        <f t="shared" si="79"/>
        <v>10131.14</v>
      </c>
      <c r="K1541" s="20" t="s">
        <v>760</v>
      </c>
    </row>
    <row r="1542" spans="1:11" hidden="1" x14ac:dyDescent="0.25">
      <c r="A1542" s="20">
        <f t="shared" si="78"/>
        <v>118</v>
      </c>
      <c r="B1542" s="20" t="s">
        <v>18</v>
      </c>
      <c r="C1542" s="10" t="s">
        <v>851</v>
      </c>
      <c r="D1542" s="11" t="s">
        <v>1173</v>
      </c>
      <c r="E1542" s="12">
        <v>43904</v>
      </c>
      <c r="F1542" s="15">
        <v>10081.4</v>
      </c>
      <c r="G1542" s="39">
        <v>1814.65</v>
      </c>
      <c r="H1542" s="136">
        <v>11896.05</v>
      </c>
      <c r="I1542" s="128" t="s">
        <v>60</v>
      </c>
      <c r="J1542" s="39">
        <f t="shared" si="79"/>
        <v>10081.4</v>
      </c>
      <c r="K1542" s="20" t="s">
        <v>760</v>
      </c>
    </row>
    <row r="1543" spans="1:11" hidden="1" x14ac:dyDescent="0.25">
      <c r="A1543" s="20">
        <f t="shared" si="78"/>
        <v>119</v>
      </c>
      <c r="B1543" s="20" t="s">
        <v>18</v>
      </c>
      <c r="C1543" s="10" t="s">
        <v>158</v>
      </c>
      <c r="D1543" s="11" t="s">
        <v>1009</v>
      </c>
      <c r="E1543" s="12">
        <v>43743</v>
      </c>
      <c r="F1543" s="15">
        <v>10080</v>
      </c>
      <c r="G1543" s="39">
        <v>1814</v>
      </c>
      <c r="H1543" s="136">
        <v>11894</v>
      </c>
      <c r="I1543" s="128" t="s">
        <v>60</v>
      </c>
      <c r="J1543" s="39">
        <f t="shared" si="79"/>
        <v>10080</v>
      </c>
      <c r="K1543" s="20" t="s">
        <v>760</v>
      </c>
    </row>
    <row r="1544" spans="1:11" hidden="1" x14ac:dyDescent="0.25">
      <c r="A1544" s="20">
        <v>42</v>
      </c>
      <c r="B1544" s="20" t="s">
        <v>1191</v>
      </c>
      <c r="C1544" s="10" t="s">
        <v>66</v>
      </c>
      <c r="D1544" s="11" t="s">
        <v>58</v>
      </c>
      <c r="E1544" s="42"/>
      <c r="F1544" s="15">
        <v>65705</v>
      </c>
      <c r="G1544" s="39">
        <v>0</v>
      </c>
      <c r="H1544" s="39">
        <v>65705</v>
      </c>
      <c r="I1544" s="19" t="s">
        <v>1908</v>
      </c>
      <c r="J1544" s="39">
        <f>F1544+G1544</f>
        <v>65705</v>
      </c>
      <c r="K1544" s="20" t="s">
        <v>760</v>
      </c>
    </row>
    <row r="1545" spans="1:11" hidden="1" x14ac:dyDescent="0.25">
      <c r="A1545" s="20">
        <f t="shared" ref="A1545:A1592" si="80">+A1544+1</f>
        <v>43</v>
      </c>
      <c r="B1545" s="20" t="s">
        <v>18</v>
      </c>
      <c r="C1545" s="10" t="s">
        <v>868</v>
      </c>
      <c r="D1545" s="11" t="s">
        <v>1416</v>
      </c>
      <c r="E1545" s="12">
        <v>44039</v>
      </c>
      <c r="F1545" s="15">
        <v>9947.9</v>
      </c>
      <c r="G1545" s="39">
        <v>1790.62</v>
      </c>
      <c r="H1545" s="21">
        <v>11738.52</v>
      </c>
      <c r="I1545" s="128" t="s">
        <v>60</v>
      </c>
      <c r="J1545" s="39">
        <f t="shared" ref="J1545:J1592" si="81">+F1545</f>
        <v>9947.9</v>
      </c>
      <c r="K1545" s="20" t="s">
        <v>850</v>
      </c>
    </row>
    <row r="1546" spans="1:11" hidden="1" x14ac:dyDescent="0.25">
      <c r="A1546" s="20">
        <f t="shared" si="80"/>
        <v>44</v>
      </c>
      <c r="B1546" s="20" t="s">
        <v>18</v>
      </c>
      <c r="C1546" s="10" t="s">
        <v>148</v>
      </c>
      <c r="D1546" s="11" t="s">
        <v>1412</v>
      </c>
      <c r="E1546" s="12">
        <v>44036</v>
      </c>
      <c r="F1546" s="15">
        <v>9921.64</v>
      </c>
      <c r="G1546" s="39">
        <v>1785.89</v>
      </c>
      <c r="H1546" s="21">
        <v>11707.529999999999</v>
      </c>
      <c r="I1546" s="128" t="s">
        <v>60</v>
      </c>
      <c r="J1546" s="39">
        <f t="shared" si="81"/>
        <v>9921.64</v>
      </c>
      <c r="K1546" s="20" t="s">
        <v>850</v>
      </c>
    </row>
    <row r="1547" spans="1:11" hidden="1" x14ac:dyDescent="0.25">
      <c r="A1547" s="20">
        <f t="shared" si="80"/>
        <v>45</v>
      </c>
      <c r="B1547" s="20" t="s">
        <v>18</v>
      </c>
      <c r="C1547" s="10" t="s">
        <v>857</v>
      </c>
      <c r="D1547" s="11" t="s">
        <v>969</v>
      </c>
      <c r="E1547" s="12">
        <v>43684</v>
      </c>
      <c r="F1547" s="15">
        <v>9900</v>
      </c>
      <c r="G1547" s="39">
        <v>1782</v>
      </c>
      <c r="H1547" s="136">
        <v>11682</v>
      </c>
      <c r="I1547" s="128" t="s">
        <v>60</v>
      </c>
      <c r="J1547" s="39">
        <f t="shared" si="81"/>
        <v>9900</v>
      </c>
      <c r="K1547" s="20" t="s">
        <v>760</v>
      </c>
    </row>
    <row r="1548" spans="1:11" hidden="1" x14ac:dyDescent="0.25">
      <c r="A1548" s="20">
        <f t="shared" si="80"/>
        <v>46</v>
      </c>
      <c r="B1548" s="20" t="s">
        <v>18</v>
      </c>
      <c r="C1548" s="10" t="s">
        <v>882</v>
      </c>
      <c r="D1548" s="11" t="s">
        <v>1037</v>
      </c>
      <c r="E1548" s="12">
        <v>43748</v>
      </c>
      <c r="F1548" s="15">
        <v>9700</v>
      </c>
      <c r="G1548" s="39">
        <v>1746</v>
      </c>
      <c r="H1548" s="136">
        <v>11446</v>
      </c>
      <c r="I1548" s="128" t="s">
        <v>60</v>
      </c>
      <c r="J1548" s="39">
        <f t="shared" si="81"/>
        <v>9700</v>
      </c>
      <c r="K1548" s="20" t="s">
        <v>760</v>
      </c>
    </row>
    <row r="1549" spans="1:11" hidden="1" x14ac:dyDescent="0.25">
      <c r="A1549" s="20">
        <f t="shared" si="80"/>
        <v>47</v>
      </c>
      <c r="B1549" s="20" t="s">
        <v>18</v>
      </c>
      <c r="C1549" s="10" t="s">
        <v>1283</v>
      </c>
      <c r="D1549" s="11" t="s">
        <v>575</v>
      </c>
      <c r="E1549" s="12">
        <v>44061</v>
      </c>
      <c r="F1549" s="15">
        <v>9690</v>
      </c>
      <c r="G1549" s="39">
        <v>1744</v>
      </c>
      <c r="H1549" s="21">
        <v>11434</v>
      </c>
      <c r="I1549" s="128" t="s">
        <v>60</v>
      </c>
      <c r="J1549" s="39">
        <f t="shared" si="81"/>
        <v>9690</v>
      </c>
      <c r="K1549" s="20" t="s">
        <v>850</v>
      </c>
    </row>
    <row r="1550" spans="1:11" hidden="1" x14ac:dyDescent="0.25">
      <c r="A1550" s="20">
        <f t="shared" si="80"/>
        <v>48</v>
      </c>
      <c r="B1550" s="20" t="s">
        <v>18</v>
      </c>
      <c r="C1550" s="10" t="s">
        <v>109</v>
      </c>
      <c r="D1550" s="11" t="s">
        <v>1388</v>
      </c>
      <c r="E1550" s="12">
        <v>44022</v>
      </c>
      <c r="F1550" s="15">
        <v>9610.2000000000007</v>
      </c>
      <c r="G1550" s="39">
        <v>1729.84</v>
      </c>
      <c r="H1550" s="21">
        <v>11340.04</v>
      </c>
      <c r="I1550" s="128" t="s">
        <v>60</v>
      </c>
      <c r="J1550" s="39">
        <f t="shared" si="81"/>
        <v>9610.2000000000007</v>
      </c>
      <c r="K1550" s="20" t="s">
        <v>850</v>
      </c>
    </row>
    <row r="1551" spans="1:11" hidden="1" x14ac:dyDescent="0.25">
      <c r="A1551" s="20">
        <f t="shared" si="80"/>
        <v>49</v>
      </c>
      <c r="B1551" s="20" t="s">
        <v>18</v>
      </c>
      <c r="C1551" s="10" t="s">
        <v>109</v>
      </c>
      <c r="D1551" s="11" t="s">
        <v>1418</v>
      </c>
      <c r="E1551" s="12">
        <v>44040</v>
      </c>
      <c r="F1551" s="15">
        <v>9610.2000000000007</v>
      </c>
      <c r="G1551" s="39">
        <v>1729.84</v>
      </c>
      <c r="H1551" s="21">
        <v>11340.04</v>
      </c>
      <c r="I1551" s="128" t="s">
        <v>60</v>
      </c>
      <c r="J1551" s="39">
        <f t="shared" si="81"/>
        <v>9610.2000000000007</v>
      </c>
      <c r="K1551" s="20" t="s">
        <v>850</v>
      </c>
    </row>
    <row r="1552" spans="1:11" hidden="1" x14ac:dyDescent="0.25">
      <c r="A1552" s="20">
        <f t="shared" si="80"/>
        <v>50</v>
      </c>
      <c r="B1552" s="20" t="s">
        <v>18</v>
      </c>
      <c r="C1552" s="10" t="s">
        <v>109</v>
      </c>
      <c r="D1552" s="11" t="s">
        <v>1458</v>
      </c>
      <c r="E1552" s="12">
        <v>44056</v>
      </c>
      <c r="F1552" s="15">
        <v>9610.2000000000007</v>
      </c>
      <c r="G1552" s="39">
        <v>1729.84</v>
      </c>
      <c r="H1552" s="21">
        <v>11340.04</v>
      </c>
      <c r="I1552" s="128" t="s">
        <v>60</v>
      </c>
      <c r="J1552" s="39">
        <f t="shared" si="81"/>
        <v>9610.2000000000007</v>
      </c>
      <c r="K1552" s="20" t="s">
        <v>850</v>
      </c>
    </row>
    <row r="1553" spans="1:11" hidden="1" x14ac:dyDescent="0.25">
      <c r="A1553" s="20">
        <f t="shared" si="80"/>
        <v>51</v>
      </c>
      <c r="B1553" s="20" t="s">
        <v>18</v>
      </c>
      <c r="C1553" s="10" t="s">
        <v>148</v>
      </c>
      <c r="D1553" s="11" t="s">
        <v>995</v>
      </c>
      <c r="E1553" s="12">
        <v>43734</v>
      </c>
      <c r="F1553" s="15">
        <v>9600</v>
      </c>
      <c r="G1553" s="39">
        <v>1728</v>
      </c>
      <c r="H1553" s="136">
        <v>11328</v>
      </c>
      <c r="I1553" s="128" t="s">
        <v>60</v>
      </c>
      <c r="J1553" s="39">
        <f t="shared" si="81"/>
        <v>9600</v>
      </c>
      <c r="K1553" s="20" t="s">
        <v>760</v>
      </c>
    </row>
    <row r="1554" spans="1:11" hidden="1" x14ac:dyDescent="0.25">
      <c r="A1554" s="20">
        <f t="shared" si="80"/>
        <v>52</v>
      </c>
      <c r="B1554" s="20" t="s">
        <v>18</v>
      </c>
      <c r="C1554" s="10" t="s">
        <v>134</v>
      </c>
      <c r="D1554" s="11" t="s">
        <v>1144</v>
      </c>
      <c r="E1554" s="12">
        <v>43868</v>
      </c>
      <c r="F1554" s="15">
        <v>9600</v>
      </c>
      <c r="G1554" s="39">
        <v>1728</v>
      </c>
      <c r="H1554" s="136">
        <v>11328</v>
      </c>
      <c r="I1554" s="128" t="s">
        <v>60</v>
      </c>
      <c r="J1554" s="39">
        <f t="shared" si="81"/>
        <v>9600</v>
      </c>
      <c r="K1554" s="20" t="s">
        <v>760</v>
      </c>
    </row>
    <row r="1555" spans="1:11" hidden="1" x14ac:dyDescent="0.25">
      <c r="A1555" s="20">
        <f t="shared" si="80"/>
        <v>53</v>
      </c>
      <c r="B1555" s="20" t="s">
        <v>18</v>
      </c>
      <c r="C1555" s="10" t="s">
        <v>109</v>
      </c>
      <c r="D1555" s="11" t="s">
        <v>1318</v>
      </c>
      <c r="E1555" s="12">
        <v>43984</v>
      </c>
      <c r="F1555" s="15">
        <v>9583.6</v>
      </c>
      <c r="G1555" s="39">
        <v>1725.04</v>
      </c>
      <c r="H1555" s="21">
        <v>11308.640000000001</v>
      </c>
      <c r="I1555" s="128" t="s">
        <v>60</v>
      </c>
      <c r="J1555" s="39">
        <f t="shared" si="81"/>
        <v>9583.6</v>
      </c>
      <c r="K1555" s="20" t="s">
        <v>850</v>
      </c>
    </row>
    <row r="1556" spans="1:11" hidden="1" x14ac:dyDescent="0.25">
      <c r="A1556" s="20">
        <f t="shared" si="80"/>
        <v>54</v>
      </c>
      <c r="B1556" s="20" t="s">
        <v>18</v>
      </c>
      <c r="C1556" s="10" t="s">
        <v>109</v>
      </c>
      <c r="D1556" s="11" t="s">
        <v>1348</v>
      </c>
      <c r="E1556" s="12">
        <v>44007</v>
      </c>
      <c r="F1556" s="15">
        <v>9583.6</v>
      </c>
      <c r="G1556" s="39">
        <v>1725.04</v>
      </c>
      <c r="H1556" s="21">
        <v>11308.640000000001</v>
      </c>
      <c r="I1556" s="128" t="s">
        <v>60</v>
      </c>
      <c r="J1556" s="39">
        <f t="shared" si="81"/>
        <v>9583.6</v>
      </c>
      <c r="K1556" s="20" t="s">
        <v>850</v>
      </c>
    </row>
    <row r="1557" spans="1:11" hidden="1" x14ac:dyDescent="0.25">
      <c r="A1557" s="20">
        <f t="shared" si="80"/>
        <v>55</v>
      </c>
      <c r="B1557" s="20" t="s">
        <v>18</v>
      </c>
      <c r="C1557" s="10" t="s">
        <v>882</v>
      </c>
      <c r="D1557" s="11" t="s">
        <v>1035</v>
      </c>
      <c r="E1557" s="12">
        <v>43739</v>
      </c>
      <c r="F1557" s="15">
        <v>9500</v>
      </c>
      <c r="G1557" s="39">
        <v>1710</v>
      </c>
      <c r="H1557" s="136">
        <v>11210</v>
      </c>
      <c r="I1557" s="128" t="s">
        <v>60</v>
      </c>
      <c r="J1557" s="39">
        <f t="shared" si="81"/>
        <v>9500</v>
      </c>
      <c r="K1557" s="20" t="s">
        <v>760</v>
      </c>
    </row>
    <row r="1558" spans="1:11" hidden="1" x14ac:dyDescent="0.25">
      <c r="A1558" s="20">
        <f t="shared" si="80"/>
        <v>56</v>
      </c>
      <c r="B1558" s="20" t="s">
        <v>18</v>
      </c>
      <c r="C1558" s="10" t="s">
        <v>879</v>
      </c>
      <c r="D1558" s="11" t="s">
        <v>1452</v>
      </c>
      <c r="E1558" s="12">
        <v>44054</v>
      </c>
      <c r="F1558" s="15">
        <v>9479.9</v>
      </c>
      <c r="G1558" s="39">
        <v>1706.38</v>
      </c>
      <c r="H1558" s="21">
        <v>11186.279999999999</v>
      </c>
      <c r="I1558" s="128" t="s">
        <v>60</v>
      </c>
      <c r="J1558" s="39">
        <f t="shared" si="81"/>
        <v>9479.9</v>
      </c>
      <c r="K1558" s="20" t="s">
        <v>850</v>
      </c>
    </row>
    <row r="1559" spans="1:11" hidden="1" x14ac:dyDescent="0.25">
      <c r="A1559" s="20">
        <f t="shared" si="80"/>
        <v>57</v>
      </c>
      <c r="B1559" s="20" t="s">
        <v>18</v>
      </c>
      <c r="C1559" s="10" t="s">
        <v>125</v>
      </c>
      <c r="D1559" s="11" t="s">
        <v>939</v>
      </c>
      <c r="E1559" s="12">
        <v>43635</v>
      </c>
      <c r="F1559" s="15">
        <v>9304</v>
      </c>
      <c r="G1559" s="39">
        <v>1454</v>
      </c>
      <c r="H1559" s="136">
        <v>10758</v>
      </c>
      <c r="I1559" s="128" t="s">
        <v>60</v>
      </c>
      <c r="J1559" s="39">
        <f t="shared" si="81"/>
        <v>9304</v>
      </c>
      <c r="K1559" s="20" t="s">
        <v>760</v>
      </c>
    </row>
    <row r="1560" spans="1:11" hidden="1" x14ac:dyDescent="0.25">
      <c r="A1560" s="20">
        <f t="shared" si="80"/>
        <v>58</v>
      </c>
      <c r="B1560" s="20" t="s">
        <v>18</v>
      </c>
      <c r="C1560" s="10" t="s">
        <v>1289</v>
      </c>
      <c r="D1560" s="11" t="s">
        <v>633</v>
      </c>
      <c r="E1560" s="12">
        <v>44072</v>
      </c>
      <c r="F1560" s="15">
        <v>9300</v>
      </c>
      <c r="G1560" s="39">
        <v>1674</v>
      </c>
      <c r="H1560" s="21">
        <v>10974</v>
      </c>
      <c r="I1560" s="128" t="s">
        <v>60</v>
      </c>
      <c r="J1560" s="39">
        <f t="shared" si="81"/>
        <v>9300</v>
      </c>
      <c r="K1560" s="20" t="s">
        <v>850</v>
      </c>
    </row>
    <row r="1561" spans="1:11" hidden="1" x14ac:dyDescent="0.25">
      <c r="A1561" s="20">
        <f t="shared" si="80"/>
        <v>59</v>
      </c>
      <c r="B1561" s="20" t="s">
        <v>18</v>
      </c>
      <c r="C1561" s="10" t="s">
        <v>158</v>
      </c>
      <c r="D1561" s="11" t="s">
        <v>342</v>
      </c>
      <c r="E1561" s="12">
        <v>43743</v>
      </c>
      <c r="F1561" s="15">
        <v>9240</v>
      </c>
      <c r="G1561" s="39">
        <v>1663</v>
      </c>
      <c r="H1561" s="136">
        <v>10903</v>
      </c>
      <c r="I1561" s="128" t="s">
        <v>60</v>
      </c>
      <c r="J1561" s="39">
        <f t="shared" si="81"/>
        <v>9240</v>
      </c>
      <c r="K1561" s="20" t="s">
        <v>760</v>
      </c>
    </row>
    <row r="1562" spans="1:11" hidden="1" x14ac:dyDescent="0.25">
      <c r="A1562" s="20">
        <f t="shared" si="80"/>
        <v>60</v>
      </c>
      <c r="B1562" s="20" t="s">
        <v>18</v>
      </c>
      <c r="C1562" s="10" t="s">
        <v>1286</v>
      </c>
      <c r="D1562" s="11" t="s">
        <v>1480</v>
      </c>
      <c r="E1562" s="12">
        <v>44067</v>
      </c>
      <c r="F1562" s="15">
        <v>9060</v>
      </c>
      <c r="G1562" s="39">
        <v>1087.2</v>
      </c>
      <c r="H1562" s="21">
        <v>10147.200000000001</v>
      </c>
      <c r="I1562" s="128" t="s">
        <v>60</v>
      </c>
      <c r="J1562" s="39">
        <f t="shared" si="81"/>
        <v>9060</v>
      </c>
      <c r="K1562" s="20" t="s">
        <v>850</v>
      </c>
    </row>
    <row r="1563" spans="1:11" hidden="1" x14ac:dyDescent="0.25">
      <c r="A1563" s="20">
        <f t="shared" si="80"/>
        <v>61</v>
      </c>
      <c r="B1563" s="20" t="s">
        <v>18</v>
      </c>
      <c r="C1563" s="10" t="s">
        <v>863</v>
      </c>
      <c r="D1563" s="11" t="s">
        <v>937</v>
      </c>
      <c r="E1563" s="12">
        <v>43664</v>
      </c>
      <c r="F1563" s="15">
        <v>9050</v>
      </c>
      <c r="G1563" s="39">
        <v>1629</v>
      </c>
      <c r="H1563" s="136">
        <v>10679</v>
      </c>
      <c r="I1563" s="128" t="s">
        <v>60</v>
      </c>
      <c r="J1563" s="39">
        <f t="shared" si="81"/>
        <v>9050</v>
      </c>
      <c r="K1563" s="20" t="s">
        <v>760</v>
      </c>
    </row>
    <row r="1564" spans="1:11" hidden="1" x14ac:dyDescent="0.25">
      <c r="A1564" s="20">
        <f t="shared" si="80"/>
        <v>62</v>
      </c>
      <c r="B1564" s="20" t="s">
        <v>18</v>
      </c>
      <c r="C1564" s="10" t="s">
        <v>867</v>
      </c>
      <c r="D1564" s="11" t="s">
        <v>1328</v>
      </c>
      <c r="E1564" s="12">
        <v>43990</v>
      </c>
      <c r="F1564" s="15">
        <v>9000</v>
      </c>
      <c r="G1564" s="39">
        <v>1080</v>
      </c>
      <c r="H1564" s="21">
        <v>10080</v>
      </c>
      <c r="I1564" s="128" t="s">
        <v>60</v>
      </c>
      <c r="J1564" s="39">
        <f t="shared" si="81"/>
        <v>9000</v>
      </c>
      <c r="K1564" s="20" t="s">
        <v>850</v>
      </c>
    </row>
    <row r="1565" spans="1:11" hidden="1" x14ac:dyDescent="0.25">
      <c r="A1565" s="20">
        <f t="shared" si="80"/>
        <v>63</v>
      </c>
      <c r="B1565" s="20" t="s">
        <v>18</v>
      </c>
      <c r="C1565" s="10" t="s">
        <v>148</v>
      </c>
      <c r="D1565" s="11" t="s">
        <v>1106</v>
      </c>
      <c r="E1565" s="12">
        <v>43855</v>
      </c>
      <c r="F1565" s="15">
        <v>8948.25</v>
      </c>
      <c r="G1565" s="39">
        <v>1610.69</v>
      </c>
      <c r="H1565" s="136">
        <v>10558.94</v>
      </c>
      <c r="I1565" s="128" t="s">
        <v>60</v>
      </c>
      <c r="J1565" s="39">
        <f t="shared" si="81"/>
        <v>8948.25</v>
      </c>
      <c r="K1565" s="20" t="s">
        <v>760</v>
      </c>
    </row>
    <row r="1566" spans="1:11" hidden="1" x14ac:dyDescent="0.25">
      <c r="A1566" s="20">
        <f t="shared" si="80"/>
        <v>64</v>
      </c>
      <c r="B1566" s="20" t="s">
        <v>18</v>
      </c>
      <c r="C1566" s="10" t="s">
        <v>859</v>
      </c>
      <c r="D1566" s="11" t="s">
        <v>90</v>
      </c>
      <c r="E1566" s="12">
        <v>44019</v>
      </c>
      <c r="F1566" s="15">
        <v>8704</v>
      </c>
      <c r="G1566" s="39">
        <v>1566.72</v>
      </c>
      <c r="H1566" s="21">
        <v>10270.720000000001</v>
      </c>
      <c r="I1566" s="128" t="s">
        <v>60</v>
      </c>
      <c r="J1566" s="39">
        <f t="shared" si="81"/>
        <v>8704</v>
      </c>
      <c r="K1566" s="20" t="s">
        <v>850</v>
      </c>
    </row>
    <row r="1567" spans="1:11" hidden="1" x14ac:dyDescent="0.25">
      <c r="A1567" s="20">
        <f t="shared" si="80"/>
        <v>65</v>
      </c>
      <c r="B1567" s="20" t="s">
        <v>18</v>
      </c>
      <c r="C1567" s="10" t="s">
        <v>144</v>
      </c>
      <c r="D1567" s="11" t="s">
        <v>1327</v>
      </c>
      <c r="E1567" s="12">
        <v>43988</v>
      </c>
      <c r="F1567" s="15">
        <v>8700</v>
      </c>
      <c r="G1567" s="39">
        <v>1566</v>
      </c>
      <c r="H1567" s="21">
        <v>10266</v>
      </c>
      <c r="I1567" s="128" t="s">
        <v>60</v>
      </c>
      <c r="J1567" s="39">
        <f t="shared" si="81"/>
        <v>8700</v>
      </c>
      <c r="K1567" s="20" t="s">
        <v>850</v>
      </c>
    </row>
    <row r="1568" spans="1:11" hidden="1" x14ac:dyDescent="0.25">
      <c r="A1568" s="20">
        <f t="shared" si="80"/>
        <v>66</v>
      </c>
      <c r="B1568" s="20" t="s">
        <v>18</v>
      </c>
      <c r="C1568" s="10" t="s">
        <v>109</v>
      </c>
      <c r="D1568" s="11" t="s">
        <v>1305</v>
      </c>
      <c r="E1568" s="12">
        <v>43590</v>
      </c>
      <c r="F1568" s="15">
        <v>8652.6</v>
      </c>
      <c r="G1568" s="39">
        <v>1557.46</v>
      </c>
      <c r="H1568" s="21">
        <v>10210.06</v>
      </c>
      <c r="I1568" s="128" t="s">
        <v>60</v>
      </c>
      <c r="J1568" s="39">
        <f t="shared" si="81"/>
        <v>8652.6</v>
      </c>
      <c r="K1568" s="20" t="s">
        <v>850</v>
      </c>
    </row>
    <row r="1569" spans="1:11" hidden="1" x14ac:dyDescent="0.25">
      <c r="A1569" s="20">
        <f t="shared" si="80"/>
        <v>67</v>
      </c>
      <c r="B1569" s="20" t="s">
        <v>18</v>
      </c>
      <c r="C1569" s="10" t="s">
        <v>144</v>
      </c>
      <c r="D1569" s="11" t="s">
        <v>1159</v>
      </c>
      <c r="E1569" s="12">
        <v>43895</v>
      </c>
      <c r="F1569" s="15">
        <v>8477</v>
      </c>
      <c r="G1569" s="39">
        <v>1525.86</v>
      </c>
      <c r="H1569" s="136">
        <v>10002.86</v>
      </c>
      <c r="I1569" s="128" t="s">
        <v>60</v>
      </c>
      <c r="J1569" s="39">
        <f t="shared" si="81"/>
        <v>8477</v>
      </c>
      <c r="K1569" s="20" t="s">
        <v>760</v>
      </c>
    </row>
    <row r="1570" spans="1:11" hidden="1" x14ac:dyDescent="0.25">
      <c r="A1570" s="20">
        <f t="shared" si="80"/>
        <v>68</v>
      </c>
      <c r="B1570" s="20" t="s">
        <v>18</v>
      </c>
      <c r="C1570" s="10" t="s">
        <v>861</v>
      </c>
      <c r="D1570" s="11" t="s">
        <v>204</v>
      </c>
      <c r="E1570" s="12">
        <v>44061</v>
      </c>
      <c r="F1570" s="15">
        <v>8460</v>
      </c>
      <c r="G1570" s="39">
        <v>1522.8</v>
      </c>
      <c r="H1570" s="21">
        <v>9982.7999999999993</v>
      </c>
      <c r="I1570" s="128" t="s">
        <v>60</v>
      </c>
      <c r="J1570" s="39">
        <f t="shared" si="81"/>
        <v>8460</v>
      </c>
      <c r="K1570" s="20" t="s">
        <v>850</v>
      </c>
    </row>
    <row r="1571" spans="1:11" hidden="1" x14ac:dyDescent="0.25">
      <c r="A1571" s="20">
        <f t="shared" si="80"/>
        <v>69</v>
      </c>
      <c r="B1571" s="20" t="s">
        <v>18</v>
      </c>
      <c r="C1571" s="10" t="s">
        <v>134</v>
      </c>
      <c r="D1571" s="11" t="s">
        <v>237</v>
      </c>
      <c r="E1571" s="12">
        <v>43650</v>
      </c>
      <c r="F1571" s="15">
        <v>8208</v>
      </c>
      <c r="G1571" s="39">
        <v>1478</v>
      </c>
      <c r="H1571" s="136">
        <v>9686</v>
      </c>
      <c r="I1571" s="128" t="s">
        <v>60</v>
      </c>
      <c r="J1571" s="39">
        <f t="shared" si="81"/>
        <v>8208</v>
      </c>
      <c r="K1571" s="20" t="s">
        <v>760</v>
      </c>
    </row>
    <row r="1572" spans="1:11" hidden="1" x14ac:dyDescent="0.25">
      <c r="A1572" s="20">
        <f t="shared" si="80"/>
        <v>70</v>
      </c>
      <c r="B1572" s="20" t="s">
        <v>18</v>
      </c>
      <c r="C1572" s="10" t="s">
        <v>892</v>
      </c>
      <c r="D1572" s="11" t="s">
        <v>1064</v>
      </c>
      <c r="E1572" s="12">
        <v>43808</v>
      </c>
      <c r="F1572" s="15">
        <v>8110</v>
      </c>
      <c r="G1572" s="39">
        <v>1459.8</v>
      </c>
      <c r="H1572" s="136">
        <v>9569.7999999999993</v>
      </c>
      <c r="I1572" s="128" t="s">
        <v>60</v>
      </c>
      <c r="J1572" s="39">
        <f t="shared" si="81"/>
        <v>8110</v>
      </c>
      <c r="K1572" s="20" t="s">
        <v>760</v>
      </c>
    </row>
    <row r="1573" spans="1:11" hidden="1" x14ac:dyDescent="0.25">
      <c r="A1573" s="20">
        <f t="shared" si="80"/>
        <v>71</v>
      </c>
      <c r="B1573" s="20" t="s">
        <v>18</v>
      </c>
      <c r="C1573" s="10" t="s">
        <v>109</v>
      </c>
      <c r="D1573" s="11" t="s">
        <v>311</v>
      </c>
      <c r="E1573" s="12">
        <v>43749</v>
      </c>
      <c r="F1573" s="15">
        <v>8025.4</v>
      </c>
      <c r="G1573" s="39">
        <v>1444.6</v>
      </c>
      <c r="H1573" s="136">
        <v>9469.9999999999982</v>
      </c>
      <c r="I1573" s="128" t="s">
        <v>60</v>
      </c>
      <c r="J1573" s="39">
        <f t="shared" si="81"/>
        <v>8025.4</v>
      </c>
      <c r="K1573" s="20" t="s">
        <v>760</v>
      </c>
    </row>
    <row r="1574" spans="1:11" hidden="1" x14ac:dyDescent="0.25">
      <c r="A1574" s="20">
        <f t="shared" si="80"/>
        <v>72</v>
      </c>
      <c r="B1574" s="20" t="s">
        <v>18</v>
      </c>
      <c r="C1574" s="10" t="s">
        <v>109</v>
      </c>
      <c r="D1574" s="11" t="s">
        <v>940</v>
      </c>
      <c r="E1574" s="12">
        <v>43763</v>
      </c>
      <c r="F1574" s="15">
        <v>8025.4</v>
      </c>
      <c r="G1574" s="39">
        <v>1444.6</v>
      </c>
      <c r="H1574" s="136">
        <v>9469.9999999999982</v>
      </c>
      <c r="I1574" s="128" t="s">
        <v>60</v>
      </c>
      <c r="J1574" s="39">
        <f t="shared" si="81"/>
        <v>8025.4</v>
      </c>
      <c r="K1574" s="20" t="s">
        <v>760</v>
      </c>
    </row>
    <row r="1575" spans="1:11" hidden="1" x14ac:dyDescent="0.25">
      <c r="A1575" s="20">
        <f t="shared" si="80"/>
        <v>73</v>
      </c>
      <c r="B1575" s="20" t="s">
        <v>18</v>
      </c>
      <c r="C1575" s="10" t="s">
        <v>896</v>
      </c>
      <c r="D1575" s="11" t="s">
        <v>252</v>
      </c>
      <c r="E1575" s="12">
        <v>43875</v>
      </c>
      <c r="F1575" s="15">
        <v>8004</v>
      </c>
      <c r="G1575" s="39">
        <v>400</v>
      </c>
      <c r="H1575" s="136">
        <v>8404</v>
      </c>
      <c r="I1575" s="128" t="s">
        <v>60</v>
      </c>
      <c r="J1575" s="39">
        <f t="shared" si="81"/>
        <v>8004</v>
      </c>
      <c r="K1575" s="20" t="s">
        <v>760</v>
      </c>
    </row>
    <row r="1576" spans="1:11" hidden="1" x14ac:dyDescent="0.25">
      <c r="A1576" s="20">
        <f t="shared" si="80"/>
        <v>74</v>
      </c>
      <c r="B1576" s="20" t="s">
        <v>18</v>
      </c>
      <c r="C1576" s="10" t="s">
        <v>1228</v>
      </c>
      <c r="D1576" s="11" t="s">
        <v>1375</v>
      </c>
      <c r="E1576" s="12">
        <v>44016</v>
      </c>
      <c r="F1576" s="15">
        <v>8000</v>
      </c>
      <c r="G1576" s="39">
        <v>400</v>
      </c>
      <c r="H1576" s="21">
        <v>8400</v>
      </c>
      <c r="I1576" s="128" t="s">
        <v>60</v>
      </c>
      <c r="J1576" s="39">
        <f t="shared" si="81"/>
        <v>8000</v>
      </c>
      <c r="K1576" s="20" t="s">
        <v>850</v>
      </c>
    </row>
    <row r="1577" spans="1:11" hidden="1" x14ac:dyDescent="0.25">
      <c r="A1577" s="20">
        <f t="shared" si="80"/>
        <v>75</v>
      </c>
      <c r="B1577" s="20" t="s">
        <v>18</v>
      </c>
      <c r="C1577" s="10" t="s">
        <v>772</v>
      </c>
      <c r="D1577" s="11" t="s">
        <v>1399</v>
      </c>
      <c r="E1577" s="12">
        <v>44026</v>
      </c>
      <c r="F1577" s="15">
        <v>7985</v>
      </c>
      <c r="G1577" s="39">
        <v>1388.7</v>
      </c>
      <c r="H1577" s="21">
        <v>9373.7000000000007</v>
      </c>
      <c r="I1577" s="128" t="s">
        <v>60</v>
      </c>
      <c r="J1577" s="39">
        <f t="shared" si="81"/>
        <v>7985</v>
      </c>
      <c r="K1577" s="20" t="s">
        <v>850</v>
      </c>
    </row>
    <row r="1578" spans="1:11" hidden="1" x14ac:dyDescent="0.25">
      <c r="A1578" s="20">
        <f t="shared" si="80"/>
        <v>76</v>
      </c>
      <c r="B1578" s="20" t="s">
        <v>18</v>
      </c>
      <c r="C1578" s="10" t="s">
        <v>766</v>
      </c>
      <c r="D1578" s="11" t="s">
        <v>352</v>
      </c>
      <c r="E1578" s="12">
        <v>43685</v>
      </c>
      <c r="F1578" s="15">
        <v>7880.6</v>
      </c>
      <c r="G1578" s="39">
        <v>1418.4</v>
      </c>
      <c r="H1578" s="136">
        <v>9299.0000000000018</v>
      </c>
      <c r="I1578" s="128" t="s">
        <v>60</v>
      </c>
      <c r="J1578" s="39">
        <f t="shared" si="81"/>
        <v>7880.6</v>
      </c>
      <c r="K1578" s="20" t="s">
        <v>760</v>
      </c>
    </row>
    <row r="1579" spans="1:11" hidden="1" x14ac:dyDescent="0.25">
      <c r="A1579" s="20">
        <f t="shared" si="80"/>
        <v>77</v>
      </c>
      <c r="B1579" s="20" t="s">
        <v>18</v>
      </c>
      <c r="C1579" s="10" t="s">
        <v>102</v>
      </c>
      <c r="D1579" s="11" t="s">
        <v>1124</v>
      </c>
      <c r="E1579" s="12">
        <v>43869</v>
      </c>
      <c r="F1579" s="15">
        <v>7860</v>
      </c>
      <c r="G1579" s="39">
        <v>1414.8</v>
      </c>
      <c r="H1579" s="136">
        <v>9274.7999999999993</v>
      </c>
      <c r="I1579" s="128" t="s">
        <v>60</v>
      </c>
      <c r="J1579" s="39">
        <f t="shared" si="81"/>
        <v>7860</v>
      </c>
      <c r="K1579" s="20" t="s">
        <v>760</v>
      </c>
    </row>
    <row r="1580" spans="1:11" hidden="1" x14ac:dyDescent="0.25">
      <c r="A1580" s="20">
        <f t="shared" si="80"/>
        <v>78</v>
      </c>
      <c r="B1580" s="20" t="s">
        <v>18</v>
      </c>
      <c r="C1580" s="10" t="s">
        <v>862</v>
      </c>
      <c r="D1580" s="11" t="s">
        <v>1345</v>
      </c>
      <c r="E1580" s="12">
        <v>44002</v>
      </c>
      <c r="F1580" s="15">
        <v>7840</v>
      </c>
      <c r="G1580" s="39">
        <v>1411.2</v>
      </c>
      <c r="H1580" s="21">
        <v>9251.2000000000007</v>
      </c>
      <c r="I1580" s="128" t="s">
        <v>60</v>
      </c>
      <c r="J1580" s="39">
        <f t="shared" si="81"/>
        <v>7840</v>
      </c>
      <c r="K1580" s="20" t="s">
        <v>850</v>
      </c>
    </row>
    <row r="1581" spans="1:11" hidden="1" x14ac:dyDescent="0.25">
      <c r="A1581" s="20">
        <f t="shared" si="80"/>
        <v>79</v>
      </c>
      <c r="B1581" s="20" t="s">
        <v>18</v>
      </c>
      <c r="C1581" s="10" t="s">
        <v>125</v>
      </c>
      <c r="D1581" s="11" t="s">
        <v>1446</v>
      </c>
      <c r="E1581" s="12">
        <v>44051</v>
      </c>
      <c r="F1581" s="15">
        <v>7800</v>
      </c>
      <c r="G1581" s="39">
        <v>1404</v>
      </c>
      <c r="H1581" s="21">
        <v>9204</v>
      </c>
      <c r="I1581" s="128" t="s">
        <v>60</v>
      </c>
      <c r="J1581" s="39">
        <f t="shared" si="81"/>
        <v>7800</v>
      </c>
      <c r="K1581" s="20" t="s">
        <v>850</v>
      </c>
    </row>
    <row r="1582" spans="1:11" hidden="1" x14ac:dyDescent="0.25">
      <c r="A1582" s="20">
        <f t="shared" si="80"/>
        <v>80</v>
      </c>
      <c r="B1582" s="20" t="s">
        <v>18</v>
      </c>
      <c r="C1582" s="10" t="s">
        <v>144</v>
      </c>
      <c r="D1582" s="11" t="s">
        <v>1335</v>
      </c>
      <c r="E1582" s="12">
        <v>43991</v>
      </c>
      <c r="F1582" s="15">
        <v>7744</v>
      </c>
      <c r="G1582" s="39">
        <v>1393.92</v>
      </c>
      <c r="H1582" s="21">
        <v>9137.9199999999983</v>
      </c>
      <c r="I1582" s="128" t="s">
        <v>60</v>
      </c>
      <c r="J1582" s="39">
        <f t="shared" si="81"/>
        <v>7744</v>
      </c>
      <c r="K1582" s="20" t="s">
        <v>850</v>
      </c>
    </row>
    <row r="1583" spans="1:11" hidden="1" x14ac:dyDescent="0.25">
      <c r="A1583" s="20">
        <f t="shared" si="80"/>
        <v>81</v>
      </c>
      <c r="B1583" s="20" t="s">
        <v>18</v>
      </c>
      <c r="C1583" s="10" t="s">
        <v>102</v>
      </c>
      <c r="D1583" s="11" t="s">
        <v>1105</v>
      </c>
      <c r="E1583" s="12">
        <v>43854</v>
      </c>
      <c r="F1583" s="15">
        <v>7706</v>
      </c>
      <c r="G1583" s="39">
        <v>1387.08</v>
      </c>
      <c r="H1583" s="136">
        <v>9093.0800000000017</v>
      </c>
      <c r="I1583" s="128" t="s">
        <v>60</v>
      </c>
      <c r="J1583" s="39">
        <f t="shared" si="81"/>
        <v>7706</v>
      </c>
      <c r="K1583" s="20" t="s">
        <v>760</v>
      </c>
    </row>
    <row r="1584" spans="1:11" hidden="1" x14ac:dyDescent="0.25">
      <c r="A1584" s="20">
        <f t="shared" si="80"/>
        <v>82</v>
      </c>
      <c r="B1584" s="20" t="s">
        <v>18</v>
      </c>
      <c r="C1584" s="10" t="s">
        <v>144</v>
      </c>
      <c r="D1584" s="11" t="s">
        <v>1128</v>
      </c>
      <c r="E1584" s="12">
        <v>43873</v>
      </c>
      <c r="F1584" s="15">
        <v>7630</v>
      </c>
      <c r="G1584" s="39">
        <v>1373.4</v>
      </c>
      <c r="H1584" s="136">
        <v>9003.4000000000015</v>
      </c>
      <c r="I1584" s="128" t="s">
        <v>60</v>
      </c>
      <c r="J1584" s="39">
        <f t="shared" si="81"/>
        <v>7630</v>
      </c>
      <c r="K1584" s="20" t="s">
        <v>760</v>
      </c>
    </row>
    <row r="1585" spans="1:11" hidden="1" x14ac:dyDescent="0.25">
      <c r="A1585" s="20">
        <f t="shared" si="80"/>
        <v>83</v>
      </c>
      <c r="B1585" s="20" t="s">
        <v>18</v>
      </c>
      <c r="C1585" s="10" t="s">
        <v>109</v>
      </c>
      <c r="D1585" s="11" t="s">
        <v>253</v>
      </c>
      <c r="E1585" s="12">
        <v>43717</v>
      </c>
      <c r="F1585" s="15">
        <v>7562.54</v>
      </c>
      <c r="G1585" s="39">
        <v>1361.26</v>
      </c>
      <c r="H1585" s="136">
        <v>8923.7999999999993</v>
      </c>
      <c r="I1585" s="128" t="s">
        <v>60</v>
      </c>
      <c r="J1585" s="39">
        <f t="shared" si="81"/>
        <v>7562.54</v>
      </c>
      <c r="K1585" s="20" t="s">
        <v>760</v>
      </c>
    </row>
    <row r="1586" spans="1:11" hidden="1" x14ac:dyDescent="0.25">
      <c r="A1586" s="20">
        <f t="shared" si="80"/>
        <v>84</v>
      </c>
      <c r="B1586" s="20" t="s">
        <v>18</v>
      </c>
      <c r="C1586" s="10" t="s">
        <v>877</v>
      </c>
      <c r="D1586" s="11" t="s">
        <v>1171</v>
      </c>
      <c r="E1586" s="12">
        <v>43903</v>
      </c>
      <c r="F1586" s="15">
        <v>7560</v>
      </c>
      <c r="G1586" s="39">
        <v>1360.8</v>
      </c>
      <c r="H1586" s="136">
        <v>8920.7999999999993</v>
      </c>
      <c r="I1586" s="128" t="s">
        <v>60</v>
      </c>
      <c r="J1586" s="39">
        <f t="shared" si="81"/>
        <v>7560</v>
      </c>
      <c r="K1586" s="20" t="s">
        <v>760</v>
      </c>
    </row>
    <row r="1587" spans="1:11" hidden="1" x14ac:dyDescent="0.25">
      <c r="A1587" s="20">
        <f t="shared" si="80"/>
        <v>85</v>
      </c>
      <c r="B1587" s="20" t="s">
        <v>18</v>
      </c>
      <c r="C1587" s="10" t="s">
        <v>879</v>
      </c>
      <c r="D1587" s="11" t="s">
        <v>1478</v>
      </c>
      <c r="E1587" s="12">
        <v>44065</v>
      </c>
      <c r="F1587" s="15">
        <v>7540</v>
      </c>
      <c r="G1587" s="39">
        <v>1357.2</v>
      </c>
      <c r="H1587" s="21">
        <v>8897.2000000000007</v>
      </c>
      <c r="I1587" s="128" t="s">
        <v>60</v>
      </c>
      <c r="J1587" s="39">
        <f t="shared" si="81"/>
        <v>7540</v>
      </c>
      <c r="K1587" s="20" t="s">
        <v>850</v>
      </c>
    </row>
    <row r="1588" spans="1:11" hidden="1" x14ac:dyDescent="0.25">
      <c r="A1588" s="20">
        <f t="shared" si="80"/>
        <v>86</v>
      </c>
      <c r="B1588" s="20" t="s">
        <v>18</v>
      </c>
      <c r="C1588" s="10" t="s">
        <v>874</v>
      </c>
      <c r="D1588" s="11" t="s">
        <v>1028</v>
      </c>
      <c r="E1588" s="12">
        <v>43759</v>
      </c>
      <c r="F1588" s="15">
        <v>7500</v>
      </c>
      <c r="G1588" s="39">
        <v>900</v>
      </c>
      <c r="H1588" s="136">
        <v>8400</v>
      </c>
      <c r="I1588" s="128" t="s">
        <v>60</v>
      </c>
      <c r="J1588" s="39">
        <f t="shared" si="81"/>
        <v>7500</v>
      </c>
      <c r="K1588" s="20" t="s">
        <v>760</v>
      </c>
    </row>
    <row r="1589" spans="1:11" hidden="1" x14ac:dyDescent="0.25">
      <c r="A1589" s="20">
        <f t="shared" si="80"/>
        <v>87</v>
      </c>
      <c r="B1589" s="20" t="s">
        <v>18</v>
      </c>
      <c r="C1589" s="10" t="s">
        <v>134</v>
      </c>
      <c r="D1589" s="11" t="s">
        <v>238</v>
      </c>
      <c r="E1589" s="12">
        <v>43655</v>
      </c>
      <c r="F1589" s="15">
        <v>7480</v>
      </c>
      <c r="G1589" s="39">
        <v>1346.4</v>
      </c>
      <c r="H1589" s="136">
        <v>8826.4</v>
      </c>
      <c r="I1589" s="128" t="s">
        <v>60</v>
      </c>
      <c r="J1589" s="39">
        <f t="shared" si="81"/>
        <v>7480</v>
      </c>
      <c r="K1589" s="20" t="s">
        <v>760</v>
      </c>
    </row>
    <row r="1590" spans="1:11" hidden="1" x14ac:dyDescent="0.25">
      <c r="A1590" s="20">
        <f t="shared" si="80"/>
        <v>88</v>
      </c>
      <c r="B1590" s="20" t="s">
        <v>18</v>
      </c>
      <c r="C1590" s="10" t="s">
        <v>879</v>
      </c>
      <c r="D1590" s="11" t="s">
        <v>1504</v>
      </c>
      <c r="E1590" s="12">
        <v>44071</v>
      </c>
      <c r="F1590" s="15">
        <v>7480</v>
      </c>
      <c r="G1590" s="39">
        <v>1346.4</v>
      </c>
      <c r="H1590" s="21">
        <v>8826.4</v>
      </c>
      <c r="I1590" s="128" t="s">
        <v>60</v>
      </c>
      <c r="J1590" s="39">
        <f t="shared" si="81"/>
        <v>7480</v>
      </c>
      <c r="K1590" s="20" t="s">
        <v>850</v>
      </c>
    </row>
    <row r="1591" spans="1:11" hidden="1" x14ac:dyDescent="0.25">
      <c r="A1591" s="20">
        <f t="shared" si="80"/>
        <v>89</v>
      </c>
      <c r="B1591" s="20" t="s">
        <v>18</v>
      </c>
      <c r="C1591" s="10" t="s">
        <v>767</v>
      </c>
      <c r="D1591" s="11" t="s">
        <v>1380</v>
      </c>
      <c r="E1591" s="12">
        <v>44018</v>
      </c>
      <c r="F1591" s="15">
        <v>7320</v>
      </c>
      <c r="G1591" s="39">
        <v>1233</v>
      </c>
      <c r="H1591" s="21">
        <v>8553</v>
      </c>
      <c r="I1591" s="128" t="s">
        <v>60</v>
      </c>
      <c r="J1591" s="39">
        <f t="shared" si="81"/>
        <v>7320</v>
      </c>
      <c r="K1591" s="20" t="s">
        <v>850</v>
      </c>
    </row>
    <row r="1592" spans="1:11" hidden="1" x14ac:dyDescent="0.25">
      <c r="A1592" s="20">
        <f t="shared" si="80"/>
        <v>90</v>
      </c>
      <c r="B1592" s="20" t="s">
        <v>18</v>
      </c>
      <c r="C1592" s="10" t="s">
        <v>102</v>
      </c>
      <c r="D1592" s="11" t="s">
        <v>1483</v>
      </c>
      <c r="E1592" s="12">
        <v>44068</v>
      </c>
      <c r="F1592" s="15">
        <v>7215</v>
      </c>
      <c r="G1592" s="39">
        <v>1191.76</v>
      </c>
      <c r="H1592" s="21">
        <v>8406.76</v>
      </c>
      <c r="I1592" s="128" t="s">
        <v>60</v>
      </c>
      <c r="J1592" s="39">
        <f t="shared" si="81"/>
        <v>7215</v>
      </c>
      <c r="K1592" s="20" t="s">
        <v>850</v>
      </c>
    </row>
    <row r="1593" spans="1:11" hidden="1" x14ac:dyDescent="0.25">
      <c r="A1593" s="20">
        <v>77</v>
      </c>
      <c r="B1593" s="20" t="s">
        <v>1191</v>
      </c>
      <c r="C1593" s="10" t="s">
        <v>66</v>
      </c>
      <c r="D1593" s="11" t="s">
        <v>58</v>
      </c>
      <c r="E1593" s="42"/>
      <c r="F1593" s="15">
        <v>65600</v>
      </c>
      <c r="G1593" s="39">
        <v>0</v>
      </c>
      <c r="H1593" s="39">
        <v>65600</v>
      </c>
      <c r="I1593" s="19" t="s">
        <v>1908</v>
      </c>
      <c r="J1593" s="39">
        <f>F1593+G1593</f>
        <v>65600</v>
      </c>
      <c r="K1593" s="20" t="s">
        <v>850</v>
      </c>
    </row>
    <row r="1594" spans="1:11" hidden="1" x14ac:dyDescent="0.25">
      <c r="A1594" s="20">
        <f t="shared" ref="A1594:A1600" si="82">+A1593+1</f>
        <v>78</v>
      </c>
      <c r="B1594" s="20" t="s">
        <v>18</v>
      </c>
      <c r="C1594" s="10" t="s">
        <v>109</v>
      </c>
      <c r="D1594" s="11" t="s">
        <v>300</v>
      </c>
      <c r="E1594" s="12">
        <v>43736</v>
      </c>
      <c r="F1594" s="15">
        <v>7172.96</v>
      </c>
      <c r="G1594" s="39">
        <v>1291.04</v>
      </c>
      <c r="H1594" s="136">
        <v>8464</v>
      </c>
      <c r="I1594" s="128" t="s">
        <v>60</v>
      </c>
      <c r="J1594" s="39">
        <f t="shared" ref="J1594:J1600" si="83">+F1594</f>
        <v>7172.96</v>
      </c>
      <c r="K1594" s="20" t="s">
        <v>760</v>
      </c>
    </row>
    <row r="1595" spans="1:11" hidden="1" x14ac:dyDescent="0.25">
      <c r="A1595" s="20">
        <f t="shared" si="82"/>
        <v>79</v>
      </c>
      <c r="B1595" s="20" t="s">
        <v>18</v>
      </c>
      <c r="C1595" s="10" t="s">
        <v>767</v>
      </c>
      <c r="D1595" s="11" t="s">
        <v>1463</v>
      </c>
      <c r="E1595" s="12">
        <v>44061</v>
      </c>
      <c r="F1595" s="15">
        <v>7065</v>
      </c>
      <c r="G1595" s="39">
        <v>1271.7</v>
      </c>
      <c r="H1595" s="21">
        <v>8336.7000000000007</v>
      </c>
      <c r="I1595" s="128" t="s">
        <v>60</v>
      </c>
      <c r="J1595" s="39">
        <f t="shared" si="83"/>
        <v>7065</v>
      </c>
      <c r="K1595" s="20" t="s">
        <v>850</v>
      </c>
    </row>
    <row r="1596" spans="1:11" hidden="1" x14ac:dyDescent="0.25">
      <c r="A1596" s="20">
        <f t="shared" si="82"/>
        <v>80</v>
      </c>
      <c r="B1596" s="20" t="s">
        <v>18</v>
      </c>
      <c r="C1596" s="10" t="s">
        <v>102</v>
      </c>
      <c r="D1596" s="11" t="s">
        <v>954</v>
      </c>
      <c r="E1596" s="12">
        <v>43660</v>
      </c>
      <c r="F1596" s="15">
        <v>7050</v>
      </c>
      <c r="G1596" s="39">
        <v>1269</v>
      </c>
      <c r="H1596" s="136">
        <v>8319</v>
      </c>
      <c r="I1596" s="128" t="s">
        <v>60</v>
      </c>
      <c r="J1596" s="39">
        <f t="shared" si="83"/>
        <v>7050</v>
      </c>
      <c r="K1596" s="20" t="s">
        <v>760</v>
      </c>
    </row>
    <row r="1597" spans="1:11" hidden="1" x14ac:dyDescent="0.25">
      <c r="A1597" s="20">
        <f t="shared" si="82"/>
        <v>81</v>
      </c>
      <c r="B1597" s="20" t="s">
        <v>18</v>
      </c>
      <c r="C1597" s="10" t="s">
        <v>106</v>
      </c>
      <c r="D1597" s="11" t="s">
        <v>998</v>
      </c>
      <c r="E1597" s="12">
        <v>43736</v>
      </c>
      <c r="F1597" s="15">
        <v>7000</v>
      </c>
      <c r="G1597" s="39">
        <v>1260</v>
      </c>
      <c r="H1597" s="136">
        <v>8260</v>
      </c>
      <c r="I1597" s="128" t="s">
        <v>60</v>
      </c>
      <c r="J1597" s="39">
        <f t="shared" si="83"/>
        <v>7000</v>
      </c>
      <c r="K1597" s="20" t="s">
        <v>760</v>
      </c>
    </row>
    <row r="1598" spans="1:11" hidden="1" x14ac:dyDescent="0.25">
      <c r="A1598" s="20">
        <f t="shared" si="82"/>
        <v>82</v>
      </c>
      <c r="B1598" s="20" t="s">
        <v>18</v>
      </c>
      <c r="C1598" s="10" t="s">
        <v>917</v>
      </c>
      <c r="D1598" s="11" t="s">
        <v>1179</v>
      </c>
      <c r="E1598" s="12">
        <v>43909</v>
      </c>
      <c r="F1598" s="15">
        <v>6990.75</v>
      </c>
      <c r="G1598" s="39">
        <v>1258.3399999999999</v>
      </c>
      <c r="H1598" s="136">
        <v>8249.09</v>
      </c>
      <c r="I1598" s="128" t="s">
        <v>60</v>
      </c>
      <c r="J1598" s="39">
        <f t="shared" si="83"/>
        <v>6990.75</v>
      </c>
      <c r="K1598" s="20" t="s">
        <v>760</v>
      </c>
    </row>
    <row r="1599" spans="1:11" hidden="1" x14ac:dyDescent="0.25">
      <c r="A1599" s="20">
        <f t="shared" si="82"/>
        <v>83</v>
      </c>
      <c r="B1599" s="20" t="s">
        <v>18</v>
      </c>
      <c r="C1599" s="10" t="s">
        <v>102</v>
      </c>
      <c r="D1599" s="11" t="s">
        <v>1495</v>
      </c>
      <c r="E1599" s="12">
        <v>44071</v>
      </c>
      <c r="F1599" s="15">
        <v>6932</v>
      </c>
      <c r="G1599" s="39">
        <v>881.76</v>
      </c>
      <c r="H1599" s="21">
        <v>7813.76</v>
      </c>
      <c r="I1599" s="128" t="s">
        <v>60</v>
      </c>
      <c r="J1599" s="39">
        <f t="shared" si="83"/>
        <v>6932</v>
      </c>
      <c r="K1599" s="20" t="s">
        <v>850</v>
      </c>
    </row>
    <row r="1600" spans="1:11" hidden="1" x14ac:dyDescent="0.25">
      <c r="A1600" s="20">
        <f t="shared" si="82"/>
        <v>84</v>
      </c>
      <c r="B1600" s="20" t="s">
        <v>18</v>
      </c>
      <c r="C1600" s="10" t="s">
        <v>134</v>
      </c>
      <c r="D1600" s="11" t="s">
        <v>212</v>
      </c>
      <c r="E1600" s="12">
        <v>44006</v>
      </c>
      <c r="F1600" s="15">
        <v>6888</v>
      </c>
      <c r="G1600" s="39">
        <v>1239.8399999999999</v>
      </c>
      <c r="H1600" s="21">
        <v>8127.84</v>
      </c>
      <c r="I1600" s="128" t="s">
        <v>60</v>
      </c>
      <c r="J1600" s="39">
        <f t="shared" si="83"/>
        <v>6888</v>
      </c>
      <c r="K1600" s="20" t="s">
        <v>850</v>
      </c>
    </row>
    <row r="1601" spans="1:11" hidden="1" x14ac:dyDescent="0.25">
      <c r="A1601" s="20">
        <v>23</v>
      </c>
      <c r="B1601" s="20" t="s">
        <v>1191</v>
      </c>
      <c r="C1601" s="10" t="s">
        <v>66</v>
      </c>
      <c r="D1601" s="11" t="s">
        <v>58</v>
      </c>
      <c r="E1601" s="42"/>
      <c r="F1601" s="15">
        <v>65140</v>
      </c>
      <c r="G1601" s="39">
        <v>0</v>
      </c>
      <c r="H1601" s="39">
        <v>65140</v>
      </c>
      <c r="I1601" s="19" t="s">
        <v>1908</v>
      </c>
      <c r="J1601" s="39">
        <f>F1601+G1601</f>
        <v>65140</v>
      </c>
      <c r="K1601" s="20" t="s">
        <v>760</v>
      </c>
    </row>
    <row r="1602" spans="1:11" hidden="1" x14ac:dyDescent="0.25">
      <c r="A1602" s="20">
        <f t="shared" ref="A1602:A1633" si="84">+A1601+1</f>
        <v>24</v>
      </c>
      <c r="B1602" s="20" t="s">
        <v>18</v>
      </c>
      <c r="C1602" s="10" t="s">
        <v>158</v>
      </c>
      <c r="D1602" s="11" t="s">
        <v>932</v>
      </c>
      <c r="E1602" s="12">
        <v>43616</v>
      </c>
      <c r="F1602" s="15">
        <v>6650</v>
      </c>
      <c r="G1602" s="39">
        <v>1197</v>
      </c>
      <c r="H1602" s="136">
        <v>7847</v>
      </c>
      <c r="I1602" s="128" t="s">
        <v>60</v>
      </c>
      <c r="J1602" s="39">
        <f t="shared" ref="J1602:J1633" si="85">+F1602</f>
        <v>6650</v>
      </c>
      <c r="K1602" s="20" t="s">
        <v>760</v>
      </c>
    </row>
    <row r="1603" spans="1:11" hidden="1" x14ac:dyDescent="0.25">
      <c r="A1603" s="20">
        <f t="shared" si="84"/>
        <v>25</v>
      </c>
      <c r="B1603" s="20" t="s">
        <v>18</v>
      </c>
      <c r="C1603" s="10" t="s">
        <v>772</v>
      </c>
      <c r="D1603" s="11" t="s">
        <v>986</v>
      </c>
      <c r="E1603" s="12">
        <v>43720</v>
      </c>
      <c r="F1603" s="15">
        <v>6650</v>
      </c>
      <c r="G1603" s="39">
        <v>1197</v>
      </c>
      <c r="H1603" s="136">
        <v>7847</v>
      </c>
      <c r="I1603" s="128" t="s">
        <v>60</v>
      </c>
      <c r="J1603" s="39">
        <f t="shared" si="85"/>
        <v>6650</v>
      </c>
      <c r="K1603" s="20" t="s">
        <v>760</v>
      </c>
    </row>
    <row r="1604" spans="1:11" hidden="1" x14ac:dyDescent="0.25">
      <c r="A1604" s="20">
        <f t="shared" si="84"/>
        <v>26</v>
      </c>
      <c r="B1604" s="20" t="s">
        <v>18</v>
      </c>
      <c r="C1604" s="10" t="s">
        <v>897</v>
      </c>
      <c r="D1604" s="11" t="s">
        <v>1087</v>
      </c>
      <c r="E1604" s="12">
        <v>43841</v>
      </c>
      <c r="F1604" s="15">
        <v>6600</v>
      </c>
      <c r="G1604" s="39">
        <v>1188</v>
      </c>
      <c r="H1604" s="136">
        <v>7788</v>
      </c>
      <c r="I1604" s="128" t="s">
        <v>60</v>
      </c>
      <c r="J1604" s="39">
        <f t="shared" si="85"/>
        <v>6600</v>
      </c>
      <c r="K1604" s="20" t="s">
        <v>760</v>
      </c>
    </row>
    <row r="1605" spans="1:11" hidden="1" x14ac:dyDescent="0.25">
      <c r="A1605" s="20">
        <f t="shared" si="84"/>
        <v>27</v>
      </c>
      <c r="B1605" s="20" t="s">
        <v>18</v>
      </c>
      <c r="C1605" s="10" t="s">
        <v>888</v>
      </c>
      <c r="D1605" s="11" t="s">
        <v>1164</v>
      </c>
      <c r="E1605" s="12">
        <v>43901</v>
      </c>
      <c r="F1605" s="15">
        <v>6500</v>
      </c>
      <c r="G1605" s="39">
        <v>1170</v>
      </c>
      <c r="H1605" s="136">
        <v>7670</v>
      </c>
      <c r="I1605" s="128" t="s">
        <v>60</v>
      </c>
      <c r="J1605" s="39">
        <f t="shared" si="85"/>
        <v>6500</v>
      </c>
      <c r="K1605" s="20" t="s">
        <v>760</v>
      </c>
    </row>
    <row r="1606" spans="1:11" hidden="1" x14ac:dyDescent="0.25">
      <c r="A1606" s="20">
        <f t="shared" si="84"/>
        <v>28</v>
      </c>
      <c r="B1606" s="20" t="s">
        <v>18</v>
      </c>
      <c r="C1606" s="10" t="s">
        <v>134</v>
      </c>
      <c r="D1606" s="11" t="s">
        <v>46</v>
      </c>
      <c r="E1606" s="12">
        <v>43874</v>
      </c>
      <c r="F1606" s="15">
        <v>6400</v>
      </c>
      <c r="G1606" s="39">
        <v>1152</v>
      </c>
      <c r="H1606" s="136">
        <v>7552</v>
      </c>
      <c r="I1606" s="128" t="s">
        <v>60</v>
      </c>
      <c r="J1606" s="39">
        <f t="shared" si="85"/>
        <v>6400</v>
      </c>
      <c r="K1606" s="20" t="s">
        <v>760</v>
      </c>
    </row>
    <row r="1607" spans="1:11" hidden="1" x14ac:dyDescent="0.25">
      <c r="A1607" s="20">
        <f t="shared" si="84"/>
        <v>29</v>
      </c>
      <c r="B1607" s="20" t="s">
        <v>18</v>
      </c>
      <c r="C1607" s="10" t="s">
        <v>120</v>
      </c>
      <c r="D1607" s="11" t="s">
        <v>275</v>
      </c>
      <c r="E1607" s="12">
        <v>43646</v>
      </c>
      <c r="F1607" s="15">
        <v>6250</v>
      </c>
      <c r="G1607" s="39">
        <v>1125</v>
      </c>
      <c r="H1607" s="136">
        <v>7375</v>
      </c>
      <c r="I1607" s="128" t="s">
        <v>60</v>
      </c>
      <c r="J1607" s="39">
        <f t="shared" si="85"/>
        <v>6250</v>
      </c>
      <c r="K1607" s="20" t="s">
        <v>760</v>
      </c>
    </row>
    <row r="1608" spans="1:11" hidden="1" x14ac:dyDescent="0.25">
      <c r="A1608" s="20">
        <f t="shared" si="84"/>
        <v>30</v>
      </c>
      <c r="B1608" s="20" t="s">
        <v>18</v>
      </c>
      <c r="C1608" s="10" t="s">
        <v>911</v>
      </c>
      <c r="D1608" s="11" t="s">
        <v>1467</v>
      </c>
      <c r="E1608" s="12">
        <v>44061</v>
      </c>
      <c r="F1608" s="15">
        <v>6250</v>
      </c>
      <c r="G1608" s="39">
        <v>312.5</v>
      </c>
      <c r="H1608" s="21">
        <v>6562.5</v>
      </c>
      <c r="I1608" s="128" t="s">
        <v>60</v>
      </c>
      <c r="J1608" s="39">
        <f t="shared" si="85"/>
        <v>6250</v>
      </c>
      <c r="K1608" s="20" t="s">
        <v>850</v>
      </c>
    </row>
    <row r="1609" spans="1:11" hidden="1" x14ac:dyDescent="0.25">
      <c r="A1609" s="20">
        <f t="shared" si="84"/>
        <v>31</v>
      </c>
      <c r="B1609" s="20" t="s">
        <v>18</v>
      </c>
      <c r="C1609" s="10" t="s">
        <v>888</v>
      </c>
      <c r="D1609" s="11" t="s">
        <v>949</v>
      </c>
      <c r="E1609" s="12">
        <v>43795</v>
      </c>
      <c r="F1609" s="15">
        <v>6086</v>
      </c>
      <c r="G1609" s="39">
        <v>1096</v>
      </c>
      <c r="H1609" s="136">
        <v>7182</v>
      </c>
      <c r="I1609" s="128" t="s">
        <v>60</v>
      </c>
      <c r="J1609" s="39">
        <f t="shared" si="85"/>
        <v>6086</v>
      </c>
      <c r="K1609" s="20" t="s">
        <v>760</v>
      </c>
    </row>
    <row r="1610" spans="1:11" hidden="1" x14ac:dyDescent="0.25">
      <c r="A1610" s="20">
        <f t="shared" si="84"/>
        <v>32</v>
      </c>
      <c r="B1610" s="20" t="s">
        <v>18</v>
      </c>
      <c r="C1610" s="10" t="s">
        <v>861</v>
      </c>
      <c r="D1610" s="11" t="s">
        <v>194</v>
      </c>
      <c r="E1610" s="12">
        <v>44047</v>
      </c>
      <c r="F1610" s="15">
        <v>6000</v>
      </c>
      <c r="G1610" s="39">
        <v>1080</v>
      </c>
      <c r="H1610" s="21">
        <v>7080</v>
      </c>
      <c r="I1610" s="128" t="s">
        <v>60</v>
      </c>
      <c r="J1610" s="39">
        <f t="shared" si="85"/>
        <v>6000</v>
      </c>
      <c r="K1610" s="20" t="s">
        <v>850</v>
      </c>
    </row>
    <row r="1611" spans="1:11" hidden="1" x14ac:dyDescent="0.25">
      <c r="A1611" s="20">
        <f t="shared" si="84"/>
        <v>33</v>
      </c>
      <c r="B1611" s="20" t="s">
        <v>18</v>
      </c>
      <c r="C1611" s="10" t="s">
        <v>1268</v>
      </c>
      <c r="D1611" s="11" t="s">
        <v>558</v>
      </c>
      <c r="E1611" s="12">
        <v>44037</v>
      </c>
      <c r="F1611" s="15">
        <v>5892</v>
      </c>
      <c r="G1611" s="39">
        <v>1060.56</v>
      </c>
      <c r="H1611" s="21">
        <v>6952.5599999999995</v>
      </c>
      <c r="I1611" s="128" t="s">
        <v>60</v>
      </c>
      <c r="J1611" s="39">
        <f t="shared" si="85"/>
        <v>5892</v>
      </c>
      <c r="K1611" s="20" t="s">
        <v>850</v>
      </c>
    </row>
    <row r="1612" spans="1:11" hidden="1" x14ac:dyDescent="0.25">
      <c r="A1612" s="20">
        <f t="shared" si="84"/>
        <v>34</v>
      </c>
      <c r="B1612" s="20" t="s">
        <v>18</v>
      </c>
      <c r="C1612" s="10" t="s">
        <v>871</v>
      </c>
      <c r="D1612" s="11" t="s">
        <v>457</v>
      </c>
      <c r="E1612" s="12">
        <v>44070</v>
      </c>
      <c r="F1612" s="15">
        <v>5800</v>
      </c>
      <c r="G1612" s="39">
        <v>1044</v>
      </c>
      <c r="H1612" s="21">
        <v>6844</v>
      </c>
      <c r="I1612" s="128" t="s">
        <v>60</v>
      </c>
      <c r="J1612" s="39">
        <f t="shared" si="85"/>
        <v>5800</v>
      </c>
      <c r="K1612" s="20" t="s">
        <v>850</v>
      </c>
    </row>
    <row r="1613" spans="1:11" hidden="1" x14ac:dyDescent="0.25">
      <c r="A1613" s="20">
        <f t="shared" si="84"/>
        <v>35</v>
      </c>
      <c r="B1613" s="20" t="s">
        <v>18</v>
      </c>
      <c r="C1613" s="10" t="s">
        <v>1293</v>
      </c>
      <c r="D1613" s="11" t="s">
        <v>1502</v>
      </c>
      <c r="E1613" s="12">
        <v>44072</v>
      </c>
      <c r="F1613" s="15">
        <v>5750</v>
      </c>
      <c r="G1613" s="39">
        <v>287.5</v>
      </c>
      <c r="H1613" s="21">
        <v>6037.5</v>
      </c>
      <c r="I1613" s="128" t="s">
        <v>60</v>
      </c>
      <c r="J1613" s="39">
        <f t="shared" si="85"/>
        <v>5750</v>
      </c>
      <c r="K1613" s="20" t="s">
        <v>850</v>
      </c>
    </row>
    <row r="1614" spans="1:11" hidden="1" x14ac:dyDescent="0.25">
      <c r="A1614" s="20">
        <f t="shared" si="84"/>
        <v>36</v>
      </c>
      <c r="B1614" s="20" t="s">
        <v>18</v>
      </c>
      <c r="C1614" s="10" t="s">
        <v>919</v>
      </c>
      <c r="D1614" s="11" t="s">
        <v>1443</v>
      </c>
      <c r="E1614" s="12">
        <v>44050</v>
      </c>
      <c r="F1614" s="15">
        <v>5740.6</v>
      </c>
      <c r="G1614" s="39">
        <v>1033.31</v>
      </c>
      <c r="H1614" s="21">
        <v>6773.91</v>
      </c>
      <c r="I1614" s="128" t="s">
        <v>60</v>
      </c>
      <c r="J1614" s="39">
        <f t="shared" si="85"/>
        <v>5740.6</v>
      </c>
      <c r="K1614" s="20" t="s">
        <v>850</v>
      </c>
    </row>
    <row r="1615" spans="1:11" hidden="1" x14ac:dyDescent="0.25">
      <c r="A1615" s="20">
        <f t="shared" si="84"/>
        <v>37</v>
      </c>
      <c r="B1615" s="20" t="s">
        <v>18</v>
      </c>
      <c r="C1615" s="10" t="s">
        <v>777</v>
      </c>
      <c r="D1615" s="11" t="s">
        <v>1369</v>
      </c>
      <c r="E1615" s="12">
        <v>44015</v>
      </c>
      <c r="F1615" s="15">
        <v>5739</v>
      </c>
      <c r="G1615" s="39">
        <v>1033</v>
      </c>
      <c r="H1615" s="21">
        <v>6772</v>
      </c>
      <c r="I1615" s="128" t="s">
        <v>60</v>
      </c>
      <c r="J1615" s="39">
        <f t="shared" si="85"/>
        <v>5739</v>
      </c>
      <c r="K1615" s="20" t="s">
        <v>850</v>
      </c>
    </row>
    <row r="1616" spans="1:11" hidden="1" x14ac:dyDescent="0.25">
      <c r="A1616" s="20">
        <f t="shared" si="84"/>
        <v>38</v>
      </c>
      <c r="B1616" s="20" t="s">
        <v>18</v>
      </c>
      <c r="C1616" s="10" t="s">
        <v>851</v>
      </c>
      <c r="D1616" s="11" t="s">
        <v>1073</v>
      </c>
      <c r="E1616" s="12">
        <v>43812</v>
      </c>
      <c r="F1616" s="15">
        <v>5725.88</v>
      </c>
      <c r="G1616" s="39">
        <v>1030.6600000000001</v>
      </c>
      <c r="H1616" s="136">
        <v>6756.54</v>
      </c>
      <c r="I1616" s="128" t="s">
        <v>60</v>
      </c>
      <c r="J1616" s="39">
        <f t="shared" si="85"/>
        <v>5725.88</v>
      </c>
      <c r="K1616" s="20" t="s">
        <v>760</v>
      </c>
    </row>
    <row r="1617" spans="1:11" hidden="1" x14ac:dyDescent="0.25">
      <c r="A1617" s="20">
        <f t="shared" si="84"/>
        <v>39</v>
      </c>
      <c r="B1617" s="20" t="s">
        <v>18</v>
      </c>
      <c r="C1617" s="10" t="s">
        <v>620</v>
      </c>
      <c r="D1617" s="11" t="s">
        <v>1139</v>
      </c>
      <c r="E1617" s="12">
        <v>43880</v>
      </c>
      <c r="F1617" s="15">
        <v>5720.36</v>
      </c>
      <c r="G1617" s="39">
        <v>1029.6600000000001</v>
      </c>
      <c r="H1617" s="136">
        <v>6750.0199999999995</v>
      </c>
      <c r="I1617" s="128" t="s">
        <v>60</v>
      </c>
      <c r="J1617" s="39">
        <f t="shared" si="85"/>
        <v>5720.36</v>
      </c>
      <c r="K1617" s="20" t="s">
        <v>760</v>
      </c>
    </row>
    <row r="1618" spans="1:11" hidden="1" x14ac:dyDescent="0.25">
      <c r="A1618" s="20">
        <f t="shared" si="84"/>
        <v>40</v>
      </c>
      <c r="B1618" s="20" t="s">
        <v>18</v>
      </c>
      <c r="C1618" s="10" t="s">
        <v>1272</v>
      </c>
      <c r="D1618" s="11" t="s">
        <v>1429</v>
      </c>
      <c r="E1618" s="12">
        <v>44046</v>
      </c>
      <c r="F1618" s="15">
        <v>5720</v>
      </c>
      <c r="G1618" s="39">
        <v>1030</v>
      </c>
      <c r="H1618" s="21">
        <v>6750</v>
      </c>
      <c r="I1618" s="128" t="s">
        <v>60</v>
      </c>
      <c r="J1618" s="39">
        <f t="shared" si="85"/>
        <v>5720</v>
      </c>
      <c r="K1618" s="20" t="s">
        <v>850</v>
      </c>
    </row>
    <row r="1619" spans="1:11" hidden="1" x14ac:dyDescent="0.25">
      <c r="A1619" s="20">
        <f t="shared" si="84"/>
        <v>41</v>
      </c>
      <c r="B1619" s="20" t="s">
        <v>18</v>
      </c>
      <c r="C1619" s="10" t="s">
        <v>772</v>
      </c>
      <c r="D1619" s="11" t="s">
        <v>1125</v>
      </c>
      <c r="E1619" s="12">
        <v>43871</v>
      </c>
      <c r="F1619" s="15">
        <v>5700</v>
      </c>
      <c r="G1619" s="39">
        <v>1026</v>
      </c>
      <c r="H1619" s="136">
        <v>6726</v>
      </c>
      <c r="I1619" s="128" t="s">
        <v>60</v>
      </c>
      <c r="J1619" s="39">
        <f t="shared" si="85"/>
        <v>5700</v>
      </c>
      <c r="K1619" s="20" t="s">
        <v>760</v>
      </c>
    </row>
    <row r="1620" spans="1:11" hidden="1" x14ac:dyDescent="0.25">
      <c r="A1620" s="20">
        <f t="shared" si="84"/>
        <v>42</v>
      </c>
      <c r="B1620" s="20" t="s">
        <v>18</v>
      </c>
      <c r="C1620" s="10" t="s">
        <v>136</v>
      </c>
      <c r="D1620" s="11" t="s">
        <v>260</v>
      </c>
      <c r="E1620" s="12">
        <v>44027</v>
      </c>
      <c r="F1620" s="15">
        <v>5664</v>
      </c>
      <c r="G1620" s="39">
        <v>864</v>
      </c>
      <c r="H1620" s="21">
        <v>6528</v>
      </c>
      <c r="I1620" s="128" t="s">
        <v>60</v>
      </c>
      <c r="J1620" s="39">
        <f t="shared" si="85"/>
        <v>5664</v>
      </c>
      <c r="K1620" s="20" t="s">
        <v>850</v>
      </c>
    </row>
    <row r="1621" spans="1:11" hidden="1" x14ac:dyDescent="0.25">
      <c r="A1621" s="20">
        <f t="shared" si="84"/>
        <v>43</v>
      </c>
      <c r="B1621" s="20" t="s">
        <v>18</v>
      </c>
      <c r="C1621" s="10" t="s">
        <v>767</v>
      </c>
      <c r="D1621" s="11" t="s">
        <v>1400</v>
      </c>
      <c r="E1621" s="12">
        <v>44034</v>
      </c>
      <c r="F1621" s="15">
        <v>5640</v>
      </c>
      <c r="G1621" s="39">
        <v>1015.2</v>
      </c>
      <c r="H1621" s="21">
        <v>6655.2000000000007</v>
      </c>
      <c r="I1621" s="128" t="s">
        <v>60</v>
      </c>
      <c r="J1621" s="39">
        <f t="shared" si="85"/>
        <v>5640</v>
      </c>
      <c r="K1621" s="20" t="s">
        <v>850</v>
      </c>
    </row>
    <row r="1622" spans="1:11" hidden="1" x14ac:dyDescent="0.25">
      <c r="A1622" s="20">
        <f t="shared" si="84"/>
        <v>44</v>
      </c>
      <c r="B1622" s="20" t="s">
        <v>18</v>
      </c>
      <c r="C1622" s="10" t="s">
        <v>874</v>
      </c>
      <c r="D1622" s="11" t="s">
        <v>1020</v>
      </c>
      <c r="E1622" s="12">
        <v>43750</v>
      </c>
      <c r="F1622" s="15">
        <v>5625</v>
      </c>
      <c r="G1622" s="39">
        <v>675</v>
      </c>
      <c r="H1622" s="136">
        <v>6300</v>
      </c>
      <c r="I1622" s="128" t="s">
        <v>60</v>
      </c>
      <c r="J1622" s="39">
        <f t="shared" si="85"/>
        <v>5625</v>
      </c>
      <c r="K1622" s="20" t="s">
        <v>760</v>
      </c>
    </row>
    <row r="1623" spans="1:11" hidden="1" x14ac:dyDescent="0.25">
      <c r="A1623" s="20">
        <f t="shared" si="84"/>
        <v>45</v>
      </c>
      <c r="B1623" s="20" t="s">
        <v>18</v>
      </c>
      <c r="C1623" s="10" t="s">
        <v>102</v>
      </c>
      <c r="D1623" s="11" t="s">
        <v>1140</v>
      </c>
      <c r="E1623" s="12">
        <v>43878</v>
      </c>
      <c r="F1623" s="15">
        <v>5583</v>
      </c>
      <c r="G1623" s="39">
        <v>962.68</v>
      </c>
      <c r="H1623" s="136">
        <v>6545.68</v>
      </c>
      <c r="I1623" s="128" t="s">
        <v>60</v>
      </c>
      <c r="J1623" s="39">
        <f t="shared" si="85"/>
        <v>5583</v>
      </c>
      <c r="K1623" s="20" t="s">
        <v>760</v>
      </c>
    </row>
    <row r="1624" spans="1:11" hidden="1" x14ac:dyDescent="0.25">
      <c r="A1624" s="20">
        <f t="shared" si="84"/>
        <v>46</v>
      </c>
      <c r="B1624" s="20" t="s">
        <v>18</v>
      </c>
      <c r="C1624" s="10" t="s">
        <v>102</v>
      </c>
      <c r="D1624" s="11" t="s">
        <v>282</v>
      </c>
      <c r="E1624" s="12">
        <v>43984</v>
      </c>
      <c r="F1624" s="15">
        <v>5577</v>
      </c>
      <c r="G1624" s="39">
        <v>941.46</v>
      </c>
      <c r="H1624" s="21">
        <v>6518.4599999999991</v>
      </c>
      <c r="I1624" s="128" t="s">
        <v>60</v>
      </c>
      <c r="J1624" s="39">
        <f t="shared" si="85"/>
        <v>5577</v>
      </c>
      <c r="K1624" s="20" t="s">
        <v>850</v>
      </c>
    </row>
    <row r="1625" spans="1:11" hidden="1" x14ac:dyDescent="0.25">
      <c r="A1625" s="20">
        <f t="shared" si="84"/>
        <v>47</v>
      </c>
      <c r="B1625" s="20" t="s">
        <v>18</v>
      </c>
      <c r="C1625" s="10" t="s">
        <v>102</v>
      </c>
      <c r="D1625" s="11" t="s">
        <v>45</v>
      </c>
      <c r="E1625" s="12">
        <v>43674</v>
      </c>
      <c r="F1625" s="15">
        <v>5444</v>
      </c>
      <c r="G1625" s="39">
        <v>979.92</v>
      </c>
      <c r="H1625" s="136">
        <v>6423.92</v>
      </c>
      <c r="I1625" s="128" t="s">
        <v>60</v>
      </c>
      <c r="J1625" s="39">
        <f t="shared" si="85"/>
        <v>5444</v>
      </c>
      <c r="K1625" s="20" t="s">
        <v>760</v>
      </c>
    </row>
    <row r="1626" spans="1:11" hidden="1" x14ac:dyDescent="0.25">
      <c r="A1626" s="20">
        <f t="shared" si="84"/>
        <v>48</v>
      </c>
      <c r="B1626" s="20" t="s">
        <v>18</v>
      </c>
      <c r="C1626" s="10" t="s">
        <v>102</v>
      </c>
      <c r="D1626" s="11" t="s">
        <v>1005</v>
      </c>
      <c r="E1626" s="12">
        <v>43741</v>
      </c>
      <c r="F1626" s="15">
        <v>5391.58</v>
      </c>
      <c r="G1626" s="39">
        <v>970.42</v>
      </c>
      <c r="H1626" s="136">
        <v>6362</v>
      </c>
      <c r="I1626" s="128" t="s">
        <v>60</v>
      </c>
      <c r="J1626" s="39">
        <f t="shared" si="85"/>
        <v>5391.58</v>
      </c>
      <c r="K1626" s="20" t="s">
        <v>760</v>
      </c>
    </row>
    <row r="1627" spans="1:11" hidden="1" x14ac:dyDescent="0.25">
      <c r="A1627" s="20">
        <f t="shared" si="84"/>
        <v>49</v>
      </c>
      <c r="B1627" s="20" t="s">
        <v>18</v>
      </c>
      <c r="C1627" s="10" t="s">
        <v>882</v>
      </c>
      <c r="D1627" s="11" t="s">
        <v>1510</v>
      </c>
      <c r="E1627" s="12">
        <v>44074</v>
      </c>
      <c r="F1627" s="15">
        <v>5343.1</v>
      </c>
      <c r="G1627" s="39">
        <v>961.76</v>
      </c>
      <c r="H1627" s="21">
        <v>6304.8600000000006</v>
      </c>
      <c r="I1627" s="128" t="s">
        <v>60</v>
      </c>
      <c r="J1627" s="39">
        <f t="shared" si="85"/>
        <v>5343.1</v>
      </c>
      <c r="K1627" s="20" t="s">
        <v>850</v>
      </c>
    </row>
    <row r="1628" spans="1:11" hidden="1" x14ac:dyDescent="0.25">
      <c r="A1628" s="20">
        <f t="shared" si="84"/>
        <v>50</v>
      </c>
      <c r="B1628" s="20" t="s">
        <v>18</v>
      </c>
      <c r="C1628" s="10" t="s">
        <v>102</v>
      </c>
      <c r="D1628" s="11" t="s">
        <v>1309</v>
      </c>
      <c r="E1628" s="12">
        <v>43964</v>
      </c>
      <c r="F1628" s="15">
        <v>5320</v>
      </c>
      <c r="G1628" s="39">
        <v>396</v>
      </c>
      <c r="H1628" s="21">
        <v>5716</v>
      </c>
      <c r="I1628" s="128" t="s">
        <v>60</v>
      </c>
      <c r="J1628" s="39">
        <f t="shared" si="85"/>
        <v>5320</v>
      </c>
      <c r="K1628" s="20" t="s">
        <v>850</v>
      </c>
    </row>
    <row r="1629" spans="1:11" hidden="1" x14ac:dyDescent="0.25">
      <c r="A1629" s="20">
        <f t="shared" si="84"/>
        <v>51</v>
      </c>
      <c r="B1629" s="20" t="s">
        <v>18</v>
      </c>
      <c r="C1629" s="10" t="s">
        <v>102</v>
      </c>
      <c r="D1629" s="11" t="s">
        <v>1067</v>
      </c>
      <c r="E1629" s="12">
        <v>43804</v>
      </c>
      <c r="F1629" s="15">
        <v>5318.96</v>
      </c>
      <c r="G1629" s="39">
        <v>957.42</v>
      </c>
      <c r="H1629" s="136">
        <v>6276.38</v>
      </c>
      <c r="I1629" s="128" t="s">
        <v>60</v>
      </c>
      <c r="J1629" s="39">
        <f t="shared" si="85"/>
        <v>5318.96</v>
      </c>
      <c r="K1629" s="20" t="s">
        <v>760</v>
      </c>
    </row>
    <row r="1630" spans="1:11" hidden="1" x14ac:dyDescent="0.25">
      <c r="A1630" s="20">
        <f t="shared" si="84"/>
        <v>52</v>
      </c>
      <c r="B1630" s="20" t="s">
        <v>18</v>
      </c>
      <c r="C1630" s="10" t="s">
        <v>134</v>
      </c>
      <c r="D1630" s="11" t="s">
        <v>267</v>
      </c>
      <c r="E1630" s="12">
        <v>44042</v>
      </c>
      <c r="F1630" s="15">
        <v>5200</v>
      </c>
      <c r="G1630" s="39">
        <v>936</v>
      </c>
      <c r="H1630" s="21">
        <v>6136</v>
      </c>
      <c r="I1630" s="128" t="s">
        <v>60</v>
      </c>
      <c r="J1630" s="39">
        <f t="shared" si="85"/>
        <v>5200</v>
      </c>
      <c r="K1630" s="20" t="s">
        <v>850</v>
      </c>
    </row>
    <row r="1631" spans="1:11" hidden="1" x14ac:dyDescent="0.25">
      <c r="A1631" s="20">
        <f t="shared" si="84"/>
        <v>53</v>
      </c>
      <c r="B1631" s="20" t="s">
        <v>18</v>
      </c>
      <c r="C1631" s="10" t="s">
        <v>856</v>
      </c>
      <c r="D1631" s="11" t="s">
        <v>1112</v>
      </c>
      <c r="E1631" s="12">
        <v>43833</v>
      </c>
      <c r="F1631" s="15">
        <v>5050</v>
      </c>
      <c r="G1631" s="39">
        <v>909</v>
      </c>
      <c r="H1631" s="136">
        <v>5959</v>
      </c>
      <c r="I1631" s="128" t="s">
        <v>60</v>
      </c>
      <c r="J1631" s="39">
        <f t="shared" si="85"/>
        <v>5050</v>
      </c>
      <c r="K1631" s="20" t="s">
        <v>760</v>
      </c>
    </row>
    <row r="1632" spans="1:11" hidden="1" x14ac:dyDescent="0.25">
      <c r="A1632" s="20">
        <f t="shared" si="84"/>
        <v>54</v>
      </c>
      <c r="B1632" s="20" t="s">
        <v>18</v>
      </c>
      <c r="C1632" s="10" t="s">
        <v>882</v>
      </c>
      <c r="D1632" s="11" t="s">
        <v>1054</v>
      </c>
      <c r="E1632" s="12">
        <v>43787</v>
      </c>
      <c r="F1632" s="15">
        <v>5010.2</v>
      </c>
      <c r="G1632" s="39">
        <v>901.8</v>
      </c>
      <c r="H1632" s="136">
        <v>5912</v>
      </c>
      <c r="I1632" s="128" t="s">
        <v>60</v>
      </c>
      <c r="J1632" s="39">
        <f t="shared" si="85"/>
        <v>5010.2</v>
      </c>
      <c r="K1632" s="20" t="s">
        <v>760</v>
      </c>
    </row>
    <row r="1633" spans="1:11" hidden="1" x14ac:dyDescent="0.25">
      <c r="A1633" s="20">
        <f t="shared" si="84"/>
        <v>55</v>
      </c>
      <c r="B1633" s="20" t="s">
        <v>18</v>
      </c>
      <c r="C1633" s="10" t="s">
        <v>1228</v>
      </c>
      <c r="D1633" s="11" t="s">
        <v>1314</v>
      </c>
      <c r="E1633" s="12">
        <v>43973</v>
      </c>
      <c r="F1633" s="15">
        <v>5000</v>
      </c>
      <c r="G1633" s="39">
        <v>250</v>
      </c>
      <c r="H1633" s="21">
        <v>5250</v>
      </c>
      <c r="I1633" s="128" t="s">
        <v>60</v>
      </c>
      <c r="J1633" s="39">
        <f t="shared" si="85"/>
        <v>5000</v>
      </c>
      <c r="K1633" s="20" t="s">
        <v>850</v>
      </c>
    </row>
    <row r="1634" spans="1:11" hidden="1" x14ac:dyDescent="0.25">
      <c r="A1634" s="20">
        <f t="shared" ref="A1634:A1663" si="86">+A1633+1</f>
        <v>56</v>
      </c>
      <c r="B1634" s="20" t="s">
        <v>18</v>
      </c>
      <c r="C1634" s="10" t="s">
        <v>102</v>
      </c>
      <c r="D1634" s="11" t="s">
        <v>260</v>
      </c>
      <c r="E1634" s="12">
        <v>43992</v>
      </c>
      <c r="F1634" s="15">
        <v>4980</v>
      </c>
      <c r="G1634" s="39">
        <v>896.4</v>
      </c>
      <c r="H1634" s="21">
        <v>5876.4</v>
      </c>
      <c r="I1634" s="128" t="s">
        <v>60</v>
      </c>
      <c r="J1634" s="39">
        <f t="shared" ref="J1634:J1663" si="87">+F1634</f>
        <v>4980</v>
      </c>
      <c r="K1634" s="20" t="s">
        <v>850</v>
      </c>
    </row>
    <row r="1635" spans="1:11" hidden="1" x14ac:dyDescent="0.25">
      <c r="A1635" s="20">
        <f t="shared" si="86"/>
        <v>57</v>
      </c>
      <c r="B1635" s="20" t="s">
        <v>18</v>
      </c>
      <c r="C1635" s="10" t="s">
        <v>766</v>
      </c>
      <c r="D1635" s="11" t="s">
        <v>405</v>
      </c>
      <c r="E1635" s="12">
        <v>43714</v>
      </c>
      <c r="F1635" s="15">
        <v>4930.6000000000004</v>
      </c>
      <c r="G1635" s="39">
        <v>887.4</v>
      </c>
      <c r="H1635" s="136">
        <v>5818</v>
      </c>
      <c r="I1635" s="128" t="s">
        <v>60</v>
      </c>
      <c r="J1635" s="39">
        <f t="shared" si="87"/>
        <v>4930.6000000000004</v>
      </c>
      <c r="K1635" s="20" t="s">
        <v>760</v>
      </c>
    </row>
    <row r="1636" spans="1:11" hidden="1" x14ac:dyDescent="0.25">
      <c r="A1636" s="20">
        <f t="shared" si="86"/>
        <v>58</v>
      </c>
      <c r="B1636" s="20" t="s">
        <v>18</v>
      </c>
      <c r="C1636" s="10" t="s">
        <v>102</v>
      </c>
      <c r="D1636" s="11" t="s">
        <v>1166</v>
      </c>
      <c r="E1636" s="12">
        <v>43903</v>
      </c>
      <c r="F1636" s="15">
        <v>4845</v>
      </c>
      <c r="G1636" s="39">
        <v>752.5</v>
      </c>
      <c r="H1636" s="136">
        <v>5597.5</v>
      </c>
      <c r="I1636" s="128" t="s">
        <v>60</v>
      </c>
      <c r="J1636" s="39">
        <f t="shared" si="87"/>
        <v>4845</v>
      </c>
      <c r="K1636" s="20" t="s">
        <v>760</v>
      </c>
    </row>
    <row r="1637" spans="1:11" hidden="1" x14ac:dyDescent="0.25">
      <c r="A1637" s="20">
        <f t="shared" si="86"/>
        <v>59</v>
      </c>
      <c r="B1637" s="20" t="s">
        <v>18</v>
      </c>
      <c r="C1637" s="10" t="s">
        <v>136</v>
      </c>
      <c r="D1637" s="11" t="s">
        <v>1004</v>
      </c>
      <c r="E1637" s="12">
        <v>43742</v>
      </c>
      <c r="F1637" s="15">
        <v>4800</v>
      </c>
      <c r="G1637" s="39">
        <v>864</v>
      </c>
      <c r="H1637" s="136">
        <v>5664</v>
      </c>
      <c r="I1637" s="128" t="s">
        <v>60</v>
      </c>
      <c r="J1637" s="39">
        <f t="shared" si="87"/>
        <v>4800</v>
      </c>
      <c r="K1637" s="20" t="s">
        <v>760</v>
      </c>
    </row>
    <row r="1638" spans="1:11" hidden="1" x14ac:dyDescent="0.25">
      <c r="A1638" s="20">
        <f t="shared" si="86"/>
        <v>60</v>
      </c>
      <c r="B1638" s="20" t="s">
        <v>18</v>
      </c>
      <c r="C1638" s="10" t="s">
        <v>882</v>
      </c>
      <c r="D1638" s="11" t="s">
        <v>1462</v>
      </c>
      <c r="E1638" s="12">
        <v>44054</v>
      </c>
      <c r="F1638" s="15">
        <v>4648</v>
      </c>
      <c r="G1638" s="39">
        <v>836.64</v>
      </c>
      <c r="H1638" s="21">
        <v>5484.64</v>
      </c>
      <c r="I1638" s="128" t="s">
        <v>60</v>
      </c>
      <c r="J1638" s="39">
        <f t="shared" si="87"/>
        <v>4648</v>
      </c>
      <c r="K1638" s="20" t="s">
        <v>850</v>
      </c>
    </row>
    <row r="1639" spans="1:11" hidden="1" x14ac:dyDescent="0.25">
      <c r="A1639" s="20">
        <f t="shared" si="86"/>
        <v>61</v>
      </c>
      <c r="B1639" s="20" t="s">
        <v>18</v>
      </c>
      <c r="C1639" s="10" t="s">
        <v>144</v>
      </c>
      <c r="D1639" s="11" t="s">
        <v>1351</v>
      </c>
      <c r="E1639" s="12">
        <v>44009</v>
      </c>
      <c r="F1639" s="15">
        <v>4600</v>
      </c>
      <c r="G1639" s="39">
        <v>552</v>
      </c>
      <c r="H1639" s="21">
        <v>5152</v>
      </c>
      <c r="I1639" s="128" t="s">
        <v>60</v>
      </c>
      <c r="J1639" s="39">
        <f t="shared" si="87"/>
        <v>4600</v>
      </c>
      <c r="K1639" s="20" t="s">
        <v>850</v>
      </c>
    </row>
    <row r="1640" spans="1:11" hidden="1" x14ac:dyDescent="0.25">
      <c r="A1640" s="20">
        <f t="shared" si="86"/>
        <v>62</v>
      </c>
      <c r="B1640" s="20" t="s">
        <v>18</v>
      </c>
      <c r="C1640" s="10" t="s">
        <v>1276</v>
      </c>
      <c r="D1640" s="11" t="s">
        <v>1497</v>
      </c>
      <c r="E1640" s="12">
        <v>44071</v>
      </c>
      <c r="F1640" s="15">
        <v>4508.4799999999996</v>
      </c>
      <c r="G1640" s="39">
        <v>811.52</v>
      </c>
      <c r="H1640" s="21">
        <v>5320</v>
      </c>
      <c r="I1640" s="128" t="s">
        <v>60</v>
      </c>
      <c r="J1640" s="39">
        <f t="shared" si="87"/>
        <v>4508.4799999999996</v>
      </c>
      <c r="K1640" s="20" t="s">
        <v>850</v>
      </c>
    </row>
    <row r="1641" spans="1:11" hidden="1" x14ac:dyDescent="0.25">
      <c r="A1641" s="20">
        <f t="shared" si="86"/>
        <v>63</v>
      </c>
      <c r="B1641" s="20" t="s">
        <v>18</v>
      </c>
      <c r="C1641" s="10" t="s">
        <v>144</v>
      </c>
      <c r="D1641" s="11" t="s">
        <v>970</v>
      </c>
      <c r="E1641" s="12">
        <v>43684</v>
      </c>
      <c r="F1641" s="15">
        <v>4407.5600000000004</v>
      </c>
      <c r="G1641" s="39">
        <v>793.44</v>
      </c>
      <c r="H1641" s="136">
        <v>5201.0000000000009</v>
      </c>
      <c r="I1641" s="128" t="s">
        <v>60</v>
      </c>
      <c r="J1641" s="39">
        <f t="shared" si="87"/>
        <v>4407.5600000000004</v>
      </c>
      <c r="K1641" s="20" t="s">
        <v>760</v>
      </c>
    </row>
    <row r="1642" spans="1:11" hidden="1" x14ac:dyDescent="0.25">
      <c r="A1642" s="20">
        <f t="shared" si="86"/>
        <v>64</v>
      </c>
      <c r="B1642" s="20" t="s">
        <v>18</v>
      </c>
      <c r="C1642" s="10" t="s">
        <v>889</v>
      </c>
      <c r="D1642" s="11" t="s">
        <v>1060</v>
      </c>
      <c r="E1642" s="12">
        <v>43796</v>
      </c>
      <c r="F1642" s="15">
        <v>4314</v>
      </c>
      <c r="G1642" s="39">
        <v>776</v>
      </c>
      <c r="H1642" s="136">
        <v>5090</v>
      </c>
      <c r="I1642" s="128" t="s">
        <v>60</v>
      </c>
      <c r="J1642" s="39">
        <f t="shared" si="87"/>
        <v>4314</v>
      </c>
      <c r="K1642" s="20" t="s">
        <v>760</v>
      </c>
    </row>
    <row r="1643" spans="1:11" hidden="1" x14ac:dyDescent="0.25">
      <c r="A1643" s="20">
        <f t="shared" si="86"/>
        <v>65</v>
      </c>
      <c r="B1643" s="20" t="s">
        <v>18</v>
      </c>
      <c r="C1643" s="10" t="s">
        <v>148</v>
      </c>
      <c r="D1643" s="11" t="s">
        <v>1431</v>
      </c>
      <c r="E1643" s="12">
        <v>44044</v>
      </c>
      <c r="F1643" s="15">
        <v>4250</v>
      </c>
      <c r="G1643" s="39">
        <v>765</v>
      </c>
      <c r="H1643" s="21">
        <v>5015</v>
      </c>
      <c r="I1643" s="128" t="s">
        <v>60</v>
      </c>
      <c r="J1643" s="39">
        <f t="shared" si="87"/>
        <v>4250</v>
      </c>
      <c r="K1643" s="20" t="s">
        <v>850</v>
      </c>
    </row>
    <row r="1644" spans="1:11" hidden="1" x14ac:dyDescent="0.25">
      <c r="A1644" s="20">
        <f t="shared" si="86"/>
        <v>66</v>
      </c>
      <c r="B1644" s="20" t="s">
        <v>18</v>
      </c>
      <c r="C1644" s="10" t="s">
        <v>1228</v>
      </c>
      <c r="D1644" s="11" t="s">
        <v>1312</v>
      </c>
      <c r="E1644" s="12">
        <v>43973</v>
      </c>
      <c r="F1644" s="15">
        <v>4200</v>
      </c>
      <c r="G1644" s="39">
        <v>756</v>
      </c>
      <c r="H1644" s="21">
        <v>4956</v>
      </c>
      <c r="I1644" s="128" t="s">
        <v>60</v>
      </c>
      <c r="J1644" s="39">
        <f t="shared" si="87"/>
        <v>4200</v>
      </c>
      <c r="K1644" s="20" t="s">
        <v>850</v>
      </c>
    </row>
    <row r="1645" spans="1:11" hidden="1" x14ac:dyDescent="0.25">
      <c r="A1645" s="20">
        <f t="shared" si="86"/>
        <v>67</v>
      </c>
      <c r="B1645" s="20" t="s">
        <v>18</v>
      </c>
      <c r="C1645" s="10" t="s">
        <v>1227</v>
      </c>
      <c r="D1645" s="11" t="s">
        <v>1307</v>
      </c>
      <c r="E1645" s="12">
        <v>43957</v>
      </c>
      <c r="F1645" s="15">
        <v>4131.6400000000003</v>
      </c>
      <c r="G1645" s="39">
        <v>669.36</v>
      </c>
      <c r="H1645" s="21">
        <v>4801.0000000000009</v>
      </c>
      <c r="I1645" s="128" t="s">
        <v>60</v>
      </c>
      <c r="J1645" s="39">
        <f t="shared" si="87"/>
        <v>4131.6400000000003</v>
      </c>
      <c r="K1645" s="20" t="s">
        <v>850</v>
      </c>
    </row>
    <row r="1646" spans="1:11" hidden="1" x14ac:dyDescent="0.25">
      <c r="A1646" s="20">
        <f t="shared" si="86"/>
        <v>68</v>
      </c>
      <c r="B1646" s="20" t="s">
        <v>18</v>
      </c>
      <c r="C1646" s="10" t="s">
        <v>102</v>
      </c>
      <c r="D1646" s="11" t="s">
        <v>272</v>
      </c>
      <c r="E1646" s="12">
        <v>43984</v>
      </c>
      <c r="F1646" s="15">
        <v>4040</v>
      </c>
      <c r="G1646" s="39">
        <v>727.2</v>
      </c>
      <c r="H1646" s="21">
        <v>4767.2000000000007</v>
      </c>
      <c r="I1646" s="128" t="s">
        <v>60</v>
      </c>
      <c r="J1646" s="39">
        <f t="shared" si="87"/>
        <v>4040</v>
      </c>
      <c r="K1646" s="20" t="s">
        <v>850</v>
      </c>
    </row>
    <row r="1647" spans="1:11" hidden="1" x14ac:dyDescent="0.25">
      <c r="A1647" s="20">
        <f t="shared" si="86"/>
        <v>69</v>
      </c>
      <c r="B1647" s="20" t="s">
        <v>18</v>
      </c>
      <c r="C1647" s="10" t="s">
        <v>896</v>
      </c>
      <c r="D1647" s="11" t="s">
        <v>675</v>
      </c>
      <c r="E1647" s="12">
        <v>43837</v>
      </c>
      <c r="F1647" s="15">
        <v>4002</v>
      </c>
      <c r="G1647" s="39">
        <v>200</v>
      </c>
      <c r="H1647" s="136">
        <v>4202</v>
      </c>
      <c r="I1647" s="128" t="s">
        <v>60</v>
      </c>
      <c r="J1647" s="39">
        <f t="shared" si="87"/>
        <v>4002</v>
      </c>
      <c r="K1647" s="20" t="s">
        <v>760</v>
      </c>
    </row>
    <row r="1648" spans="1:11" hidden="1" x14ac:dyDescent="0.25">
      <c r="A1648" s="20">
        <f t="shared" si="86"/>
        <v>70</v>
      </c>
      <c r="B1648" s="20" t="s">
        <v>18</v>
      </c>
      <c r="C1648" s="10" t="s">
        <v>136</v>
      </c>
      <c r="D1648" s="11" t="s">
        <v>981</v>
      </c>
      <c r="E1648" s="12">
        <v>43707</v>
      </c>
      <c r="F1648" s="15">
        <v>4000</v>
      </c>
      <c r="G1648" s="39">
        <v>720</v>
      </c>
      <c r="H1648" s="136">
        <v>4720</v>
      </c>
      <c r="I1648" s="128" t="s">
        <v>60</v>
      </c>
      <c r="J1648" s="39">
        <f t="shared" si="87"/>
        <v>4000</v>
      </c>
      <c r="K1648" s="20" t="s">
        <v>760</v>
      </c>
    </row>
    <row r="1649" spans="1:11" hidden="1" x14ac:dyDescent="0.25">
      <c r="A1649" s="20">
        <f t="shared" si="86"/>
        <v>71</v>
      </c>
      <c r="B1649" s="20" t="s">
        <v>18</v>
      </c>
      <c r="C1649" s="10" t="s">
        <v>896</v>
      </c>
      <c r="D1649" s="11" t="s">
        <v>218</v>
      </c>
      <c r="E1649" s="12">
        <v>43825</v>
      </c>
      <c r="F1649" s="15">
        <v>4000</v>
      </c>
      <c r="G1649" s="39">
        <v>200</v>
      </c>
      <c r="H1649" s="136">
        <v>4200</v>
      </c>
      <c r="I1649" s="128" t="s">
        <v>60</v>
      </c>
      <c r="J1649" s="39">
        <f t="shared" si="87"/>
        <v>4000</v>
      </c>
      <c r="K1649" s="20" t="s">
        <v>760</v>
      </c>
    </row>
    <row r="1650" spans="1:11" hidden="1" x14ac:dyDescent="0.25">
      <c r="A1650" s="20">
        <f t="shared" si="86"/>
        <v>72</v>
      </c>
      <c r="B1650" s="20" t="s">
        <v>18</v>
      </c>
      <c r="C1650" s="10" t="s">
        <v>110</v>
      </c>
      <c r="D1650" s="11" t="s">
        <v>1002</v>
      </c>
      <c r="E1650" s="12">
        <v>43736</v>
      </c>
      <c r="F1650" s="15">
        <v>3950</v>
      </c>
      <c r="G1650" s="39">
        <v>711</v>
      </c>
      <c r="H1650" s="136">
        <v>4661</v>
      </c>
      <c r="I1650" s="128" t="s">
        <v>60</v>
      </c>
      <c r="J1650" s="39">
        <f t="shared" si="87"/>
        <v>3950</v>
      </c>
      <c r="K1650" s="20" t="s">
        <v>760</v>
      </c>
    </row>
    <row r="1651" spans="1:11" hidden="1" x14ac:dyDescent="0.25">
      <c r="A1651" s="20">
        <f t="shared" si="86"/>
        <v>73</v>
      </c>
      <c r="B1651" s="20" t="s">
        <v>18</v>
      </c>
      <c r="C1651" s="10" t="s">
        <v>1276</v>
      </c>
      <c r="D1651" s="11" t="s">
        <v>1447</v>
      </c>
      <c r="E1651" s="12">
        <v>44054</v>
      </c>
      <c r="F1651" s="15">
        <v>3900</v>
      </c>
      <c r="G1651" s="39">
        <v>195</v>
      </c>
      <c r="H1651" s="21">
        <v>4095</v>
      </c>
      <c r="I1651" s="128" t="s">
        <v>60</v>
      </c>
      <c r="J1651" s="39">
        <f t="shared" si="87"/>
        <v>3900</v>
      </c>
      <c r="K1651" s="20" t="s">
        <v>850</v>
      </c>
    </row>
    <row r="1652" spans="1:11" hidden="1" x14ac:dyDescent="0.25">
      <c r="A1652" s="20">
        <f t="shared" si="86"/>
        <v>74</v>
      </c>
      <c r="B1652" s="20" t="s">
        <v>18</v>
      </c>
      <c r="C1652" s="10" t="s">
        <v>861</v>
      </c>
      <c r="D1652" s="11" t="s">
        <v>1044</v>
      </c>
      <c r="E1652" s="12">
        <v>43763</v>
      </c>
      <c r="F1652" s="15">
        <v>3850</v>
      </c>
      <c r="G1652" s="39">
        <v>693</v>
      </c>
      <c r="H1652" s="136">
        <v>4543</v>
      </c>
      <c r="I1652" s="128" t="s">
        <v>60</v>
      </c>
      <c r="J1652" s="39">
        <f t="shared" si="87"/>
        <v>3850</v>
      </c>
      <c r="K1652" s="20" t="s">
        <v>760</v>
      </c>
    </row>
    <row r="1653" spans="1:11" hidden="1" x14ac:dyDescent="0.25">
      <c r="A1653" s="20">
        <f t="shared" si="86"/>
        <v>75</v>
      </c>
      <c r="B1653" s="20" t="s">
        <v>18</v>
      </c>
      <c r="C1653" s="10" t="s">
        <v>148</v>
      </c>
      <c r="D1653" s="11" t="s">
        <v>978</v>
      </c>
      <c r="E1653" s="12">
        <v>43706</v>
      </c>
      <c r="F1653" s="15">
        <v>3834.69</v>
      </c>
      <c r="G1653" s="39">
        <v>690.31</v>
      </c>
      <c r="H1653" s="136">
        <v>4525</v>
      </c>
      <c r="I1653" s="128" t="s">
        <v>60</v>
      </c>
      <c r="J1653" s="39">
        <f t="shared" si="87"/>
        <v>3834.69</v>
      </c>
      <c r="K1653" s="20" t="s">
        <v>760</v>
      </c>
    </row>
    <row r="1654" spans="1:11" hidden="1" x14ac:dyDescent="0.25">
      <c r="A1654" s="20">
        <f t="shared" si="86"/>
        <v>76</v>
      </c>
      <c r="B1654" s="20" t="s">
        <v>18</v>
      </c>
      <c r="C1654" s="10" t="s">
        <v>1276</v>
      </c>
      <c r="D1654" s="11" t="s">
        <v>513</v>
      </c>
      <c r="E1654" s="12">
        <v>44061</v>
      </c>
      <c r="F1654" s="15">
        <v>3800.84</v>
      </c>
      <c r="G1654" s="39">
        <v>684.16</v>
      </c>
      <c r="H1654" s="21">
        <v>4485</v>
      </c>
      <c r="I1654" s="128" t="s">
        <v>60</v>
      </c>
      <c r="J1654" s="39">
        <f t="shared" si="87"/>
        <v>3800.84</v>
      </c>
      <c r="K1654" s="20" t="s">
        <v>850</v>
      </c>
    </row>
    <row r="1655" spans="1:11" hidden="1" x14ac:dyDescent="0.25">
      <c r="A1655" s="20">
        <f t="shared" si="86"/>
        <v>77</v>
      </c>
      <c r="B1655" s="20" t="s">
        <v>18</v>
      </c>
      <c r="C1655" s="10" t="s">
        <v>887</v>
      </c>
      <c r="D1655" s="11" t="s">
        <v>402</v>
      </c>
      <c r="E1655" s="12">
        <v>43794</v>
      </c>
      <c r="F1655" s="15">
        <v>3765</v>
      </c>
      <c r="G1655" s="39">
        <v>678</v>
      </c>
      <c r="H1655" s="136">
        <v>4443</v>
      </c>
      <c r="I1655" s="128" t="s">
        <v>60</v>
      </c>
      <c r="J1655" s="39">
        <f t="shared" si="87"/>
        <v>3765</v>
      </c>
      <c r="K1655" s="20" t="s">
        <v>760</v>
      </c>
    </row>
    <row r="1656" spans="1:11" hidden="1" x14ac:dyDescent="0.25">
      <c r="A1656" s="20">
        <f t="shared" si="86"/>
        <v>78</v>
      </c>
      <c r="B1656" s="20" t="s">
        <v>18</v>
      </c>
      <c r="C1656" s="10" t="s">
        <v>859</v>
      </c>
      <c r="D1656" s="11" t="s">
        <v>1149</v>
      </c>
      <c r="E1656" s="12">
        <v>43886</v>
      </c>
      <c r="F1656" s="15">
        <v>3750.8</v>
      </c>
      <c r="G1656" s="39">
        <v>675.14</v>
      </c>
      <c r="H1656" s="136">
        <v>4425.9400000000005</v>
      </c>
      <c r="I1656" s="128" t="s">
        <v>60</v>
      </c>
      <c r="J1656" s="39">
        <f t="shared" si="87"/>
        <v>3750.8</v>
      </c>
      <c r="K1656" s="20" t="s">
        <v>760</v>
      </c>
    </row>
    <row r="1657" spans="1:11" hidden="1" x14ac:dyDescent="0.25">
      <c r="A1657" s="20">
        <f t="shared" si="86"/>
        <v>79</v>
      </c>
      <c r="B1657" s="20" t="s">
        <v>18</v>
      </c>
      <c r="C1657" s="10" t="s">
        <v>102</v>
      </c>
      <c r="D1657" s="11" t="s">
        <v>198</v>
      </c>
      <c r="E1657" s="12">
        <v>43970</v>
      </c>
      <c r="F1657" s="15">
        <v>3640</v>
      </c>
      <c r="G1657" s="39">
        <v>655.20000000000005</v>
      </c>
      <c r="H1657" s="21">
        <v>4295.2</v>
      </c>
      <c r="I1657" s="128" t="s">
        <v>60</v>
      </c>
      <c r="J1657" s="39">
        <f t="shared" si="87"/>
        <v>3640</v>
      </c>
      <c r="K1657" s="20" t="s">
        <v>850</v>
      </c>
    </row>
    <row r="1658" spans="1:11" hidden="1" x14ac:dyDescent="0.25">
      <c r="A1658" s="20">
        <f t="shared" si="86"/>
        <v>80</v>
      </c>
      <c r="B1658" s="20" t="s">
        <v>18</v>
      </c>
      <c r="C1658" s="10" t="s">
        <v>102</v>
      </c>
      <c r="D1658" s="11" t="s">
        <v>598</v>
      </c>
      <c r="E1658" s="12">
        <v>43830</v>
      </c>
      <c r="F1658" s="15">
        <v>3436</v>
      </c>
      <c r="G1658" s="39">
        <v>571.67999999999995</v>
      </c>
      <c r="H1658" s="136">
        <v>4007.6800000000003</v>
      </c>
      <c r="I1658" s="128" t="s">
        <v>60</v>
      </c>
      <c r="J1658" s="39">
        <f t="shared" si="87"/>
        <v>3436</v>
      </c>
      <c r="K1658" s="20" t="s">
        <v>760</v>
      </c>
    </row>
    <row r="1659" spans="1:11" hidden="1" x14ac:dyDescent="0.25">
      <c r="A1659" s="20">
        <f t="shared" si="86"/>
        <v>81</v>
      </c>
      <c r="B1659" s="20" t="s">
        <v>18</v>
      </c>
      <c r="C1659" s="10" t="s">
        <v>767</v>
      </c>
      <c r="D1659" s="11" t="s">
        <v>1038</v>
      </c>
      <c r="E1659" s="12">
        <v>44057</v>
      </c>
      <c r="F1659" s="15">
        <v>3348</v>
      </c>
      <c r="G1659" s="39">
        <v>602.64</v>
      </c>
      <c r="H1659" s="21">
        <v>3950.6400000000003</v>
      </c>
      <c r="I1659" s="128" t="s">
        <v>60</v>
      </c>
      <c r="J1659" s="39">
        <f t="shared" si="87"/>
        <v>3348</v>
      </c>
      <c r="K1659" s="20" t="s">
        <v>850</v>
      </c>
    </row>
    <row r="1660" spans="1:11" hidden="1" x14ac:dyDescent="0.25">
      <c r="A1660" s="20">
        <f t="shared" si="86"/>
        <v>82</v>
      </c>
      <c r="B1660" s="20" t="s">
        <v>18</v>
      </c>
      <c r="C1660" s="10" t="s">
        <v>126</v>
      </c>
      <c r="D1660" s="11" t="s">
        <v>1324</v>
      </c>
      <c r="E1660" s="12">
        <v>44028</v>
      </c>
      <c r="F1660" s="15">
        <v>3300</v>
      </c>
      <c r="G1660" s="39">
        <v>594</v>
      </c>
      <c r="H1660" s="21">
        <v>3894</v>
      </c>
      <c r="I1660" s="128" t="s">
        <v>60</v>
      </c>
      <c r="J1660" s="39">
        <f t="shared" si="87"/>
        <v>3300</v>
      </c>
      <c r="K1660" s="20" t="s">
        <v>850</v>
      </c>
    </row>
    <row r="1661" spans="1:11" hidden="1" x14ac:dyDescent="0.25">
      <c r="A1661" s="20">
        <f t="shared" si="86"/>
        <v>83</v>
      </c>
      <c r="B1661" s="20" t="s">
        <v>18</v>
      </c>
      <c r="C1661" s="10" t="s">
        <v>136</v>
      </c>
      <c r="D1661" s="11" t="s">
        <v>1000</v>
      </c>
      <c r="E1661" s="12">
        <v>43733</v>
      </c>
      <c r="F1661" s="15">
        <v>3200</v>
      </c>
      <c r="G1661" s="39">
        <v>576</v>
      </c>
      <c r="H1661" s="136">
        <v>3776</v>
      </c>
      <c r="I1661" s="128" t="s">
        <v>60</v>
      </c>
      <c r="J1661" s="39">
        <f t="shared" si="87"/>
        <v>3200</v>
      </c>
      <c r="K1661" s="20" t="s">
        <v>760</v>
      </c>
    </row>
    <row r="1662" spans="1:11" hidden="1" x14ac:dyDescent="0.25">
      <c r="A1662" s="20">
        <f t="shared" si="86"/>
        <v>84</v>
      </c>
      <c r="B1662" s="20" t="s">
        <v>18</v>
      </c>
      <c r="C1662" s="10" t="s">
        <v>861</v>
      </c>
      <c r="D1662" s="11" t="s">
        <v>97</v>
      </c>
      <c r="E1662" s="12">
        <v>43653</v>
      </c>
      <c r="F1662" s="15">
        <v>3150</v>
      </c>
      <c r="G1662" s="39">
        <v>441</v>
      </c>
      <c r="H1662" s="136">
        <v>3591</v>
      </c>
      <c r="I1662" s="128" t="s">
        <v>60</v>
      </c>
      <c r="J1662" s="39">
        <f t="shared" si="87"/>
        <v>3150</v>
      </c>
      <c r="K1662" s="20" t="s">
        <v>760</v>
      </c>
    </row>
    <row r="1663" spans="1:11" hidden="1" x14ac:dyDescent="0.25">
      <c r="A1663" s="20">
        <f t="shared" si="86"/>
        <v>85</v>
      </c>
      <c r="B1663" s="20" t="s">
        <v>18</v>
      </c>
      <c r="C1663" s="10" t="s">
        <v>144</v>
      </c>
      <c r="D1663" s="11" t="s">
        <v>949</v>
      </c>
      <c r="E1663" s="12">
        <v>43654</v>
      </c>
      <c r="F1663" s="15">
        <v>3104</v>
      </c>
      <c r="G1663" s="39">
        <v>558.72</v>
      </c>
      <c r="H1663" s="136">
        <v>3662.7200000000003</v>
      </c>
      <c r="I1663" s="128" t="s">
        <v>60</v>
      </c>
      <c r="J1663" s="39">
        <f t="shared" si="87"/>
        <v>3104</v>
      </c>
      <c r="K1663" s="20" t="s">
        <v>760</v>
      </c>
    </row>
    <row r="1664" spans="1:11" hidden="1" x14ac:dyDescent="0.25">
      <c r="A1664" s="20">
        <v>96</v>
      </c>
      <c r="B1664" s="20" t="s">
        <v>1191</v>
      </c>
      <c r="C1664" s="10" t="s">
        <v>66</v>
      </c>
      <c r="D1664" s="11" t="s">
        <v>58</v>
      </c>
      <c r="E1664" s="42"/>
      <c r="F1664" s="15">
        <v>64855</v>
      </c>
      <c r="G1664" s="39">
        <v>0</v>
      </c>
      <c r="H1664" s="39">
        <v>64855</v>
      </c>
      <c r="I1664" s="19" t="s">
        <v>1908</v>
      </c>
      <c r="J1664" s="39">
        <f>F1664+G1664</f>
        <v>64855</v>
      </c>
      <c r="K1664" s="20" t="s">
        <v>850</v>
      </c>
    </row>
    <row r="1665" spans="1:11" hidden="1" x14ac:dyDescent="0.25">
      <c r="A1665" s="20">
        <v>11</v>
      </c>
      <c r="B1665" s="20" t="s">
        <v>1191</v>
      </c>
      <c r="C1665" s="10" t="s">
        <v>66</v>
      </c>
      <c r="D1665" s="11" t="s">
        <v>58</v>
      </c>
      <c r="E1665" s="42"/>
      <c r="F1665" s="15">
        <v>63785</v>
      </c>
      <c r="G1665" s="39">
        <v>0</v>
      </c>
      <c r="H1665" s="39">
        <v>63785</v>
      </c>
      <c r="I1665" s="19" t="s">
        <v>1908</v>
      </c>
      <c r="J1665" s="39">
        <f>F1665+G1665</f>
        <v>63785</v>
      </c>
      <c r="K1665" s="20" t="s">
        <v>760</v>
      </c>
    </row>
    <row r="1666" spans="1:11" hidden="1" x14ac:dyDescent="0.25">
      <c r="A1666" s="20">
        <v>58</v>
      </c>
      <c r="B1666" s="20" t="s">
        <v>1191</v>
      </c>
      <c r="C1666" s="10" t="s">
        <v>66</v>
      </c>
      <c r="D1666" s="11" t="s">
        <v>58</v>
      </c>
      <c r="E1666" s="42"/>
      <c r="F1666" s="15">
        <v>61165</v>
      </c>
      <c r="G1666" s="39">
        <v>0</v>
      </c>
      <c r="H1666" s="39">
        <v>61165</v>
      </c>
      <c r="I1666" s="19" t="s">
        <v>1908</v>
      </c>
      <c r="J1666" s="39">
        <f>F1666+G1666</f>
        <v>61165</v>
      </c>
      <c r="K1666" s="20" t="s">
        <v>850</v>
      </c>
    </row>
    <row r="1667" spans="1:11" hidden="1" x14ac:dyDescent="0.25">
      <c r="A1667" s="20">
        <f>+A1666+1</f>
        <v>59</v>
      </c>
      <c r="B1667" s="20" t="s">
        <v>19</v>
      </c>
      <c r="C1667" s="10" t="s">
        <v>63</v>
      </c>
      <c r="D1667" s="11" t="s">
        <v>73</v>
      </c>
      <c r="E1667" s="12">
        <v>43259</v>
      </c>
      <c r="F1667" s="15">
        <v>16318</v>
      </c>
      <c r="G1667" s="39">
        <v>2937</v>
      </c>
      <c r="H1667" s="136">
        <v>19255</v>
      </c>
      <c r="I1667" s="128" t="s">
        <v>60</v>
      </c>
      <c r="J1667" s="39">
        <f>+F1667</f>
        <v>16318</v>
      </c>
      <c r="K1667" s="20" t="s">
        <v>61</v>
      </c>
    </row>
    <row r="1668" spans="1:11" hidden="1" x14ac:dyDescent="0.25">
      <c r="A1668" s="20">
        <v>57</v>
      </c>
      <c r="B1668" s="20" t="s">
        <v>1191</v>
      </c>
      <c r="C1668" s="10" t="s">
        <v>66</v>
      </c>
      <c r="D1668" s="11" t="s">
        <v>58</v>
      </c>
      <c r="E1668" s="42"/>
      <c r="F1668" s="15">
        <v>48215</v>
      </c>
      <c r="G1668" s="39">
        <v>0</v>
      </c>
      <c r="H1668" s="39">
        <v>48215</v>
      </c>
      <c r="I1668" s="19" t="s">
        <v>1908</v>
      </c>
      <c r="J1668" s="39">
        <f>F1668+G1668</f>
        <v>48215</v>
      </c>
      <c r="K1668" s="20" t="s">
        <v>850</v>
      </c>
    </row>
    <row r="1669" spans="1:11" hidden="1" x14ac:dyDescent="0.25">
      <c r="A1669" s="20">
        <f>+A1668+1</f>
        <v>58</v>
      </c>
      <c r="B1669" s="20" t="s">
        <v>19</v>
      </c>
      <c r="C1669" s="10" t="s">
        <v>64</v>
      </c>
      <c r="D1669" s="11" t="s">
        <v>74</v>
      </c>
      <c r="E1669" s="12">
        <v>43258</v>
      </c>
      <c r="F1669" s="15">
        <v>37440.75</v>
      </c>
      <c r="G1669" s="39">
        <v>6739.25</v>
      </c>
      <c r="H1669" s="136">
        <v>44180</v>
      </c>
      <c r="I1669" s="128" t="s">
        <v>60</v>
      </c>
      <c r="J1669" s="39">
        <f>+F1669</f>
        <v>37440.75</v>
      </c>
      <c r="K1669" s="20" t="s">
        <v>61</v>
      </c>
    </row>
    <row r="1670" spans="1:11" hidden="1" x14ac:dyDescent="0.25">
      <c r="A1670" s="20">
        <f>+A1669+1</f>
        <v>59</v>
      </c>
      <c r="B1670" s="20" t="s">
        <v>19</v>
      </c>
      <c r="C1670" s="10" t="s">
        <v>65</v>
      </c>
      <c r="D1670" s="11" t="s">
        <v>75</v>
      </c>
      <c r="E1670" s="12">
        <v>43259</v>
      </c>
      <c r="F1670" s="15">
        <v>69389</v>
      </c>
      <c r="G1670" s="39">
        <v>12490</v>
      </c>
      <c r="H1670" s="136">
        <v>81879</v>
      </c>
      <c r="I1670" s="128" t="s">
        <v>60</v>
      </c>
      <c r="J1670" s="39">
        <f>+F1670</f>
        <v>69389</v>
      </c>
      <c r="K1670" s="20" t="s">
        <v>61</v>
      </c>
    </row>
    <row r="1671" spans="1:11" hidden="1" x14ac:dyDescent="0.25">
      <c r="A1671" s="20">
        <f>+A1670+1</f>
        <v>60</v>
      </c>
      <c r="B1671" s="20" t="s">
        <v>19</v>
      </c>
      <c r="C1671" s="10" t="s">
        <v>62</v>
      </c>
      <c r="D1671" s="11" t="s">
        <v>58</v>
      </c>
      <c r="E1671" s="42"/>
      <c r="F1671" s="15">
        <v>25000</v>
      </c>
      <c r="G1671" s="39">
        <v>0</v>
      </c>
      <c r="H1671" s="136">
        <v>25000</v>
      </c>
      <c r="I1671" s="128" t="s">
        <v>60</v>
      </c>
      <c r="J1671" s="39">
        <f>+F1671</f>
        <v>25000</v>
      </c>
      <c r="K1671" s="20" t="s">
        <v>61</v>
      </c>
    </row>
    <row r="1672" spans="1:11" hidden="1" x14ac:dyDescent="0.25">
      <c r="A1672" s="20">
        <f>+A1671+1</f>
        <v>61</v>
      </c>
      <c r="B1672" s="20" t="s">
        <v>19</v>
      </c>
      <c r="C1672" s="10" t="s">
        <v>67</v>
      </c>
      <c r="D1672" s="11" t="s">
        <v>76</v>
      </c>
      <c r="E1672" s="12">
        <v>43274</v>
      </c>
      <c r="F1672" s="15">
        <v>5962</v>
      </c>
      <c r="G1672" s="39">
        <v>1073</v>
      </c>
      <c r="H1672" s="136">
        <v>7035</v>
      </c>
      <c r="I1672" s="128" t="s">
        <v>60</v>
      </c>
      <c r="J1672" s="39">
        <f>+F1672</f>
        <v>5962</v>
      </c>
      <c r="K1672" s="20" t="s">
        <v>61</v>
      </c>
    </row>
    <row r="1673" spans="1:11" hidden="1" x14ac:dyDescent="0.25">
      <c r="A1673" s="20">
        <v>30</v>
      </c>
      <c r="B1673" s="20" t="s">
        <v>1191</v>
      </c>
      <c r="C1673" s="10" t="s">
        <v>626</v>
      </c>
      <c r="D1673" s="11" t="s">
        <v>58</v>
      </c>
      <c r="E1673" s="42"/>
      <c r="F1673" s="15">
        <v>23600</v>
      </c>
      <c r="G1673" s="39">
        <v>0</v>
      </c>
      <c r="H1673" s="39">
        <v>23600</v>
      </c>
      <c r="I1673" s="19" t="s">
        <v>1908</v>
      </c>
      <c r="J1673" s="39">
        <f>F1673+G1673</f>
        <v>23600</v>
      </c>
      <c r="K1673" s="20" t="s">
        <v>760</v>
      </c>
    </row>
    <row r="1674" spans="1:11" hidden="1" x14ac:dyDescent="0.25">
      <c r="A1674" s="20">
        <f t="shared" ref="A1674:A1697" si="88">+A1673+1</f>
        <v>31</v>
      </c>
      <c r="B1674" s="20" t="s">
        <v>19</v>
      </c>
      <c r="C1674" s="10" t="s">
        <v>68</v>
      </c>
      <c r="D1674" s="11" t="s">
        <v>77</v>
      </c>
      <c r="E1674" s="12">
        <v>43276</v>
      </c>
      <c r="F1674" s="15">
        <v>28240</v>
      </c>
      <c r="G1674" s="39">
        <v>5083</v>
      </c>
      <c r="H1674" s="136">
        <v>33323</v>
      </c>
      <c r="I1674" s="128" t="s">
        <v>60</v>
      </c>
      <c r="J1674" s="39">
        <f t="shared" ref="J1674:J1697" si="89">+F1674</f>
        <v>28240</v>
      </c>
      <c r="K1674" s="20" t="s">
        <v>61</v>
      </c>
    </row>
    <row r="1675" spans="1:11" hidden="1" x14ac:dyDescent="0.25">
      <c r="A1675" s="20">
        <f t="shared" si="88"/>
        <v>32</v>
      </c>
      <c r="B1675" s="20" t="s">
        <v>19</v>
      </c>
      <c r="C1675" s="10" t="s">
        <v>69</v>
      </c>
      <c r="D1675" s="11" t="s">
        <v>78</v>
      </c>
      <c r="E1675" s="12">
        <v>43276</v>
      </c>
      <c r="F1675" s="15">
        <v>4836</v>
      </c>
      <c r="G1675" s="39">
        <v>734</v>
      </c>
      <c r="H1675" s="136">
        <v>5570</v>
      </c>
      <c r="I1675" s="128" t="s">
        <v>60</v>
      </c>
      <c r="J1675" s="39">
        <f t="shared" si="89"/>
        <v>4836</v>
      </c>
      <c r="K1675" s="20" t="s">
        <v>61</v>
      </c>
    </row>
    <row r="1676" spans="1:11" hidden="1" x14ac:dyDescent="0.25">
      <c r="A1676" s="20">
        <f t="shared" si="88"/>
        <v>33</v>
      </c>
      <c r="B1676" s="20" t="s">
        <v>19</v>
      </c>
      <c r="C1676" s="10" t="s">
        <v>69</v>
      </c>
      <c r="D1676" s="11" t="s">
        <v>79</v>
      </c>
      <c r="E1676" s="12">
        <v>43301</v>
      </c>
      <c r="F1676" s="15">
        <v>1100</v>
      </c>
      <c r="G1676" s="39">
        <v>198</v>
      </c>
      <c r="H1676" s="136">
        <v>1298</v>
      </c>
      <c r="I1676" s="128" t="s">
        <v>60</v>
      </c>
      <c r="J1676" s="39">
        <f t="shared" si="89"/>
        <v>1100</v>
      </c>
      <c r="K1676" s="20" t="s">
        <v>61</v>
      </c>
    </row>
    <row r="1677" spans="1:11" hidden="1" x14ac:dyDescent="0.25">
      <c r="A1677" s="20">
        <f t="shared" si="88"/>
        <v>34</v>
      </c>
      <c r="B1677" s="20" t="s">
        <v>19</v>
      </c>
      <c r="C1677" s="10" t="s">
        <v>65</v>
      </c>
      <c r="D1677" s="11" t="s">
        <v>80</v>
      </c>
      <c r="E1677" s="12">
        <v>43301</v>
      </c>
      <c r="F1677" s="15">
        <v>14680.54</v>
      </c>
      <c r="G1677" s="39">
        <v>2642.46</v>
      </c>
      <c r="H1677" s="136">
        <v>17323</v>
      </c>
      <c r="I1677" s="128" t="s">
        <v>60</v>
      </c>
      <c r="J1677" s="39">
        <f t="shared" si="89"/>
        <v>14680.54</v>
      </c>
      <c r="K1677" s="20" t="s">
        <v>61</v>
      </c>
    </row>
    <row r="1678" spans="1:11" hidden="1" x14ac:dyDescent="0.25">
      <c r="A1678" s="20">
        <f t="shared" si="88"/>
        <v>35</v>
      </c>
      <c r="B1678" s="20" t="s">
        <v>19</v>
      </c>
      <c r="C1678" s="10" t="s">
        <v>70</v>
      </c>
      <c r="D1678" s="11" t="s">
        <v>81</v>
      </c>
      <c r="E1678" s="12">
        <v>43309</v>
      </c>
      <c r="F1678" s="15">
        <v>2277</v>
      </c>
      <c r="G1678" s="39">
        <v>273</v>
      </c>
      <c r="H1678" s="136">
        <v>2550</v>
      </c>
      <c r="I1678" s="128" t="s">
        <v>60</v>
      </c>
      <c r="J1678" s="39">
        <f t="shared" si="89"/>
        <v>2277</v>
      </c>
      <c r="K1678" s="20" t="s">
        <v>61</v>
      </c>
    </row>
    <row r="1679" spans="1:11" hidden="1" x14ac:dyDescent="0.25">
      <c r="A1679" s="20">
        <f t="shared" si="88"/>
        <v>36</v>
      </c>
      <c r="B1679" s="20" t="s">
        <v>19</v>
      </c>
      <c r="C1679" s="10" t="s">
        <v>70</v>
      </c>
      <c r="D1679" s="11" t="s">
        <v>82</v>
      </c>
      <c r="E1679" s="12">
        <v>43309</v>
      </c>
      <c r="F1679" s="15">
        <v>156</v>
      </c>
      <c r="G1679" s="39">
        <v>28</v>
      </c>
      <c r="H1679" s="136">
        <v>184</v>
      </c>
      <c r="I1679" s="128" t="s">
        <v>60</v>
      </c>
      <c r="J1679" s="39">
        <f t="shared" si="89"/>
        <v>156</v>
      </c>
      <c r="K1679" s="20" t="s">
        <v>61</v>
      </c>
    </row>
    <row r="1680" spans="1:11" hidden="1" x14ac:dyDescent="0.25">
      <c r="A1680" s="20">
        <f t="shared" si="88"/>
        <v>37</v>
      </c>
      <c r="B1680" s="20" t="s">
        <v>19</v>
      </c>
      <c r="C1680" s="10" t="s">
        <v>69</v>
      </c>
      <c r="D1680" s="11" t="s">
        <v>83</v>
      </c>
      <c r="E1680" s="12">
        <v>43313</v>
      </c>
      <c r="F1680" s="15">
        <v>3750</v>
      </c>
      <c r="G1680" s="39">
        <v>675</v>
      </c>
      <c r="H1680" s="136">
        <v>4425</v>
      </c>
      <c r="I1680" s="128" t="s">
        <v>60</v>
      </c>
      <c r="J1680" s="39">
        <f t="shared" si="89"/>
        <v>3750</v>
      </c>
      <c r="K1680" s="20" t="s">
        <v>61</v>
      </c>
    </row>
    <row r="1681" spans="1:11" hidden="1" x14ac:dyDescent="0.25">
      <c r="A1681" s="20">
        <f t="shared" si="88"/>
        <v>38</v>
      </c>
      <c r="B1681" s="20" t="s">
        <v>19</v>
      </c>
      <c r="C1681" s="10" t="s">
        <v>65</v>
      </c>
      <c r="D1681" s="11" t="s">
        <v>84</v>
      </c>
      <c r="E1681" s="12">
        <v>43313</v>
      </c>
      <c r="F1681" s="15">
        <v>78592.37</v>
      </c>
      <c r="G1681" s="39">
        <v>14146.63</v>
      </c>
      <c r="H1681" s="136">
        <v>92739</v>
      </c>
      <c r="I1681" s="128" t="s">
        <v>60</v>
      </c>
      <c r="J1681" s="39">
        <f t="shared" si="89"/>
        <v>78592.37</v>
      </c>
      <c r="K1681" s="20" t="s">
        <v>61</v>
      </c>
    </row>
    <row r="1682" spans="1:11" hidden="1" x14ac:dyDescent="0.25">
      <c r="A1682" s="20">
        <f t="shared" si="88"/>
        <v>39</v>
      </c>
      <c r="B1682" s="20" t="s">
        <v>19</v>
      </c>
      <c r="C1682" s="10" t="s">
        <v>33</v>
      </c>
      <c r="D1682" s="11" t="s">
        <v>85</v>
      </c>
      <c r="E1682" s="12">
        <v>43326</v>
      </c>
      <c r="F1682" s="15">
        <v>171512</v>
      </c>
      <c r="G1682" s="39">
        <v>30872</v>
      </c>
      <c r="H1682" s="136">
        <v>202384</v>
      </c>
      <c r="I1682" s="128" t="s">
        <v>60</v>
      </c>
      <c r="J1682" s="39">
        <f t="shared" si="89"/>
        <v>171512</v>
      </c>
      <c r="K1682" s="20" t="s">
        <v>61</v>
      </c>
    </row>
    <row r="1683" spans="1:11" hidden="1" x14ac:dyDescent="0.25">
      <c r="A1683" s="20">
        <f t="shared" si="88"/>
        <v>40</v>
      </c>
      <c r="B1683" s="20" t="s">
        <v>19</v>
      </c>
      <c r="C1683" s="10" t="s">
        <v>69</v>
      </c>
      <c r="D1683" s="11" t="s">
        <v>86</v>
      </c>
      <c r="E1683" s="12">
        <v>43325</v>
      </c>
      <c r="F1683" s="15">
        <v>15100</v>
      </c>
      <c r="G1683" s="39">
        <v>1812</v>
      </c>
      <c r="H1683" s="136">
        <v>16912</v>
      </c>
      <c r="I1683" s="128" t="s">
        <v>60</v>
      </c>
      <c r="J1683" s="39">
        <f t="shared" si="89"/>
        <v>15100</v>
      </c>
      <c r="K1683" s="20" t="s">
        <v>61</v>
      </c>
    </row>
    <row r="1684" spans="1:11" hidden="1" x14ac:dyDescent="0.25">
      <c r="A1684" s="20">
        <f t="shared" si="88"/>
        <v>41</v>
      </c>
      <c r="B1684" s="20" t="s">
        <v>19</v>
      </c>
      <c r="C1684" s="10" t="s">
        <v>33</v>
      </c>
      <c r="D1684" s="11" t="s">
        <v>87</v>
      </c>
      <c r="E1684" s="12">
        <v>43330</v>
      </c>
      <c r="F1684" s="15">
        <v>14750</v>
      </c>
      <c r="G1684" s="39">
        <v>2655</v>
      </c>
      <c r="H1684" s="136">
        <v>17405</v>
      </c>
      <c r="I1684" s="128" t="s">
        <v>60</v>
      </c>
      <c r="J1684" s="39">
        <f t="shared" si="89"/>
        <v>14750</v>
      </c>
      <c r="K1684" s="20" t="s">
        <v>61</v>
      </c>
    </row>
    <row r="1685" spans="1:11" hidden="1" x14ac:dyDescent="0.25">
      <c r="A1685" s="20">
        <f t="shared" si="88"/>
        <v>42</v>
      </c>
      <c r="B1685" s="20" t="s">
        <v>19</v>
      </c>
      <c r="C1685" s="10" t="s">
        <v>69</v>
      </c>
      <c r="D1685" s="11" t="s">
        <v>88</v>
      </c>
      <c r="E1685" s="12">
        <v>43351</v>
      </c>
      <c r="F1685" s="15">
        <v>22220.400000000001</v>
      </c>
      <c r="G1685" s="39">
        <v>3099.6</v>
      </c>
      <c r="H1685" s="136">
        <v>25320</v>
      </c>
      <c r="I1685" s="128" t="s">
        <v>60</v>
      </c>
      <c r="J1685" s="39">
        <f t="shared" si="89"/>
        <v>22220.400000000001</v>
      </c>
      <c r="K1685" s="20" t="s">
        <v>61</v>
      </c>
    </row>
    <row r="1686" spans="1:11" hidden="1" x14ac:dyDescent="0.25">
      <c r="A1686" s="20">
        <f t="shared" si="88"/>
        <v>43</v>
      </c>
      <c r="B1686" s="20" t="s">
        <v>19</v>
      </c>
      <c r="C1686" s="10" t="s">
        <v>65</v>
      </c>
      <c r="D1686" s="11" t="s">
        <v>89</v>
      </c>
      <c r="E1686" s="12">
        <v>43351</v>
      </c>
      <c r="F1686" s="15">
        <v>10495.76</v>
      </c>
      <c r="G1686" s="39">
        <v>1889.24</v>
      </c>
      <c r="H1686" s="136">
        <v>12385</v>
      </c>
      <c r="I1686" s="128" t="s">
        <v>60</v>
      </c>
      <c r="J1686" s="39">
        <f t="shared" si="89"/>
        <v>10495.76</v>
      </c>
      <c r="K1686" s="20" t="s">
        <v>61</v>
      </c>
    </row>
    <row r="1687" spans="1:11" hidden="1" x14ac:dyDescent="0.25">
      <c r="A1687" s="20">
        <f t="shared" si="88"/>
        <v>44</v>
      </c>
      <c r="B1687" s="20" t="s">
        <v>19</v>
      </c>
      <c r="C1687" s="10" t="s">
        <v>63</v>
      </c>
      <c r="D1687" s="11" t="s">
        <v>90</v>
      </c>
      <c r="E1687" s="12">
        <v>43351</v>
      </c>
      <c r="F1687" s="15">
        <v>27361.02</v>
      </c>
      <c r="G1687" s="39">
        <v>4924.9799999999996</v>
      </c>
      <c r="H1687" s="136">
        <v>32286</v>
      </c>
      <c r="I1687" s="128" t="s">
        <v>60</v>
      </c>
      <c r="J1687" s="39">
        <f t="shared" si="89"/>
        <v>27361.02</v>
      </c>
      <c r="K1687" s="20" t="s">
        <v>61</v>
      </c>
    </row>
    <row r="1688" spans="1:11" hidden="1" x14ac:dyDescent="0.25">
      <c r="A1688" s="20">
        <f t="shared" si="88"/>
        <v>45</v>
      </c>
      <c r="B1688" s="20" t="s">
        <v>19</v>
      </c>
      <c r="C1688" s="10" t="s">
        <v>69</v>
      </c>
      <c r="D1688" s="11" t="s">
        <v>91</v>
      </c>
      <c r="E1688" s="12">
        <v>43374</v>
      </c>
      <c r="F1688" s="15">
        <v>54300</v>
      </c>
      <c r="G1688" s="39">
        <v>6534</v>
      </c>
      <c r="H1688" s="136">
        <v>60834</v>
      </c>
      <c r="I1688" s="128" t="s">
        <v>60</v>
      </c>
      <c r="J1688" s="39">
        <f t="shared" si="89"/>
        <v>54300</v>
      </c>
      <c r="K1688" s="20" t="s">
        <v>61</v>
      </c>
    </row>
    <row r="1689" spans="1:11" hidden="1" x14ac:dyDescent="0.25">
      <c r="A1689" s="20">
        <f t="shared" si="88"/>
        <v>46</v>
      </c>
      <c r="B1689" s="20" t="s">
        <v>19</v>
      </c>
      <c r="C1689" s="10" t="s">
        <v>65</v>
      </c>
      <c r="D1689" s="11" t="s">
        <v>92</v>
      </c>
      <c r="E1689" s="12">
        <v>43377</v>
      </c>
      <c r="F1689" s="15">
        <v>84166.96</v>
      </c>
      <c r="G1689" s="39">
        <v>15150.04</v>
      </c>
      <c r="H1689" s="136">
        <v>99317</v>
      </c>
      <c r="I1689" s="128" t="s">
        <v>60</v>
      </c>
      <c r="J1689" s="39">
        <f t="shared" si="89"/>
        <v>84166.96</v>
      </c>
      <c r="K1689" s="20" t="s">
        <v>61</v>
      </c>
    </row>
    <row r="1690" spans="1:11" hidden="1" x14ac:dyDescent="0.25">
      <c r="A1690" s="20">
        <f t="shared" si="88"/>
        <v>47</v>
      </c>
      <c r="B1690" s="20" t="s">
        <v>19</v>
      </c>
      <c r="C1690" s="10" t="s">
        <v>63</v>
      </c>
      <c r="D1690" s="11" t="s">
        <v>93</v>
      </c>
      <c r="E1690" s="12">
        <v>43377</v>
      </c>
      <c r="F1690" s="15">
        <v>12245</v>
      </c>
      <c r="G1690" s="39">
        <v>2204</v>
      </c>
      <c r="H1690" s="136">
        <v>14449</v>
      </c>
      <c r="I1690" s="128" t="s">
        <v>60</v>
      </c>
      <c r="J1690" s="39">
        <f t="shared" si="89"/>
        <v>12245</v>
      </c>
      <c r="K1690" s="20" t="s">
        <v>61</v>
      </c>
    </row>
    <row r="1691" spans="1:11" hidden="1" x14ac:dyDescent="0.25">
      <c r="A1691" s="20">
        <f t="shared" si="88"/>
        <v>48</v>
      </c>
      <c r="B1691" s="20" t="s">
        <v>19</v>
      </c>
      <c r="C1691" s="10" t="s">
        <v>65</v>
      </c>
      <c r="D1691" s="11" t="s">
        <v>94</v>
      </c>
      <c r="E1691" s="12">
        <v>43381</v>
      </c>
      <c r="F1691" s="15">
        <v>39006.71</v>
      </c>
      <c r="G1691" s="39">
        <v>7021.29</v>
      </c>
      <c r="H1691" s="136">
        <v>46028</v>
      </c>
      <c r="I1691" s="128" t="s">
        <v>60</v>
      </c>
      <c r="J1691" s="39">
        <f t="shared" si="89"/>
        <v>39006.71</v>
      </c>
      <c r="K1691" s="20" t="s">
        <v>61</v>
      </c>
    </row>
    <row r="1692" spans="1:11" hidden="1" x14ac:dyDescent="0.25">
      <c r="A1692" s="20">
        <f t="shared" si="88"/>
        <v>49</v>
      </c>
      <c r="B1692" s="20" t="s">
        <v>19</v>
      </c>
      <c r="C1692" s="10" t="s">
        <v>65</v>
      </c>
      <c r="D1692" s="11" t="s">
        <v>95</v>
      </c>
      <c r="E1692" s="12">
        <v>43433</v>
      </c>
      <c r="F1692" s="15">
        <v>12300</v>
      </c>
      <c r="G1692" s="39">
        <v>2214</v>
      </c>
      <c r="H1692" s="136">
        <v>14514</v>
      </c>
      <c r="I1692" s="128" t="s">
        <v>60</v>
      </c>
      <c r="J1692" s="39">
        <f t="shared" si="89"/>
        <v>12300</v>
      </c>
      <c r="K1692" s="20" t="s">
        <v>61</v>
      </c>
    </row>
    <row r="1693" spans="1:11" hidden="1" x14ac:dyDescent="0.25">
      <c r="A1693" s="20">
        <f t="shared" si="88"/>
        <v>50</v>
      </c>
      <c r="B1693" s="20" t="s">
        <v>19</v>
      </c>
      <c r="C1693" s="10" t="s">
        <v>69</v>
      </c>
      <c r="D1693" s="11" t="s">
        <v>96</v>
      </c>
      <c r="E1693" s="12">
        <v>43433</v>
      </c>
      <c r="F1693" s="15">
        <v>26700</v>
      </c>
      <c r="G1693" s="39">
        <v>3456</v>
      </c>
      <c r="H1693" s="136">
        <v>30156</v>
      </c>
      <c r="I1693" s="128" t="s">
        <v>60</v>
      </c>
      <c r="J1693" s="39">
        <f t="shared" si="89"/>
        <v>26700</v>
      </c>
      <c r="K1693" s="20" t="s">
        <v>61</v>
      </c>
    </row>
    <row r="1694" spans="1:11" hidden="1" x14ac:dyDescent="0.25">
      <c r="A1694" s="20">
        <f t="shared" si="88"/>
        <v>51</v>
      </c>
      <c r="B1694" s="20" t="s">
        <v>19</v>
      </c>
      <c r="C1694" s="10" t="s">
        <v>71</v>
      </c>
      <c r="D1694" s="11" t="s">
        <v>97</v>
      </c>
      <c r="E1694" s="12">
        <v>43493</v>
      </c>
      <c r="F1694" s="15">
        <v>700</v>
      </c>
      <c r="G1694" s="39">
        <v>126</v>
      </c>
      <c r="H1694" s="136">
        <v>826</v>
      </c>
      <c r="I1694" s="128" t="s">
        <v>60</v>
      </c>
      <c r="J1694" s="39">
        <f t="shared" si="89"/>
        <v>700</v>
      </c>
      <c r="K1694" s="20" t="s">
        <v>61</v>
      </c>
    </row>
    <row r="1695" spans="1:11" hidden="1" x14ac:dyDescent="0.25">
      <c r="A1695" s="20">
        <f t="shared" si="88"/>
        <v>52</v>
      </c>
      <c r="B1695" s="20" t="s">
        <v>19</v>
      </c>
      <c r="C1695" s="10" t="s">
        <v>72</v>
      </c>
      <c r="D1695" s="11" t="s">
        <v>98</v>
      </c>
      <c r="E1695" s="12">
        <v>43537</v>
      </c>
      <c r="F1695" s="15">
        <v>1600</v>
      </c>
      <c r="G1695" s="39">
        <v>288</v>
      </c>
      <c r="H1695" s="136">
        <v>1888</v>
      </c>
      <c r="I1695" s="128" t="s">
        <v>60</v>
      </c>
      <c r="J1695" s="39">
        <f t="shared" si="89"/>
        <v>1600</v>
      </c>
      <c r="K1695" s="20" t="s">
        <v>61</v>
      </c>
    </row>
    <row r="1696" spans="1:11" hidden="1" x14ac:dyDescent="0.25">
      <c r="A1696" s="20">
        <f t="shared" si="88"/>
        <v>53</v>
      </c>
      <c r="B1696" s="20" t="s">
        <v>19</v>
      </c>
      <c r="C1696" s="10" t="s">
        <v>72</v>
      </c>
      <c r="D1696" s="11" t="s">
        <v>99</v>
      </c>
      <c r="E1696" s="12">
        <v>43537</v>
      </c>
      <c r="F1696" s="15">
        <v>5500</v>
      </c>
      <c r="G1696" s="39">
        <v>660</v>
      </c>
      <c r="H1696" s="136">
        <v>6160</v>
      </c>
      <c r="I1696" s="128" t="s">
        <v>60</v>
      </c>
      <c r="J1696" s="39">
        <f t="shared" si="89"/>
        <v>5500</v>
      </c>
      <c r="K1696" s="20" t="s">
        <v>61</v>
      </c>
    </row>
    <row r="1697" spans="1:11" hidden="1" x14ac:dyDescent="0.25">
      <c r="A1697" s="20">
        <f t="shared" si="88"/>
        <v>54</v>
      </c>
      <c r="B1697" s="20" t="s">
        <v>19</v>
      </c>
      <c r="C1697" s="10" t="s">
        <v>71</v>
      </c>
      <c r="D1697" s="11" t="s">
        <v>100</v>
      </c>
      <c r="E1697" s="12">
        <v>43552</v>
      </c>
      <c r="F1697" s="15">
        <v>700</v>
      </c>
      <c r="G1697" s="39">
        <v>126</v>
      </c>
      <c r="H1697" s="136">
        <v>826</v>
      </c>
      <c r="I1697" s="128" t="s">
        <v>60</v>
      </c>
      <c r="J1697" s="39">
        <f t="shared" si="89"/>
        <v>700</v>
      </c>
      <c r="K1697" s="20" t="s">
        <v>61</v>
      </c>
    </row>
    <row r="1698" spans="1:11" hidden="1" x14ac:dyDescent="0.25">
      <c r="A1698" s="20">
        <v>53</v>
      </c>
      <c r="B1698" s="20" t="s">
        <v>1191</v>
      </c>
      <c r="C1698" s="10" t="s">
        <v>618</v>
      </c>
      <c r="D1698" s="11" t="s">
        <v>58</v>
      </c>
      <c r="E1698" s="42"/>
      <c r="F1698" s="15">
        <v>14939.46</v>
      </c>
      <c r="G1698" s="39">
        <v>-14939.46</v>
      </c>
      <c r="H1698" s="39">
        <v>0</v>
      </c>
      <c r="I1698" s="19" t="s">
        <v>1908</v>
      </c>
      <c r="J1698" s="39">
        <f>F1698+G1698</f>
        <v>0</v>
      </c>
      <c r="K1698" s="20" t="s">
        <v>850</v>
      </c>
    </row>
    <row r="1699" spans="1:11" hidden="1" x14ac:dyDescent="0.25">
      <c r="A1699" s="20">
        <f>+A1698+1</f>
        <v>54</v>
      </c>
      <c r="B1699" s="20" t="s">
        <v>19</v>
      </c>
      <c r="C1699" s="10" t="s">
        <v>152</v>
      </c>
      <c r="D1699" s="11" t="s">
        <v>498</v>
      </c>
      <c r="E1699" s="12">
        <v>43564</v>
      </c>
      <c r="F1699" s="15">
        <v>7884</v>
      </c>
      <c r="G1699" s="39">
        <v>1419</v>
      </c>
      <c r="H1699" s="136">
        <v>9303</v>
      </c>
      <c r="I1699" s="128" t="s">
        <v>60</v>
      </c>
      <c r="J1699" s="39">
        <f t="shared" ref="J1699:J1730" si="90">+F1699</f>
        <v>7884</v>
      </c>
      <c r="K1699" s="20" t="s">
        <v>760</v>
      </c>
    </row>
    <row r="1700" spans="1:11" hidden="1" x14ac:dyDescent="0.25">
      <c r="A1700" s="20">
        <f>+A1699+1</f>
        <v>55</v>
      </c>
      <c r="B1700" s="20" t="s">
        <v>19</v>
      </c>
      <c r="C1700" s="10" t="s">
        <v>761</v>
      </c>
      <c r="D1700" s="11" t="s">
        <v>183</v>
      </c>
      <c r="E1700" s="12">
        <v>43566</v>
      </c>
      <c r="F1700" s="15">
        <v>15400</v>
      </c>
      <c r="G1700" s="39">
        <v>2772</v>
      </c>
      <c r="H1700" s="136">
        <v>18172</v>
      </c>
      <c r="I1700" s="128" t="s">
        <v>60</v>
      </c>
      <c r="J1700" s="39">
        <f t="shared" si="90"/>
        <v>15400</v>
      </c>
      <c r="K1700" s="20" t="s">
        <v>760</v>
      </c>
    </row>
    <row r="1701" spans="1:11" hidden="1" x14ac:dyDescent="0.25">
      <c r="A1701" s="20">
        <f>+A1700+1</f>
        <v>56</v>
      </c>
      <c r="B1701" s="20" t="s">
        <v>19</v>
      </c>
      <c r="C1701" s="10" t="s">
        <v>65</v>
      </c>
      <c r="D1701" s="11" t="s">
        <v>779</v>
      </c>
      <c r="E1701" s="12">
        <v>43573</v>
      </c>
      <c r="F1701" s="15">
        <v>18760.2</v>
      </c>
      <c r="G1701" s="39">
        <v>3376.8</v>
      </c>
      <c r="H1701" s="136">
        <v>22137</v>
      </c>
      <c r="I1701" s="128" t="s">
        <v>60</v>
      </c>
      <c r="J1701" s="39">
        <f t="shared" si="90"/>
        <v>18760.2</v>
      </c>
      <c r="K1701" s="20" t="s">
        <v>760</v>
      </c>
    </row>
    <row r="1702" spans="1:11" hidden="1" x14ac:dyDescent="0.25">
      <c r="A1702" s="20">
        <v>1</v>
      </c>
      <c r="B1702" s="20" t="s">
        <v>19</v>
      </c>
      <c r="C1702" s="10" t="s">
        <v>62</v>
      </c>
      <c r="D1702" s="11" t="s">
        <v>58</v>
      </c>
      <c r="E1702" s="42"/>
      <c r="F1702" s="15">
        <v>8055</v>
      </c>
      <c r="G1702" s="39">
        <v>0</v>
      </c>
      <c r="H1702" s="136">
        <v>8055</v>
      </c>
      <c r="I1702" s="128" t="s">
        <v>60</v>
      </c>
      <c r="J1702" s="39">
        <f t="shared" si="90"/>
        <v>8055</v>
      </c>
      <c r="K1702" s="20" t="s">
        <v>61</v>
      </c>
    </row>
    <row r="1703" spans="1:11" hidden="1" x14ac:dyDescent="0.25">
      <c r="A1703" s="20">
        <f t="shared" ref="A1703:A1734" si="91">+A1702+1</f>
        <v>2</v>
      </c>
      <c r="B1703" s="20" t="s">
        <v>19</v>
      </c>
      <c r="C1703" s="10" t="s">
        <v>101</v>
      </c>
      <c r="D1703" s="11" t="s">
        <v>58</v>
      </c>
      <c r="E1703" s="42"/>
      <c r="F1703" s="15">
        <v>1920</v>
      </c>
      <c r="G1703" s="39">
        <v>0</v>
      </c>
      <c r="H1703" s="136">
        <v>1920</v>
      </c>
      <c r="I1703" s="128" t="s">
        <v>60</v>
      </c>
      <c r="J1703" s="39">
        <f t="shared" si="90"/>
        <v>1920</v>
      </c>
      <c r="K1703" s="20" t="s">
        <v>61</v>
      </c>
    </row>
    <row r="1704" spans="1:11" hidden="1" x14ac:dyDescent="0.25">
      <c r="A1704" s="20">
        <f t="shared" si="91"/>
        <v>3</v>
      </c>
      <c r="B1704" s="20" t="s">
        <v>19</v>
      </c>
      <c r="C1704" s="10" t="s">
        <v>65</v>
      </c>
      <c r="D1704" s="11" t="s">
        <v>780</v>
      </c>
      <c r="E1704" s="12">
        <v>43577</v>
      </c>
      <c r="F1704" s="15">
        <v>28075.72</v>
      </c>
      <c r="G1704" s="39">
        <v>3623.28</v>
      </c>
      <c r="H1704" s="136">
        <v>31699</v>
      </c>
      <c r="I1704" s="128" t="s">
        <v>60</v>
      </c>
      <c r="J1704" s="39">
        <f t="shared" si="90"/>
        <v>28075.72</v>
      </c>
      <c r="K1704" s="20" t="s">
        <v>760</v>
      </c>
    </row>
    <row r="1705" spans="1:11" hidden="1" x14ac:dyDescent="0.25">
      <c r="A1705" s="20">
        <f t="shared" si="91"/>
        <v>4</v>
      </c>
      <c r="B1705" s="20" t="s">
        <v>19</v>
      </c>
      <c r="C1705" s="10" t="s">
        <v>763</v>
      </c>
      <c r="D1705" s="11" t="s">
        <v>233</v>
      </c>
      <c r="E1705" s="12">
        <v>43586</v>
      </c>
      <c r="F1705" s="15">
        <v>7112.66</v>
      </c>
      <c r="G1705" s="39">
        <v>1280.3399999999999</v>
      </c>
      <c r="H1705" s="136">
        <v>8393</v>
      </c>
      <c r="I1705" s="128" t="s">
        <v>60</v>
      </c>
      <c r="J1705" s="39">
        <f t="shared" si="90"/>
        <v>7112.66</v>
      </c>
      <c r="K1705" s="20" t="s">
        <v>760</v>
      </c>
    </row>
    <row r="1706" spans="1:11" hidden="1" x14ac:dyDescent="0.25">
      <c r="A1706" s="20">
        <f t="shared" si="91"/>
        <v>5</v>
      </c>
      <c r="B1706" s="20" t="s">
        <v>19</v>
      </c>
      <c r="C1706" s="10" t="s">
        <v>152</v>
      </c>
      <c r="D1706" s="11" t="s">
        <v>781</v>
      </c>
      <c r="E1706" s="12">
        <v>43585</v>
      </c>
      <c r="F1706" s="15">
        <v>10512</v>
      </c>
      <c r="G1706" s="39">
        <v>1892</v>
      </c>
      <c r="H1706" s="136">
        <v>12404</v>
      </c>
      <c r="I1706" s="128" t="s">
        <v>60</v>
      </c>
      <c r="J1706" s="39">
        <f t="shared" si="90"/>
        <v>10512</v>
      </c>
      <c r="K1706" s="20" t="s">
        <v>760</v>
      </c>
    </row>
    <row r="1707" spans="1:11" hidden="1" x14ac:dyDescent="0.25">
      <c r="A1707" s="20">
        <f t="shared" si="91"/>
        <v>6</v>
      </c>
      <c r="B1707" s="20" t="s">
        <v>19</v>
      </c>
      <c r="C1707" s="10" t="s">
        <v>67</v>
      </c>
      <c r="D1707" s="11" t="s">
        <v>782</v>
      </c>
      <c r="E1707" s="12">
        <v>43590</v>
      </c>
      <c r="F1707" s="15">
        <v>1978.82</v>
      </c>
      <c r="G1707" s="39">
        <v>356.18</v>
      </c>
      <c r="H1707" s="136">
        <v>2335</v>
      </c>
      <c r="I1707" s="128" t="s">
        <v>60</v>
      </c>
      <c r="J1707" s="39">
        <f t="shared" si="90"/>
        <v>1978.82</v>
      </c>
      <c r="K1707" s="20" t="s">
        <v>760</v>
      </c>
    </row>
    <row r="1708" spans="1:11" hidden="1" x14ac:dyDescent="0.25">
      <c r="A1708" s="20">
        <f t="shared" si="91"/>
        <v>7</v>
      </c>
      <c r="B1708" s="20" t="s">
        <v>19</v>
      </c>
      <c r="C1708" s="10" t="s">
        <v>65</v>
      </c>
      <c r="D1708" s="11" t="s">
        <v>783</v>
      </c>
      <c r="E1708" s="12">
        <v>43598</v>
      </c>
      <c r="F1708" s="15">
        <v>2584.48</v>
      </c>
      <c r="G1708" s="39">
        <v>383.52</v>
      </c>
      <c r="H1708" s="136">
        <v>2968</v>
      </c>
      <c r="I1708" s="128" t="s">
        <v>60</v>
      </c>
      <c r="J1708" s="39">
        <f t="shared" si="90"/>
        <v>2584.48</v>
      </c>
      <c r="K1708" s="20" t="s">
        <v>760</v>
      </c>
    </row>
    <row r="1709" spans="1:11" hidden="1" x14ac:dyDescent="0.25">
      <c r="A1709" s="20">
        <f t="shared" si="91"/>
        <v>8</v>
      </c>
      <c r="B1709" s="20" t="s">
        <v>19</v>
      </c>
      <c r="C1709" s="10" t="s">
        <v>64</v>
      </c>
      <c r="D1709" s="11" t="s">
        <v>784</v>
      </c>
      <c r="E1709" s="12">
        <v>43613</v>
      </c>
      <c r="F1709" s="15">
        <v>4970.3100000000004</v>
      </c>
      <c r="G1709" s="39">
        <v>894.69</v>
      </c>
      <c r="H1709" s="136">
        <v>5865</v>
      </c>
      <c r="I1709" s="128" t="s">
        <v>60</v>
      </c>
      <c r="J1709" s="39">
        <f t="shared" si="90"/>
        <v>4970.3100000000004</v>
      </c>
      <c r="K1709" s="20" t="s">
        <v>760</v>
      </c>
    </row>
    <row r="1710" spans="1:11" hidden="1" x14ac:dyDescent="0.25">
      <c r="A1710" s="20">
        <f t="shared" si="91"/>
        <v>9</v>
      </c>
      <c r="B1710" s="20" t="s">
        <v>19</v>
      </c>
      <c r="C1710" s="10" t="s">
        <v>64</v>
      </c>
      <c r="D1710" s="11" t="s">
        <v>785</v>
      </c>
      <c r="E1710" s="12">
        <v>43617</v>
      </c>
      <c r="F1710" s="15">
        <v>6163.57</v>
      </c>
      <c r="G1710" s="39">
        <v>1109.43</v>
      </c>
      <c r="H1710" s="136">
        <v>7273</v>
      </c>
      <c r="I1710" s="128" t="s">
        <v>60</v>
      </c>
      <c r="J1710" s="39">
        <f t="shared" si="90"/>
        <v>6163.57</v>
      </c>
      <c r="K1710" s="20" t="s">
        <v>760</v>
      </c>
    </row>
    <row r="1711" spans="1:11" hidden="1" x14ac:dyDescent="0.25">
      <c r="A1711" s="20">
        <f t="shared" si="91"/>
        <v>10</v>
      </c>
      <c r="B1711" s="20" t="s">
        <v>19</v>
      </c>
      <c r="C1711" s="10" t="s">
        <v>764</v>
      </c>
      <c r="D1711" s="11" t="s">
        <v>786</v>
      </c>
      <c r="E1711" s="12">
        <v>43620</v>
      </c>
      <c r="F1711" s="15">
        <v>1862500</v>
      </c>
      <c r="G1711" s="39">
        <v>335250</v>
      </c>
      <c r="H1711" s="136">
        <v>2197750</v>
      </c>
      <c r="I1711" s="128" t="s">
        <v>60</v>
      </c>
      <c r="J1711" s="39">
        <f t="shared" si="90"/>
        <v>1862500</v>
      </c>
      <c r="K1711" s="20" t="s">
        <v>760</v>
      </c>
    </row>
    <row r="1712" spans="1:11" hidden="1" x14ac:dyDescent="0.25">
      <c r="A1712" s="20">
        <f t="shared" si="91"/>
        <v>11</v>
      </c>
      <c r="B1712" s="20" t="s">
        <v>19</v>
      </c>
      <c r="C1712" s="10" t="s">
        <v>764</v>
      </c>
      <c r="D1712" s="11" t="s">
        <v>787</v>
      </c>
      <c r="E1712" s="12">
        <v>43626</v>
      </c>
      <c r="F1712" s="15">
        <v>3575000</v>
      </c>
      <c r="G1712" s="39">
        <v>643500</v>
      </c>
      <c r="H1712" s="136">
        <v>4218500</v>
      </c>
      <c r="I1712" s="128" t="s">
        <v>60</v>
      </c>
      <c r="J1712" s="39">
        <f t="shared" si="90"/>
        <v>3575000</v>
      </c>
      <c r="K1712" s="20" t="s">
        <v>760</v>
      </c>
    </row>
    <row r="1713" spans="1:11" hidden="1" x14ac:dyDescent="0.25">
      <c r="A1713" s="20">
        <f t="shared" si="91"/>
        <v>12</v>
      </c>
      <c r="B1713" s="20" t="s">
        <v>19</v>
      </c>
      <c r="C1713" s="10" t="s">
        <v>764</v>
      </c>
      <c r="D1713" s="11" t="s">
        <v>788</v>
      </c>
      <c r="E1713" s="12">
        <v>43626</v>
      </c>
      <c r="F1713" s="15">
        <v>231000</v>
      </c>
      <c r="G1713" s="39">
        <v>41580</v>
      </c>
      <c r="H1713" s="136">
        <v>272580</v>
      </c>
      <c r="I1713" s="128" t="s">
        <v>60</v>
      </c>
      <c r="J1713" s="39">
        <f t="shared" si="90"/>
        <v>231000</v>
      </c>
      <c r="K1713" s="20" t="s">
        <v>760</v>
      </c>
    </row>
    <row r="1714" spans="1:11" hidden="1" x14ac:dyDescent="0.25">
      <c r="A1714" s="20">
        <f t="shared" si="91"/>
        <v>13</v>
      </c>
      <c r="B1714" s="20" t="s">
        <v>19</v>
      </c>
      <c r="C1714" s="10" t="s">
        <v>764</v>
      </c>
      <c r="D1714" s="11" t="s">
        <v>789</v>
      </c>
      <c r="E1714" s="12">
        <v>43640</v>
      </c>
      <c r="F1714" s="15">
        <v>1100000</v>
      </c>
      <c r="G1714" s="39">
        <v>198000</v>
      </c>
      <c r="H1714" s="136">
        <v>1298000</v>
      </c>
      <c r="I1714" s="128" t="s">
        <v>60</v>
      </c>
      <c r="J1714" s="39">
        <f t="shared" si="90"/>
        <v>1100000</v>
      </c>
      <c r="K1714" s="20" t="s">
        <v>760</v>
      </c>
    </row>
    <row r="1715" spans="1:11" hidden="1" x14ac:dyDescent="0.25">
      <c r="A1715" s="20">
        <f t="shared" si="91"/>
        <v>14</v>
      </c>
      <c r="B1715" s="20" t="s">
        <v>19</v>
      </c>
      <c r="C1715" s="10" t="s">
        <v>764</v>
      </c>
      <c r="D1715" s="11" t="s">
        <v>790</v>
      </c>
      <c r="E1715" s="12">
        <v>43641</v>
      </c>
      <c r="F1715" s="15">
        <v>930000</v>
      </c>
      <c r="G1715" s="39">
        <v>167400</v>
      </c>
      <c r="H1715" s="136">
        <v>1097400</v>
      </c>
      <c r="I1715" s="128" t="s">
        <v>60</v>
      </c>
      <c r="J1715" s="39">
        <f t="shared" si="90"/>
        <v>930000</v>
      </c>
      <c r="K1715" s="20" t="s">
        <v>760</v>
      </c>
    </row>
    <row r="1716" spans="1:11" hidden="1" x14ac:dyDescent="0.25">
      <c r="A1716" s="20">
        <f t="shared" si="91"/>
        <v>15</v>
      </c>
      <c r="B1716" s="20" t="s">
        <v>19</v>
      </c>
      <c r="C1716" s="10" t="s">
        <v>764</v>
      </c>
      <c r="D1716" s="11" t="s">
        <v>791</v>
      </c>
      <c r="E1716" s="12">
        <v>43641</v>
      </c>
      <c r="F1716" s="15">
        <v>255000</v>
      </c>
      <c r="G1716" s="39">
        <v>45900</v>
      </c>
      <c r="H1716" s="136">
        <v>300900</v>
      </c>
      <c r="I1716" s="128" t="s">
        <v>60</v>
      </c>
      <c r="J1716" s="39">
        <f t="shared" si="90"/>
        <v>255000</v>
      </c>
      <c r="K1716" s="20" t="s">
        <v>760</v>
      </c>
    </row>
    <row r="1717" spans="1:11" hidden="1" x14ac:dyDescent="0.25">
      <c r="A1717" s="20">
        <f t="shared" si="91"/>
        <v>16</v>
      </c>
      <c r="B1717" s="20" t="s">
        <v>19</v>
      </c>
      <c r="C1717" s="10" t="s">
        <v>764</v>
      </c>
      <c r="D1717" s="11" t="s">
        <v>792</v>
      </c>
      <c r="E1717" s="12">
        <v>43645</v>
      </c>
      <c r="F1717" s="15">
        <v>556000</v>
      </c>
      <c r="G1717" s="39">
        <v>100080</v>
      </c>
      <c r="H1717" s="136">
        <v>656080</v>
      </c>
      <c r="I1717" s="128" t="s">
        <v>60</v>
      </c>
      <c r="J1717" s="39">
        <f t="shared" si="90"/>
        <v>556000</v>
      </c>
      <c r="K1717" s="20" t="s">
        <v>760</v>
      </c>
    </row>
    <row r="1718" spans="1:11" hidden="1" x14ac:dyDescent="0.25">
      <c r="A1718" s="20">
        <f t="shared" si="91"/>
        <v>17</v>
      </c>
      <c r="B1718" s="20" t="s">
        <v>19</v>
      </c>
      <c r="C1718" s="10" t="s">
        <v>764</v>
      </c>
      <c r="D1718" s="11" t="s">
        <v>793</v>
      </c>
      <c r="E1718" s="12">
        <v>43645</v>
      </c>
      <c r="F1718" s="15">
        <v>1090000</v>
      </c>
      <c r="G1718" s="39">
        <v>196200</v>
      </c>
      <c r="H1718" s="136">
        <v>1286200</v>
      </c>
      <c r="I1718" s="128" t="s">
        <v>60</v>
      </c>
      <c r="J1718" s="39">
        <f t="shared" si="90"/>
        <v>1090000</v>
      </c>
      <c r="K1718" s="20" t="s">
        <v>760</v>
      </c>
    </row>
    <row r="1719" spans="1:11" hidden="1" x14ac:dyDescent="0.25">
      <c r="A1719" s="20">
        <f t="shared" si="91"/>
        <v>18</v>
      </c>
      <c r="B1719" s="20" t="s">
        <v>19</v>
      </c>
      <c r="C1719" s="10" t="s">
        <v>765</v>
      </c>
      <c r="D1719" s="11" t="s">
        <v>794</v>
      </c>
      <c r="E1719" s="12">
        <v>43652</v>
      </c>
      <c r="F1719" s="15">
        <v>76524</v>
      </c>
      <c r="G1719" s="39">
        <v>13774.32</v>
      </c>
      <c r="H1719" s="136">
        <v>90298.32</v>
      </c>
      <c r="I1719" s="128" t="s">
        <v>60</v>
      </c>
      <c r="J1719" s="39">
        <f t="shared" si="90"/>
        <v>76524</v>
      </c>
      <c r="K1719" s="20" t="s">
        <v>760</v>
      </c>
    </row>
    <row r="1720" spans="1:11" hidden="1" x14ac:dyDescent="0.25">
      <c r="A1720" s="20">
        <f t="shared" si="91"/>
        <v>19</v>
      </c>
      <c r="B1720" s="20" t="s">
        <v>19</v>
      </c>
      <c r="C1720" s="10" t="s">
        <v>766</v>
      </c>
      <c r="D1720" s="11" t="s">
        <v>258</v>
      </c>
      <c r="E1720" s="12">
        <v>43664</v>
      </c>
      <c r="F1720" s="15">
        <v>6382.24</v>
      </c>
      <c r="G1720" s="39">
        <v>1148.76</v>
      </c>
      <c r="H1720" s="136">
        <v>7531</v>
      </c>
      <c r="I1720" s="128" t="s">
        <v>60</v>
      </c>
      <c r="J1720" s="39">
        <f t="shared" si="90"/>
        <v>6382.24</v>
      </c>
      <c r="K1720" s="20" t="s">
        <v>760</v>
      </c>
    </row>
    <row r="1721" spans="1:11" hidden="1" x14ac:dyDescent="0.25">
      <c r="A1721" s="20">
        <f t="shared" si="91"/>
        <v>20</v>
      </c>
      <c r="B1721" s="20" t="s">
        <v>19</v>
      </c>
      <c r="C1721" s="10" t="s">
        <v>767</v>
      </c>
      <c r="D1721" s="11" t="s">
        <v>795</v>
      </c>
      <c r="E1721" s="12">
        <v>43673</v>
      </c>
      <c r="F1721" s="15">
        <v>600</v>
      </c>
      <c r="G1721" s="39">
        <v>108</v>
      </c>
      <c r="H1721" s="136">
        <v>708</v>
      </c>
      <c r="I1721" s="128" t="s">
        <v>60</v>
      </c>
      <c r="J1721" s="39">
        <f t="shared" si="90"/>
        <v>600</v>
      </c>
      <c r="K1721" s="20" t="s">
        <v>760</v>
      </c>
    </row>
    <row r="1722" spans="1:11" hidden="1" x14ac:dyDescent="0.25">
      <c r="A1722" s="20">
        <f t="shared" si="91"/>
        <v>21</v>
      </c>
      <c r="B1722" s="20" t="s">
        <v>19</v>
      </c>
      <c r="C1722" s="10" t="s">
        <v>766</v>
      </c>
      <c r="D1722" s="11" t="s">
        <v>354</v>
      </c>
      <c r="E1722" s="12">
        <v>43686</v>
      </c>
      <c r="F1722" s="15">
        <v>880.4</v>
      </c>
      <c r="G1722" s="39">
        <v>105.6</v>
      </c>
      <c r="H1722" s="136">
        <v>986</v>
      </c>
      <c r="I1722" s="128" t="s">
        <v>60</v>
      </c>
      <c r="J1722" s="39">
        <f t="shared" si="90"/>
        <v>880.4</v>
      </c>
      <c r="K1722" s="20" t="s">
        <v>760</v>
      </c>
    </row>
    <row r="1723" spans="1:11" hidden="1" x14ac:dyDescent="0.25">
      <c r="A1723" s="20">
        <f t="shared" si="91"/>
        <v>22</v>
      </c>
      <c r="B1723" s="20" t="s">
        <v>19</v>
      </c>
      <c r="C1723" s="10" t="s">
        <v>764</v>
      </c>
      <c r="D1723" s="11" t="s">
        <v>796</v>
      </c>
      <c r="E1723" s="12">
        <v>43708</v>
      </c>
      <c r="F1723" s="15">
        <v>358000</v>
      </c>
      <c r="G1723" s="39">
        <v>64440</v>
      </c>
      <c r="H1723" s="136">
        <v>422440</v>
      </c>
      <c r="I1723" s="128" t="s">
        <v>60</v>
      </c>
      <c r="J1723" s="39">
        <f t="shared" si="90"/>
        <v>358000</v>
      </c>
      <c r="K1723" s="20" t="s">
        <v>760</v>
      </c>
    </row>
    <row r="1724" spans="1:11" hidden="1" x14ac:dyDescent="0.25">
      <c r="A1724" s="20">
        <f t="shared" si="91"/>
        <v>23</v>
      </c>
      <c r="B1724" s="20" t="s">
        <v>19</v>
      </c>
      <c r="C1724" s="10" t="s">
        <v>764</v>
      </c>
      <c r="D1724" s="11" t="s">
        <v>797</v>
      </c>
      <c r="E1724" s="12">
        <v>43708</v>
      </c>
      <c r="F1724" s="15">
        <v>875000</v>
      </c>
      <c r="G1724" s="39">
        <v>157500</v>
      </c>
      <c r="H1724" s="136">
        <v>1032500</v>
      </c>
      <c r="I1724" s="128" t="s">
        <v>60</v>
      </c>
      <c r="J1724" s="39">
        <f t="shared" si="90"/>
        <v>875000</v>
      </c>
      <c r="K1724" s="20" t="s">
        <v>760</v>
      </c>
    </row>
    <row r="1725" spans="1:11" hidden="1" x14ac:dyDescent="0.25">
      <c r="A1725" s="20">
        <f t="shared" si="91"/>
        <v>24</v>
      </c>
      <c r="B1725" s="20" t="s">
        <v>19</v>
      </c>
      <c r="C1725" s="10" t="s">
        <v>764</v>
      </c>
      <c r="D1725" s="11" t="s">
        <v>798</v>
      </c>
      <c r="E1725" s="12">
        <v>43708</v>
      </c>
      <c r="F1725" s="15">
        <v>3330000</v>
      </c>
      <c r="G1725" s="39">
        <v>599400</v>
      </c>
      <c r="H1725" s="136">
        <v>3929400</v>
      </c>
      <c r="I1725" s="128" t="s">
        <v>60</v>
      </c>
      <c r="J1725" s="39">
        <f t="shared" si="90"/>
        <v>3330000</v>
      </c>
      <c r="K1725" s="20" t="s">
        <v>760</v>
      </c>
    </row>
    <row r="1726" spans="1:11" hidden="1" x14ac:dyDescent="0.25">
      <c r="A1726" s="20">
        <f t="shared" si="91"/>
        <v>25</v>
      </c>
      <c r="B1726" s="20" t="s">
        <v>19</v>
      </c>
      <c r="C1726" s="10" t="s">
        <v>64</v>
      </c>
      <c r="D1726" s="11" t="s">
        <v>799</v>
      </c>
      <c r="E1726" s="12">
        <v>43782</v>
      </c>
      <c r="F1726" s="15">
        <v>13974.54</v>
      </c>
      <c r="G1726" s="39">
        <v>2515.46</v>
      </c>
      <c r="H1726" s="136">
        <v>16490</v>
      </c>
      <c r="I1726" s="128" t="s">
        <v>60</v>
      </c>
      <c r="J1726" s="39">
        <f t="shared" si="90"/>
        <v>13974.54</v>
      </c>
      <c r="K1726" s="20" t="s">
        <v>760</v>
      </c>
    </row>
    <row r="1727" spans="1:11" hidden="1" x14ac:dyDescent="0.25">
      <c r="A1727" s="20">
        <f t="shared" si="91"/>
        <v>26</v>
      </c>
      <c r="B1727" s="20" t="s">
        <v>19</v>
      </c>
      <c r="C1727" s="10" t="s">
        <v>65</v>
      </c>
      <c r="D1727" s="11" t="s">
        <v>800</v>
      </c>
      <c r="E1727" s="12">
        <v>43778</v>
      </c>
      <c r="F1727" s="15">
        <v>23500</v>
      </c>
      <c r="G1727" s="39">
        <v>2820</v>
      </c>
      <c r="H1727" s="136">
        <v>26320</v>
      </c>
      <c r="I1727" s="128" t="s">
        <v>60</v>
      </c>
      <c r="J1727" s="39">
        <f t="shared" si="90"/>
        <v>23500</v>
      </c>
      <c r="K1727" s="20" t="s">
        <v>760</v>
      </c>
    </row>
    <row r="1728" spans="1:11" hidden="1" x14ac:dyDescent="0.25">
      <c r="A1728" s="20">
        <f t="shared" si="91"/>
        <v>27</v>
      </c>
      <c r="B1728" s="20" t="s">
        <v>19</v>
      </c>
      <c r="C1728" s="10" t="s">
        <v>768</v>
      </c>
      <c r="D1728" s="11" t="s">
        <v>184</v>
      </c>
      <c r="E1728" s="12">
        <v>43808</v>
      </c>
      <c r="F1728" s="15">
        <v>49500</v>
      </c>
      <c r="G1728" s="39">
        <v>5940</v>
      </c>
      <c r="H1728" s="136">
        <v>55440</v>
      </c>
      <c r="I1728" s="128" t="s">
        <v>60</v>
      </c>
      <c r="J1728" s="39">
        <f t="shared" si="90"/>
        <v>49500</v>
      </c>
      <c r="K1728" s="20" t="s">
        <v>760</v>
      </c>
    </row>
    <row r="1729" spans="1:11" hidden="1" x14ac:dyDescent="0.25">
      <c r="A1729" s="20">
        <f t="shared" si="91"/>
        <v>28</v>
      </c>
      <c r="B1729" s="20" t="s">
        <v>19</v>
      </c>
      <c r="C1729" s="10" t="s">
        <v>769</v>
      </c>
      <c r="D1729" s="11" t="s">
        <v>801</v>
      </c>
      <c r="E1729" s="12">
        <v>43832</v>
      </c>
      <c r="F1729" s="15">
        <v>265</v>
      </c>
      <c r="G1729" s="39">
        <v>47.7</v>
      </c>
      <c r="H1729" s="136">
        <v>313</v>
      </c>
      <c r="I1729" s="128" t="s">
        <v>60</v>
      </c>
      <c r="J1729" s="39">
        <f t="shared" si="90"/>
        <v>265</v>
      </c>
      <c r="K1729" s="20" t="s">
        <v>760</v>
      </c>
    </row>
    <row r="1730" spans="1:11" hidden="1" x14ac:dyDescent="0.25">
      <c r="A1730" s="20">
        <f t="shared" si="91"/>
        <v>29</v>
      </c>
      <c r="B1730" s="20" t="s">
        <v>19</v>
      </c>
      <c r="C1730" s="10" t="s">
        <v>766</v>
      </c>
      <c r="D1730" s="11" t="s">
        <v>558</v>
      </c>
      <c r="E1730" s="12">
        <v>43842</v>
      </c>
      <c r="F1730" s="15">
        <v>9450</v>
      </c>
      <c r="G1730" s="39">
        <v>1701</v>
      </c>
      <c r="H1730" s="136">
        <v>11151</v>
      </c>
      <c r="I1730" s="128" t="s">
        <v>60</v>
      </c>
      <c r="J1730" s="39">
        <f t="shared" si="90"/>
        <v>9450</v>
      </c>
      <c r="K1730" s="20" t="s">
        <v>760</v>
      </c>
    </row>
    <row r="1731" spans="1:11" hidden="1" x14ac:dyDescent="0.25">
      <c r="A1731" s="20">
        <f t="shared" si="91"/>
        <v>30</v>
      </c>
      <c r="B1731" s="20" t="s">
        <v>19</v>
      </c>
      <c r="C1731" s="10" t="s">
        <v>768</v>
      </c>
      <c r="D1731" s="11" t="s">
        <v>802</v>
      </c>
      <c r="E1731" s="12">
        <v>43824</v>
      </c>
      <c r="F1731" s="15">
        <v>34700</v>
      </c>
      <c r="G1731" s="39">
        <v>4164</v>
      </c>
      <c r="H1731" s="136">
        <v>38864</v>
      </c>
      <c r="I1731" s="128" t="s">
        <v>60</v>
      </c>
      <c r="J1731" s="39">
        <f t="shared" ref="J1731:J1762" si="92">+F1731</f>
        <v>34700</v>
      </c>
      <c r="K1731" s="20" t="s">
        <v>760</v>
      </c>
    </row>
    <row r="1732" spans="1:11" hidden="1" x14ac:dyDescent="0.25">
      <c r="A1732" s="20">
        <f t="shared" si="91"/>
        <v>31</v>
      </c>
      <c r="B1732" s="20" t="s">
        <v>19</v>
      </c>
      <c r="C1732" s="10" t="s">
        <v>770</v>
      </c>
      <c r="D1732" s="11" t="s">
        <v>803</v>
      </c>
      <c r="E1732" s="12">
        <v>43866</v>
      </c>
      <c r="F1732" s="15">
        <v>9010</v>
      </c>
      <c r="G1732" s="39">
        <v>1621.8</v>
      </c>
      <c r="H1732" s="136">
        <v>10632</v>
      </c>
      <c r="I1732" s="128" t="s">
        <v>60</v>
      </c>
      <c r="J1732" s="39">
        <f t="shared" si="92"/>
        <v>9010</v>
      </c>
      <c r="K1732" s="20" t="s">
        <v>760</v>
      </c>
    </row>
    <row r="1733" spans="1:11" hidden="1" x14ac:dyDescent="0.25">
      <c r="A1733" s="20">
        <f t="shared" si="91"/>
        <v>32</v>
      </c>
      <c r="B1733" s="20" t="s">
        <v>19</v>
      </c>
      <c r="C1733" s="10" t="s">
        <v>771</v>
      </c>
      <c r="D1733" s="11" t="s">
        <v>804</v>
      </c>
      <c r="E1733" s="12">
        <v>43872</v>
      </c>
      <c r="F1733" s="15">
        <v>8834</v>
      </c>
      <c r="G1733" s="39">
        <v>1590.12</v>
      </c>
      <c r="H1733" s="136">
        <v>10424</v>
      </c>
      <c r="I1733" s="128" t="s">
        <v>60</v>
      </c>
      <c r="J1733" s="39">
        <f t="shared" si="92"/>
        <v>8834</v>
      </c>
      <c r="K1733" s="20" t="s">
        <v>760</v>
      </c>
    </row>
    <row r="1734" spans="1:11" hidden="1" x14ac:dyDescent="0.25">
      <c r="A1734" s="20">
        <f t="shared" si="91"/>
        <v>33</v>
      </c>
      <c r="B1734" s="20" t="s">
        <v>19</v>
      </c>
      <c r="C1734" s="10" t="s">
        <v>65</v>
      </c>
      <c r="D1734" s="11" t="s">
        <v>805</v>
      </c>
      <c r="E1734" s="12">
        <v>43874</v>
      </c>
      <c r="F1734" s="15">
        <v>114350</v>
      </c>
      <c r="G1734" s="39">
        <v>20583</v>
      </c>
      <c r="H1734" s="136">
        <v>134933</v>
      </c>
      <c r="I1734" s="128" t="s">
        <v>60</v>
      </c>
      <c r="J1734" s="39">
        <f t="shared" si="92"/>
        <v>114350</v>
      </c>
      <c r="K1734" s="20" t="s">
        <v>760</v>
      </c>
    </row>
    <row r="1735" spans="1:11" hidden="1" x14ac:dyDescent="0.25">
      <c r="A1735" s="20">
        <f t="shared" ref="A1735:A1766" si="93">+A1734+1</f>
        <v>34</v>
      </c>
      <c r="B1735" s="20" t="s">
        <v>19</v>
      </c>
      <c r="C1735" s="10" t="s">
        <v>772</v>
      </c>
      <c r="D1735" s="11" t="s">
        <v>806</v>
      </c>
      <c r="E1735" s="12">
        <v>43888</v>
      </c>
      <c r="F1735" s="15">
        <v>1620</v>
      </c>
      <c r="G1735" s="39">
        <v>194.4</v>
      </c>
      <c r="H1735" s="136">
        <v>1814</v>
      </c>
      <c r="I1735" s="128" t="s">
        <v>60</v>
      </c>
      <c r="J1735" s="39">
        <f t="shared" si="92"/>
        <v>1620</v>
      </c>
      <c r="K1735" s="20" t="s">
        <v>760</v>
      </c>
    </row>
    <row r="1736" spans="1:11" hidden="1" x14ac:dyDescent="0.25">
      <c r="A1736" s="20">
        <f t="shared" si="93"/>
        <v>35</v>
      </c>
      <c r="B1736" s="20" t="s">
        <v>19</v>
      </c>
      <c r="C1736" s="10" t="s">
        <v>773</v>
      </c>
      <c r="D1736" s="11" t="s">
        <v>807</v>
      </c>
      <c r="E1736" s="12">
        <v>43890</v>
      </c>
      <c r="F1736" s="15">
        <v>692700</v>
      </c>
      <c r="G1736" s="39">
        <v>83124</v>
      </c>
      <c r="H1736" s="136">
        <v>775824</v>
      </c>
      <c r="I1736" s="128" t="s">
        <v>60</v>
      </c>
      <c r="J1736" s="39">
        <f t="shared" si="92"/>
        <v>692700</v>
      </c>
      <c r="K1736" s="20" t="s">
        <v>760</v>
      </c>
    </row>
    <row r="1737" spans="1:11" hidden="1" x14ac:dyDescent="0.25">
      <c r="A1737" s="20">
        <f t="shared" si="93"/>
        <v>36</v>
      </c>
      <c r="B1737" s="20" t="s">
        <v>19</v>
      </c>
      <c r="C1737" s="10" t="s">
        <v>64</v>
      </c>
      <c r="D1737" s="11" t="s">
        <v>808</v>
      </c>
      <c r="E1737" s="12">
        <v>43890</v>
      </c>
      <c r="F1737" s="15">
        <v>271230</v>
      </c>
      <c r="G1737" s="39">
        <v>48821.4</v>
      </c>
      <c r="H1737" s="136">
        <v>320051</v>
      </c>
      <c r="I1737" s="128" t="s">
        <v>60</v>
      </c>
      <c r="J1737" s="39">
        <f t="shared" si="92"/>
        <v>271230</v>
      </c>
      <c r="K1737" s="20" t="s">
        <v>760</v>
      </c>
    </row>
    <row r="1738" spans="1:11" hidden="1" x14ac:dyDescent="0.25">
      <c r="A1738" s="20">
        <f t="shared" si="93"/>
        <v>37</v>
      </c>
      <c r="B1738" s="20" t="s">
        <v>19</v>
      </c>
      <c r="C1738" s="10" t="s">
        <v>774</v>
      </c>
      <c r="D1738" s="11" t="s">
        <v>809</v>
      </c>
      <c r="E1738" s="12">
        <v>43894</v>
      </c>
      <c r="F1738" s="15">
        <v>92800</v>
      </c>
      <c r="G1738" s="39">
        <v>16704</v>
      </c>
      <c r="H1738" s="136">
        <v>109504</v>
      </c>
      <c r="I1738" s="128" t="s">
        <v>60</v>
      </c>
      <c r="J1738" s="39">
        <f t="shared" si="92"/>
        <v>92800</v>
      </c>
      <c r="K1738" s="20" t="s">
        <v>760</v>
      </c>
    </row>
    <row r="1739" spans="1:11" hidden="1" x14ac:dyDescent="0.25">
      <c r="A1739" s="20">
        <f t="shared" si="93"/>
        <v>38</v>
      </c>
      <c r="B1739" s="20" t="s">
        <v>19</v>
      </c>
      <c r="C1739" s="10" t="s">
        <v>774</v>
      </c>
      <c r="D1739" s="11" t="s">
        <v>810</v>
      </c>
      <c r="E1739" s="12">
        <v>43893</v>
      </c>
      <c r="F1739" s="15">
        <v>13814</v>
      </c>
      <c r="G1739" s="39">
        <v>2486.52</v>
      </c>
      <c r="H1739" s="136">
        <v>16301</v>
      </c>
      <c r="I1739" s="128" t="s">
        <v>60</v>
      </c>
      <c r="J1739" s="39">
        <f t="shared" si="92"/>
        <v>13814</v>
      </c>
      <c r="K1739" s="20" t="s">
        <v>760</v>
      </c>
    </row>
    <row r="1740" spans="1:11" hidden="1" x14ac:dyDescent="0.25">
      <c r="A1740" s="20">
        <f t="shared" si="93"/>
        <v>39</v>
      </c>
      <c r="B1740" s="20" t="s">
        <v>19</v>
      </c>
      <c r="C1740" s="10" t="s">
        <v>775</v>
      </c>
      <c r="D1740" s="11" t="s">
        <v>811</v>
      </c>
      <c r="E1740" s="12">
        <v>43895</v>
      </c>
      <c r="F1740" s="15">
        <v>6050000</v>
      </c>
      <c r="G1740" s="39">
        <v>1089000</v>
      </c>
      <c r="H1740" s="136">
        <v>7139000</v>
      </c>
      <c r="I1740" s="128" t="s">
        <v>60</v>
      </c>
      <c r="J1740" s="39">
        <f t="shared" si="92"/>
        <v>6050000</v>
      </c>
      <c r="K1740" s="20" t="s">
        <v>760</v>
      </c>
    </row>
    <row r="1741" spans="1:11" hidden="1" x14ac:dyDescent="0.25">
      <c r="A1741" s="20">
        <f t="shared" si="93"/>
        <v>40</v>
      </c>
      <c r="B1741" s="20" t="s">
        <v>19</v>
      </c>
      <c r="C1741" s="10" t="s">
        <v>775</v>
      </c>
      <c r="D1741" s="11" t="s">
        <v>812</v>
      </c>
      <c r="E1741" s="12">
        <v>43895</v>
      </c>
      <c r="F1741" s="15">
        <v>15264810</v>
      </c>
      <c r="G1741" s="39">
        <v>2747665.8</v>
      </c>
      <c r="H1741" s="136">
        <v>18012476</v>
      </c>
      <c r="I1741" s="128" t="s">
        <v>60</v>
      </c>
      <c r="J1741" s="39">
        <f t="shared" si="92"/>
        <v>15264810</v>
      </c>
      <c r="K1741" s="20" t="s">
        <v>760</v>
      </c>
    </row>
    <row r="1742" spans="1:11" hidden="1" x14ac:dyDescent="0.25">
      <c r="A1742" s="20">
        <f t="shared" si="93"/>
        <v>41</v>
      </c>
      <c r="B1742" s="20" t="s">
        <v>19</v>
      </c>
      <c r="C1742" s="10" t="s">
        <v>776</v>
      </c>
      <c r="D1742" s="11" t="s">
        <v>813</v>
      </c>
      <c r="E1742" s="12">
        <v>43889</v>
      </c>
      <c r="F1742" s="15">
        <v>3260000</v>
      </c>
      <c r="G1742" s="39">
        <v>586800</v>
      </c>
      <c r="H1742" s="136">
        <v>3846800</v>
      </c>
      <c r="I1742" s="128" t="s">
        <v>60</v>
      </c>
      <c r="J1742" s="39">
        <f t="shared" si="92"/>
        <v>3260000</v>
      </c>
      <c r="K1742" s="20" t="s">
        <v>760</v>
      </c>
    </row>
    <row r="1743" spans="1:11" hidden="1" x14ac:dyDescent="0.25">
      <c r="A1743" s="20">
        <f t="shared" si="93"/>
        <v>42</v>
      </c>
      <c r="B1743" s="20" t="s">
        <v>19</v>
      </c>
      <c r="C1743" s="10" t="s">
        <v>770</v>
      </c>
      <c r="D1743" s="11" t="s">
        <v>814</v>
      </c>
      <c r="E1743" s="12">
        <v>43901</v>
      </c>
      <c r="F1743" s="15">
        <v>59222</v>
      </c>
      <c r="G1743" s="39">
        <v>10659.96</v>
      </c>
      <c r="H1743" s="136">
        <v>69881.960000000006</v>
      </c>
      <c r="I1743" s="128" t="s">
        <v>60</v>
      </c>
      <c r="J1743" s="39">
        <f t="shared" si="92"/>
        <v>59222</v>
      </c>
      <c r="K1743" s="20" t="s">
        <v>760</v>
      </c>
    </row>
    <row r="1744" spans="1:11" hidden="1" x14ac:dyDescent="0.25">
      <c r="A1744" s="20">
        <f t="shared" si="93"/>
        <v>43</v>
      </c>
      <c r="B1744" s="20" t="s">
        <v>19</v>
      </c>
      <c r="C1744" s="10" t="s">
        <v>777</v>
      </c>
      <c r="D1744" s="11" t="s">
        <v>815</v>
      </c>
      <c r="E1744" s="12">
        <v>43907</v>
      </c>
      <c r="F1744" s="15">
        <v>4508</v>
      </c>
      <c r="G1744" s="39">
        <v>811</v>
      </c>
      <c r="H1744" s="136">
        <v>5320</v>
      </c>
      <c r="I1744" s="128" t="s">
        <v>60</v>
      </c>
      <c r="J1744" s="39">
        <f t="shared" si="92"/>
        <v>4508</v>
      </c>
      <c r="K1744" s="20" t="s">
        <v>760</v>
      </c>
    </row>
    <row r="1745" spans="1:11" hidden="1" x14ac:dyDescent="0.25">
      <c r="A1745" s="20">
        <f t="shared" si="93"/>
        <v>44</v>
      </c>
      <c r="B1745" s="20" t="s">
        <v>19</v>
      </c>
      <c r="C1745" s="10" t="s">
        <v>773</v>
      </c>
      <c r="D1745" s="11" t="s">
        <v>429</v>
      </c>
      <c r="E1745" s="12">
        <v>43911</v>
      </c>
      <c r="F1745" s="15">
        <v>399000</v>
      </c>
      <c r="G1745" s="39">
        <v>47880</v>
      </c>
      <c r="H1745" s="136">
        <v>446880</v>
      </c>
      <c r="I1745" s="128" t="s">
        <v>60</v>
      </c>
      <c r="J1745" s="39">
        <f t="shared" si="92"/>
        <v>399000</v>
      </c>
      <c r="K1745" s="20" t="s">
        <v>760</v>
      </c>
    </row>
    <row r="1746" spans="1:11" hidden="1" x14ac:dyDescent="0.25">
      <c r="A1746" s="20">
        <f t="shared" si="93"/>
        <v>45</v>
      </c>
      <c r="B1746" s="20" t="s">
        <v>19</v>
      </c>
      <c r="C1746" s="10" t="s">
        <v>66</v>
      </c>
      <c r="D1746" s="11" t="s">
        <v>58</v>
      </c>
      <c r="E1746" s="42"/>
      <c r="F1746" s="15">
        <v>250</v>
      </c>
      <c r="G1746" s="39">
        <v>0</v>
      </c>
      <c r="H1746" s="136">
        <v>250</v>
      </c>
      <c r="I1746" s="128" t="s">
        <v>60</v>
      </c>
      <c r="J1746" s="39">
        <f t="shared" si="92"/>
        <v>250</v>
      </c>
      <c r="K1746" s="20" t="s">
        <v>61</v>
      </c>
    </row>
    <row r="1747" spans="1:11" hidden="1" x14ac:dyDescent="0.25">
      <c r="A1747" s="20">
        <f t="shared" si="93"/>
        <v>46</v>
      </c>
      <c r="B1747" s="20" t="s">
        <v>19</v>
      </c>
      <c r="C1747" s="10" t="s">
        <v>65</v>
      </c>
      <c r="D1747" s="11" t="s">
        <v>820</v>
      </c>
      <c r="E1747" s="12">
        <v>43605</v>
      </c>
      <c r="F1747" s="15">
        <v>984316.94</v>
      </c>
      <c r="G1747" s="39">
        <v>177177.06</v>
      </c>
      <c r="H1747" s="136">
        <v>1161494</v>
      </c>
      <c r="I1747" s="128" t="s">
        <v>60</v>
      </c>
      <c r="J1747" s="39">
        <f t="shared" si="92"/>
        <v>984316.94</v>
      </c>
      <c r="K1747" s="20" t="s">
        <v>850</v>
      </c>
    </row>
    <row r="1748" spans="1:11" hidden="1" x14ac:dyDescent="0.25">
      <c r="A1748" s="20">
        <f t="shared" si="93"/>
        <v>47</v>
      </c>
      <c r="B1748" s="20" t="s">
        <v>19</v>
      </c>
      <c r="C1748" s="10" t="s">
        <v>65</v>
      </c>
      <c r="D1748" s="11" t="s">
        <v>821</v>
      </c>
      <c r="E1748" s="12">
        <v>43980</v>
      </c>
      <c r="F1748" s="15">
        <v>2465994.94</v>
      </c>
      <c r="G1748" s="39">
        <v>443879.06</v>
      </c>
      <c r="H1748" s="136">
        <v>2909874</v>
      </c>
      <c r="I1748" s="128" t="s">
        <v>60</v>
      </c>
      <c r="J1748" s="39">
        <f t="shared" si="92"/>
        <v>2465994.94</v>
      </c>
      <c r="K1748" s="20" t="s">
        <v>850</v>
      </c>
    </row>
    <row r="1749" spans="1:11" hidden="1" x14ac:dyDescent="0.25">
      <c r="A1749" s="20">
        <f t="shared" si="93"/>
        <v>48</v>
      </c>
      <c r="B1749" s="20" t="s">
        <v>19</v>
      </c>
      <c r="C1749" s="10" t="s">
        <v>65</v>
      </c>
      <c r="D1749" s="11" t="s">
        <v>822</v>
      </c>
      <c r="E1749" s="12">
        <v>43980</v>
      </c>
      <c r="F1749" s="15">
        <v>33835</v>
      </c>
      <c r="G1749" s="39">
        <v>6090.3</v>
      </c>
      <c r="H1749" s="136">
        <v>39925.300000000003</v>
      </c>
      <c r="I1749" s="128" t="s">
        <v>60</v>
      </c>
      <c r="J1749" s="39">
        <f t="shared" si="92"/>
        <v>33835</v>
      </c>
      <c r="K1749" s="20" t="s">
        <v>850</v>
      </c>
    </row>
    <row r="1750" spans="1:11" hidden="1" x14ac:dyDescent="0.25">
      <c r="A1750" s="20">
        <f t="shared" si="93"/>
        <v>49</v>
      </c>
      <c r="B1750" s="20" t="s">
        <v>19</v>
      </c>
      <c r="C1750" s="10" t="s">
        <v>65</v>
      </c>
      <c r="D1750" s="11" t="s">
        <v>823</v>
      </c>
      <c r="E1750" s="12">
        <v>43982</v>
      </c>
      <c r="F1750" s="15">
        <v>1912500</v>
      </c>
      <c r="G1750" s="39">
        <v>344250</v>
      </c>
      <c r="H1750" s="136">
        <v>2256750</v>
      </c>
      <c r="I1750" s="128" t="s">
        <v>60</v>
      </c>
      <c r="J1750" s="39">
        <f t="shared" si="92"/>
        <v>1912500</v>
      </c>
      <c r="K1750" s="20" t="s">
        <v>850</v>
      </c>
    </row>
    <row r="1751" spans="1:11" hidden="1" x14ac:dyDescent="0.25">
      <c r="A1751" s="20">
        <f t="shared" si="93"/>
        <v>50</v>
      </c>
      <c r="B1751" s="20" t="s">
        <v>19</v>
      </c>
      <c r="C1751" s="10" t="s">
        <v>65</v>
      </c>
      <c r="D1751" s="11" t="s">
        <v>824</v>
      </c>
      <c r="E1751" s="12">
        <v>43986</v>
      </c>
      <c r="F1751" s="15">
        <v>33529.599999999999</v>
      </c>
      <c r="G1751" s="39">
        <v>6035.4</v>
      </c>
      <c r="H1751" s="136">
        <v>39565</v>
      </c>
      <c r="I1751" s="128" t="s">
        <v>60</v>
      </c>
      <c r="J1751" s="39">
        <f t="shared" si="92"/>
        <v>33529.599999999999</v>
      </c>
      <c r="K1751" s="20" t="s">
        <v>850</v>
      </c>
    </row>
    <row r="1752" spans="1:11" hidden="1" x14ac:dyDescent="0.25">
      <c r="A1752" s="20">
        <f t="shared" si="93"/>
        <v>51</v>
      </c>
      <c r="B1752" s="20" t="s">
        <v>19</v>
      </c>
      <c r="C1752" s="10" t="s">
        <v>67</v>
      </c>
      <c r="D1752" s="11" t="s">
        <v>385</v>
      </c>
      <c r="E1752" s="12">
        <v>43988</v>
      </c>
      <c r="F1752" s="15">
        <v>17283.2</v>
      </c>
      <c r="G1752" s="39">
        <v>3110.98</v>
      </c>
      <c r="H1752" s="136">
        <v>20394</v>
      </c>
      <c r="I1752" s="128" t="s">
        <v>60</v>
      </c>
      <c r="J1752" s="39">
        <f t="shared" si="92"/>
        <v>17283.2</v>
      </c>
      <c r="K1752" s="20" t="s">
        <v>850</v>
      </c>
    </row>
    <row r="1753" spans="1:11" hidden="1" x14ac:dyDescent="0.25">
      <c r="A1753" s="20">
        <f t="shared" si="93"/>
        <v>52</v>
      </c>
      <c r="B1753" s="20" t="s">
        <v>19</v>
      </c>
      <c r="C1753" s="10" t="s">
        <v>65</v>
      </c>
      <c r="D1753" s="11" t="s">
        <v>825</v>
      </c>
      <c r="E1753" s="12">
        <v>43992</v>
      </c>
      <c r="F1753" s="15">
        <v>11723.77</v>
      </c>
      <c r="G1753" s="39">
        <v>2110.23</v>
      </c>
      <c r="H1753" s="136">
        <v>13834</v>
      </c>
      <c r="I1753" s="128" t="s">
        <v>60</v>
      </c>
      <c r="J1753" s="39">
        <f t="shared" si="92"/>
        <v>11723.77</v>
      </c>
      <c r="K1753" s="20" t="s">
        <v>850</v>
      </c>
    </row>
    <row r="1754" spans="1:11" hidden="1" x14ac:dyDescent="0.25">
      <c r="A1754" s="20">
        <f t="shared" si="93"/>
        <v>53</v>
      </c>
      <c r="B1754" s="20" t="s">
        <v>19</v>
      </c>
      <c r="C1754" s="10" t="s">
        <v>816</v>
      </c>
      <c r="D1754" s="11" t="s">
        <v>826</v>
      </c>
      <c r="E1754" s="12">
        <v>43981</v>
      </c>
      <c r="F1754" s="15">
        <v>1421233</v>
      </c>
      <c r="G1754" s="39">
        <v>0</v>
      </c>
      <c r="H1754" s="136">
        <v>1421233</v>
      </c>
      <c r="I1754" s="128" t="s">
        <v>60</v>
      </c>
      <c r="J1754" s="39">
        <f t="shared" si="92"/>
        <v>1421233</v>
      </c>
      <c r="K1754" s="20" t="s">
        <v>850</v>
      </c>
    </row>
    <row r="1755" spans="1:11" hidden="1" x14ac:dyDescent="0.25">
      <c r="A1755" s="20">
        <f t="shared" si="93"/>
        <v>54</v>
      </c>
      <c r="B1755" s="20" t="s">
        <v>19</v>
      </c>
      <c r="C1755" s="10" t="s">
        <v>65</v>
      </c>
      <c r="D1755" s="11" t="s">
        <v>827</v>
      </c>
      <c r="E1755" s="12">
        <v>44011</v>
      </c>
      <c r="F1755" s="15">
        <v>2077666.13</v>
      </c>
      <c r="G1755" s="39">
        <v>373979.87</v>
      </c>
      <c r="H1755" s="136">
        <v>2451646</v>
      </c>
      <c r="I1755" s="128" t="s">
        <v>60</v>
      </c>
      <c r="J1755" s="39">
        <f t="shared" si="92"/>
        <v>2077666.13</v>
      </c>
      <c r="K1755" s="20" t="s">
        <v>850</v>
      </c>
    </row>
    <row r="1756" spans="1:11" hidden="1" x14ac:dyDescent="0.25">
      <c r="A1756" s="20">
        <f t="shared" si="93"/>
        <v>55</v>
      </c>
      <c r="B1756" s="20" t="s">
        <v>19</v>
      </c>
      <c r="C1756" s="10" t="s">
        <v>773</v>
      </c>
      <c r="D1756" s="11" t="s">
        <v>828</v>
      </c>
      <c r="E1756" s="12">
        <v>44015</v>
      </c>
      <c r="F1756" s="15">
        <v>637200</v>
      </c>
      <c r="G1756" s="39">
        <v>76464</v>
      </c>
      <c r="H1756" s="136">
        <v>713664</v>
      </c>
      <c r="I1756" s="128" t="s">
        <v>60</v>
      </c>
      <c r="J1756" s="39">
        <f t="shared" si="92"/>
        <v>637200</v>
      </c>
      <c r="K1756" s="20" t="s">
        <v>850</v>
      </c>
    </row>
    <row r="1757" spans="1:11" hidden="1" x14ac:dyDescent="0.25">
      <c r="A1757" s="20">
        <f t="shared" si="93"/>
        <v>56</v>
      </c>
      <c r="B1757" s="20" t="s">
        <v>19</v>
      </c>
      <c r="C1757" s="10" t="s">
        <v>65</v>
      </c>
      <c r="D1757" s="11" t="s">
        <v>829</v>
      </c>
      <c r="E1757" s="12">
        <v>44023</v>
      </c>
      <c r="F1757" s="15">
        <v>1182499.18</v>
      </c>
      <c r="G1757" s="39">
        <v>212849.82</v>
      </c>
      <c r="H1757" s="136">
        <v>1395349</v>
      </c>
      <c r="I1757" s="128" t="s">
        <v>60</v>
      </c>
      <c r="J1757" s="39">
        <f t="shared" si="92"/>
        <v>1182499.18</v>
      </c>
      <c r="K1757" s="20" t="s">
        <v>850</v>
      </c>
    </row>
    <row r="1758" spans="1:11" hidden="1" x14ac:dyDescent="0.25">
      <c r="A1758" s="20">
        <f t="shared" si="93"/>
        <v>57</v>
      </c>
      <c r="B1758" s="20" t="s">
        <v>19</v>
      </c>
      <c r="C1758" s="10" t="s">
        <v>65</v>
      </c>
      <c r="D1758" s="11" t="s">
        <v>830</v>
      </c>
      <c r="E1758" s="12">
        <v>44023</v>
      </c>
      <c r="F1758" s="15">
        <v>288737.28999999998</v>
      </c>
      <c r="G1758" s="39">
        <v>51972.71</v>
      </c>
      <c r="H1758" s="136">
        <v>340710</v>
      </c>
      <c r="I1758" s="128" t="s">
        <v>60</v>
      </c>
      <c r="J1758" s="39">
        <f t="shared" si="92"/>
        <v>288737.28999999998</v>
      </c>
      <c r="K1758" s="20" t="s">
        <v>850</v>
      </c>
    </row>
    <row r="1759" spans="1:11" hidden="1" x14ac:dyDescent="0.25">
      <c r="A1759" s="20">
        <f t="shared" si="93"/>
        <v>58</v>
      </c>
      <c r="B1759" s="20" t="s">
        <v>19</v>
      </c>
      <c r="C1759" s="10" t="s">
        <v>774</v>
      </c>
      <c r="D1759" s="11" t="s">
        <v>100</v>
      </c>
      <c r="E1759" s="12">
        <v>44025</v>
      </c>
      <c r="F1759" s="15">
        <v>274750</v>
      </c>
      <c r="G1759" s="39">
        <v>49455</v>
      </c>
      <c r="H1759" s="136">
        <v>324205</v>
      </c>
      <c r="I1759" s="128" t="s">
        <v>60</v>
      </c>
      <c r="J1759" s="39">
        <f t="shared" si="92"/>
        <v>274750</v>
      </c>
      <c r="K1759" s="20" t="s">
        <v>850</v>
      </c>
    </row>
    <row r="1760" spans="1:11" hidden="1" x14ac:dyDescent="0.25">
      <c r="A1760" s="20">
        <f t="shared" si="93"/>
        <v>59</v>
      </c>
      <c r="B1760" s="20" t="s">
        <v>19</v>
      </c>
      <c r="C1760" s="10" t="s">
        <v>770</v>
      </c>
      <c r="D1760" s="11" t="s">
        <v>831</v>
      </c>
      <c r="E1760" s="12">
        <v>44023</v>
      </c>
      <c r="F1760" s="15">
        <v>21715</v>
      </c>
      <c r="G1760" s="39">
        <v>3908.7</v>
      </c>
      <c r="H1760" s="136">
        <v>25624</v>
      </c>
      <c r="I1760" s="128" t="s">
        <v>60</v>
      </c>
      <c r="J1760" s="39">
        <f t="shared" si="92"/>
        <v>21715</v>
      </c>
      <c r="K1760" s="20" t="s">
        <v>850</v>
      </c>
    </row>
    <row r="1761" spans="1:11" hidden="1" x14ac:dyDescent="0.25">
      <c r="A1761" s="20">
        <f t="shared" si="93"/>
        <v>60</v>
      </c>
      <c r="B1761" s="20" t="s">
        <v>19</v>
      </c>
      <c r="C1761" s="10" t="s">
        <v>817</v>
      </c>
      <c r="D1761" s="11" t="s">
        <v>642</v>
      </c>
      <c r="E1761" s="12">
        <v>44036</v>
      </c>
      <c r="F1761" s="15">
        <v>940000</v>
      </c>
      <c r="G1761" s="39">
        <v>169200</v>
      </c>
      <c r="H1761" s="136">
        <v>1109200</v>
      </c>
      <c r="I1761" s="128" t="s">
        <v>60</v>
      </c>
      <c r="J1761" s="39">
        <f t="shared" si="92"/>
        <v>940000</v>
      </c>
      <c r="K1761" s="20" t="s">
        <v>850</v>
      </c>
    </row>
    <row r="1762" spans="1:11" hidden="1" x14ac:dyDescent="0.25">
      <c r="A1762" s="20">
        <f t="shared" si="93"/>
        <v>61</v>
      </c>
      <c r="B1762" s="20" t="s">
        <v>19</v>
      </c>
      <c r="C1762" s="10" t="s">
        <v>817</v>
      </c>
      <c r="D1762" s="11" t="s">
        <v>208</v>
      </c>
      <c r="E1762" s="12">
        <v>44036</v>
      </c>
      <c r="F1762" s="15">
        <v>140000</v>
      </c>
      <c r="G1762" s="39">
        <v>25200</v>
      </c>
      <c r="H1762" s="136">
        <v>165200</v>
      </c>
      <c r="I1762" s="128" t="s">
        <v>60</v>
      </c>
      <c r="J1762" s="39">
        <f t="shared" si="92"/>
        <v>140000</v>
      </c>
      <c r="K1762" s="20" t="s">
        <v>850</v>
      </c>
    </row>
    <row r="1763" spans="1:11" hidden="1" x14ac:dyDescent="0.25">
      <c r="A1763" s="20">
        <f t="shared" si="93"/>
        <v>62</v>
      </c>
      <c r="B1763" s="20" t="s">
        <v>19</v>
      </c>
      <c r="C1763" s="10" t="s">
        <v>818</v>
      </c>
      <c r="D1763" s="11" t="s">
        <v>832</v>
      </c>
      <c r="E1763" s="12">
        <v>44041</v>
      </c>
      <c r="F1763" s="15">
        <v>86619.5</v>
      </c>
      <c r="G1763" s="39">
        <v>15591.52</v>
      </c>
      <c r="H1763" s="136">
        <v>102211</v>
      </c>
      <c r="I1763" s="128" t="s">
        <v>60</v>
      </c>
      <c r="J1763" s="39">
        <f t="shared" ref="J1763:J1783" si="94">+F1763</f>
        <v>86619.5</v>
      </c>
      <c r="K1763" s="20" t="s">
        <v>850</v>
      </c>
    </row>
    <row r="1764" spans="1:11" hidden="1" x14ac:dyDescent="0.25">
      <c r="A1764" s="20">
        <f t="shared" si="93"/>
        <v>63</v>
      </c>
      <c r="B1764" s="20" t="s">
        <v>19</v>
      </c>
      <c r="C1764" s="10" t="s">
        <v>67</v>
      </c>
      <c r="D1764" s="11" t="s">
        <v>833</v>
      </c>
      <c r="E1764" s="12">
        <v>44039</v>
      </c>
      <c r="F1764" s="15">
        <v>57977.2</v>
      </c>
      <c r="G1764" s="39">
        <v>10435.9</v>
      </c>
      <c r="H1764" s="136">
        <v>68413</v>
      </c>
      <c r="I1764" s="128" t="s">
        <v>60</v>
      </c>
      <c r="J1764" s="39">
        <f t="shared" si="94"/>
        <v>57977.2</v>
      </c>
      <c r="K1764" s="20" t="s">
        <v>850</v>
      </c>
    </row>
    <row r="1765" spans="1:11" hidden="1" x14ac:dyDescent="0.25">
      <c r="A1765" s="20">
        <f t="shared" si="93"/>
        <v>64</v>
      </c>
      <c r="B1765" s="20" t="s">
        <v>19</v>
      </c>
      <c r="C1765" s="10" t="s">
        <v>770</v>
      </c>
      <c r="D1765" s="11" t="s">
        <v>834</v>
      </c>
      <c r="E1765" s="12">
        <v>44040</v>
      </c>
      <c r="F1765" s="15">
        <v>32938</v>
      </c>
      <c r="G1765" s="39">
        <v>5928.84</v>
      </c>
      <c r="H1765" s="136">
        <v>38867</v>
      </c>
      <c r="I1765" s="128" t="s">
        <v>60</v>
      </c>
      <c r="J1765" s="39">
        <f t="shared" si="94"/>
        <v>32938</v>
      </c>
      <c r="K1765" s="20" t="s">
        <v>850</v>
      </c>
    </row>
    <row r="1766" spans="1:11" hidden="1" x14ac:dyDescent="0.25">
      <c r="A1766" s="20">
        <f t="shared" si="93"/>
        <v>65</v>
      </c>
      <c r="B1766" s="20" t="s">
        <v>19</v>
      </c>
      <c r="C1766" s="10" t="s">
        <v>774</v>
      </c>
      <c r="D1766" s="11" t="s">
        <v>502</v>
      </c>
      <c r="E1766" s="12">
        <v>44043</v>
      </c>
      <c r="F1766" s="15">
        <v>268750</v>
      </c>
      <c r="G1766" s="39">
        <v>48375</v>
      </c>
      <c r="H1766" s="136">
        <v>317125</v>
      </c>
      <c r="I1766" s="128" t="s">
        <v>60</v>
      </c>
      <c r="J1766" s="39">
        <f t="shared" si="94"/>
        <v>268750</v>
      </c>
      <c r="K1766" s="20" t="s">
        <v>850</v>
      </c>
    </row>
    <row r="1767" spans="1:11" hidden="1" x14ac:dyDescent="0.25">
      <c r="A1767" s="20">
        <f t="shared" ref="A1767:A1781" si="95">+A1766+1</f>
        <v>66</v>
      </c>
      <c r="B1767" s="20" t="s">
        <v>19</v>
      </c>
      <c r="C1767" s="10" t="s">
        <v>775</v>
      </c>
      <c r="D1767" s="11" t="s">
        <v>835</v>
      </c>
      <c r="E1767" s="12">
        <v>44054</v>
      </c>
      <c r="F1767" s="15">
        <v>4608000</v>
      </c>
      <c r="G1767" s="39">
        <v>829440</v>
      </c>
      <c r="H1767" s="136">
        <v>5437440</v>
      </c>
      <c r="I1767" s="128" t="s">
        <v>60</v>
      </c>
      <c r="J1767" s="39">
        <f t="shared" si="94"/>
        <v>4608000</v>
      </c>
      <c r="K1767" s="20" t="s">
        <v>850</v>
      </c>
    </row>
    <row r="1768" spans="1:11" hidden="1" x14ac:dyDescent="0.25">
      <c r="A1768" s="20">
        <f t="shared" si="95"/>
        <v>67</v>
      </c>
      <c r="B1768" s="20" t="s">
        <v>19</v>
      </c>
      <c r="C1768" s="10" t="s">
        <v>775</v>
      </c>
      <c r="D1768" s="11" t="s">
        <v>836</v>
      </c>
      <c r="E1768" s="12">
        <v>44054</v>
      </c>
      <c r="F1768" s="15">
        <v>6187951</v>
      </c>
      <c r="G1768" s="39">
        <v>1113831.18</v>
      </c>
      <c r="H1768" s="136">
        <v>7301782</v>
      </c>
      <c r="I1768" s="128" t="s">
        <v>60</v>
      </c>
      <c r="J1768" s="39">
        <f t="shared" si="94"/>
        <v>6187951</v>
      </c>
      <c r="K1768" s="20" t="s">
        <v>850</v>
      </c>
    </row>
    <row r="1769" spans="1:11" hidden="1" x14ac:dyDescent="0.25">
      <c r="A1769" s="20">
        <f t="shared" si="95"/>
        <v>68</v>
      </c>
      <c r="B1769" s="20" t="s">
        <v>19</v>
      </c>
      <c r="C1769" s="10" t="s">
        <v>770</v>
      </c>
      <c r="D1769" s="11" t="s">
        <v>837</v>
      </c>
      <c r="E1769" s="12">
        <v>44053</v>
      </c>
      <c r="F1769" s="15">
        <v>45521</v>
      </c>
      <c r="G1769" s="39">
        <v>8193.7800000000007</v>
      </c>
      <c r="H1769" s="136">
        <v>53714.78</v>
      </c>
      <c r="I1769" s="128" t="s">
        <v>60</v>
      </c>
      <c r="J1769" s="39">
        <f t="shared" si="94"/>
        <v>45521</v>
      </c>
      <c r="K1769" s="20" t="s">
        <v>850</v>
      </c>
    </row>
    <row r="1770" spans="1:11" hidden="1" x14ac:dyDescent="0.25">
      <c r="A1770" s="20">
        <f t="shared" si="95"/>
        <v>69</v>
      </c>
      <c r="B1770" s="20" t="s">
        <v>19</v>
      </c>
      <c r="C1770" s="10" t="s">
        <v>770</v>
      </c>
      <c r="D1770" s="11" t="s">
        <v>838</v>
      </c>
      <c r="E1770" s="12">
        <v>44061</v>
      </c>
      <c r="F1770" s="15">
        <v>69661</v>
      </c>
      <c r="G1770" s="39">
        <v>12538.98</v>
      </c>
      <c r="H1770" s="136">
        <v>82199.98</v>
      </c>
      <c r="I1770" s="128" t="s">
        <v>60</v>
      </c>
      <c r="J1770" s="39">
        <f t="shared" si="94"/>
        <v>69661</v>
      </c>
      <c r="K1770" s="20" t="s">
        <v>850</v>
      </c>
    </row>
    <row r="1771" spans="1:11" hidden="1" x14ac:dyDescent="0.25">
      <c r="A1771" s="20">
        <f t="shared" si="95"/>
        <v>70</v>
      </c>
      <c r="B1771" s="20" t="s">
        <v>19</v>
      </c>
      <c r="C1771" s="10" t="s">
        <v>819</v>
      </c>
      <c r="D1771" s="11" t="s">
        <v>237</v>
      </c>
      <c r="E1771" s="12">
        <v>44057</v>
      </c>
      <c r="F1771" s="15">
        <v>205700</v>
      </c>
      <c r="G1771" s="39">
        <v>37026</v>
      </c>
      <c r="H1771" s="136">
        <v>242726</v>
      </c>
      <c r="I1771" s="128" t="s">
        <v>60</v>
      </c>
      <c r="J1771" s="39">
        <f t="shared" si="94"/>
        <v>205700</v>
      </c>
      <c r="K1771" s="20" t="s">
        <v>850</v>
      </c>
    </row>
    <row r="1772" spans="1:11" hidden="1" x14ac:dyDescent="0.25">
      <c r="A1772" s="20">
        <f t="shared" si="95"/>
        <v>71</v>
      </c>
      <c r="B1772" s="20" t="s">
        <v>19</v>
      </c>
      <c r="C1772" s="10" t="s">
        <v>770</v>
      </c>
      <c r="D1772" s="11" t="s">
        <v>839</v>
      </c>
      <c r="E1772" s="12">
        <v>44068</v>
      </c>
      <c r="F1772" s="15">
        <v>34085.4</v>
      </c>
      <c r="G1772" s="39">
        <v>6135.37</v>
      </c>
      <c r="H1772" s="136">
        <v>40221</v>
      </c>
      <c r="I1772" s="128" t="s">
        <v>60</v>
      </c>
      <c r="J1772" s="39">
        <f t="shared" si="94"/>
        <v>34085.4</v>
      </c>
      <c r="K1772" s="20" t="s">
        <v>850</v>
      </c>
    </row>
    <row r="1773" spans="1:11" hidden="1" x14ac:dyDescent="0.25">
      <c r="A1773" s="20">
        <f t="shared" si="95"/>
        <v>72</v>
      </c>
      <c r="B1773" s="20" t="s">
        <v>19</v>
      </c>
      <c r="C1773" s="10" t="s">
        <v>66</v>
      </c>
      <c r="D1773" s="11" t="s">
        <v>58</v>
      </c>
      <c r="E1773" s="42"/>
      <c r="F1773" s="15">
        <v>90</v>
      </c>
      <c r="G1773" s="39">
        <v>0</v>
      </c>
      <c r="H1773" s="136">
        <v>90</v>
      </c>
      <c r="I1773" s="128" t="s">
        <v>60</v>
      </c>
      <c r="J1773" s="39">
        <f t="shared" si="94"/>
        <v>90</v>
      </c>
      <c r="K1773" s="20" t="s">
        <v>61</v>
      </c>
    </row>
    <row r="1774" spans="1:11" hidden="1" x14ac:dyDescent="0.25">
      <c r="A1774" s="20">
        <f t="shared" si="95"/>
        <v>73</v>
      </c>
      <c r="B1774" s="20" t="s">
        <v>19</v>
      </c>
      <c r="C1774" s="10" t="s">
        <v>65</v>
      </c>
      <c r="D1774" s="11" t="s">
        <v>840</v>
      </c>
      <c r="E1774" s="12">
        <v>44069</v>
      </c>
      <c r="F1774" s="15">
        <v>499916.89</v>
      </c>
      <c r="G1774" s="39">
        <v>89985.11</v>
      </c>
      <c r="H1774" s="136">
        <v>589902</v>
      </c>
      <c r="I1774" s="128" t="s">
        <v>60</v>
      </c>
      <c r="J1774" s="39">
        <f t="shared" si="94"/>
        <v>499916.89</v>
      </c>
      <c r="K1774" s="20" t="s">
        <v>850</v>
      </c>
    </row>
    <row r="1775" spans="1:11" hidden="1" x14ac:dyDescent="0.25">
      <c r="A1775" s="20">
        <f t="shared" si="95"/>
        <v>74</v>
      </c>
      <c r="B1775" s="20" t="s">
        <v>19</v>
      </c>
      <c r="C1775" s="10" t="s">
        <v>65</v>
      </c>
      <c r="D1775" s="11" t="s">
        <v>841</v>
      </c>
      <c r="E1775" s="12">
        <v>44072</v>
      </c>
      <c r="F1775" s="15">
        <v>116355.1</v>
      </c>
      <c r="G1775" s="39">
        <v>20943.900000000001</v>
      </c>
      <c r="H1775" s="136">
        <v>137299</v>
      </c>
      <c r="I1775" s="128" t="s">
        <v>60</v>
      </c>
      <c r="J1775" s="39">
        <f t="shared" si="94"/>
        <v>116355.1</v>
      </c>
      <c r="K1775" s="20" t="s">
        <v>850</v>
      </c>
    </row>
    <row r="1776" spans="1:11" hidden="1" x14ac:dyDescent="0.25">
      <c r="A1776" s="20">
        <f t="shared" si="95"/>
        <v>75</v>
      </c>
      <c r="B1776" s="20" t="s">
        <v>19</v>
      </c>
      <c r="C1776" s="10" t="s">
        <v>65</v>
      </c>
      <c r="D1776" s="11" t="s">
        <v>842</v>
      </c>
      <c r="E1776" s="12">
        <v>44072</v>
      </c>
      <c r="F1776" s="15">
        <v>118650</v>
      </c>
      <c r="G1776" s="39">
        <v>21357</v>
      </c>
      <c r="H1776" s="136">
        <v>140007</v>
      </c>
      <c r="I1776" s="128" t="s">
        <v>60</v>
      </c>
      <c r="J1776" s="39">
        <f t="shared" si="94"/>
        <v>118650</v>
      </c>
      <c r="K1776" s="20" t="s">
        <v>850</v>
      </c>
    </row>
    <row r="1777" spans="1:11" hidden="1" x14ac:dyDescent="0.25">
      <c r="A1777" s="20">
        <f t="shared" si="95"/>
        <v>76</v>
      </c>
      <c r="B1777" s="20" t="s">
        <v>19</v>
      </c>
      <c r="C1777" s="10" t="s">
        <v>67</v>
      </c>
      <c r="D1777" s="11" t="s">
        <v>843</v>
      </c>
      <c r="E1777" s="12">
        <v>44072</v>
      </c>
      <c r="F1777" s="15">
        <v>103800</v>
      </c>
      <c r="G1777" s="39">
        <v>18684</v>
      </c>
      <c r="H1777" s="136">
        <v>122484</v>
      </c>
      <c r="I1777" s="128" t="s">
        <v>60</v>
      </c>
      <c r="J1777" s="39">
        <f t="shared" si="94"/>
        <v>103800</v>
      </c>
      <c r="K1777" s="20" t="s">
        <v>850</v>
      </c>
    </row>
    <row r="1778" spans="1:11" hidden="1" x14ac:dyDescent="0.25">
      <c r="A1778" s="20">
        <f t="shared" si="95"/>
        <v>77</v>
      </c>
      <c r="B1778" s="20" t="s">
        <v>19</v>
      </c>
      <c r="C1778" s="10" t="s">
        <v>774</v>
      </c>
      <c r="D1778" s="11" t="s">
        <v>844</v>
      </c>
      <c r="E1778" s="12">
        <v>44074</v>
      </c>
      <c r="F1778" s="15">
        <v>80155</v>
      </c>
      <c r="G1778" s="39">
        <v>14427.9</v>
      </c>
      <c r="H1778" s="136">
        <v>94583</v>
      </c>
      <c r="I1778" s="128" t="s">
        <v>60</v>
      </c>
      <c r="J1778" s="39">
        <f t="shared" si="94"/>
        <v>80155</v>
      </c>
      <c r="K1778" s="20" t="s">
        <v>850</v>
      </c>
    </row>
    <row r="1779" spans="1:11" hidden="1" x14ac:dyDescent="0.25">
      <c r="A1779" s="20">
        <f t="shared" si="95"/>
        <v>78</v>
      </c>
      <c r="B1779" s="20" t="s">
        <v>19</v>
      </c>
      <c r="C1779" s="10" t="s">
        <v>775</v>
      </c>
      <c r="D1779" s="11" t="s">
        <v>845</v>
      </c>
      <c r="E1779" s="12">
        <v>44077</v>
      </c>
      <c r="F1779" s="15">
        <v>1186089</v>
      </c>
      <c r="G1779" s="39">
        <v>213496.02</v>
      </c>
      <c r="H1779" s="136">
        <v>1399585</v>
      </c>
      <c r="I1779" s="128" t="s">
        <v>60</v>
      </c>
      <c r="J1779" s="39">
        <f t="shared" si="94"/>
        <v>1186089</v>
      </c>
      <c r="K1779" s="20" t="s">
        <v>850</v>
      </c>
    </row>
    <row r="1780" spans="1:11" hidden="1" x14ac:dyDescent="0.25">
      <c r="A1780" s="20">
        <f t="shared" si="95"/>
        <v>79</v>
      </c>
      <c r="B1780" s="20" t="s">
        <v>19</v>
      </c>
      <c r="C1780" s="10" t="s">
        <v>65</v>
      </c>
      <c r="D1780" s="11" t="s">
        <v>846</v>
      </c>
      <c r="E1780" s="12">
        <v>44077</v>
      </c>
      <c r="F1780" s="15">
        <v>143332.15</v>
      </c>
      <c r="G1780" s="39">
        <v>25799.85</v>
      </c>
      <c r="H1780" s="136">
        <v>169132</v>
      </c>
      <c r="I1780" s="128" t="s">
        <v>60</v>
      </c>
      <c r="J1780" s="39">
        <f t="shared" si="94"/>
        <v>143332.15</v>
      </c>
      <c r="K1780" s="20" t="s">
        <v>850</v>
      </c>
    </row>
    <row r="1781" spans="1:11" hidden="1" x14ac:dyDescent="0.25">
      <c r="A1781" s="20">
        <f t="shared" si="95"/>
        <v>80</v>
      </c>
      <c r="B1781" s="20" t="s">
        <v>19</v>
      </c>
      <c r="C1781" s="10" t="s">
        <v>65</v>
      </c>
      <c r="D1781" s="11" t="s">
        <v>847</v>
      </c>
      <c r="E1781" s="12">
        <v>44081</v>
      </c>
      <c r="F1781" s="15">
        <v>395400</v>
      </c>
      <c r="G1781" s="39">
        <v>71172</v>
      </c>
      <c r="H1781" s="136">
        <v>466572</v>
      </c>
      <c r="I1781" s="128" t="s">
        <v>60</v>
      </c>
      <c r="J1781" s="39">
        <f t="shared" si="94"/>
        <v>395400</v>
      </c>
      <c r="K1781" s="20" t="s">
        <v>850</v>
      </c>
    </row>
    <row r="1782" spans="1:11" hidden="1" x14ac:dyDescent="0.25">
      <c r="A1782" s="20">
        <v>118</v>
      </c>
      <c r="B1782" s="20" t="s">
        <v>19</v>
      </c>
      <c r="C1782" s="10" t="s">
        <v>65</v>
      </c>
      <c r="D1782" s="11" t="s">
        <v>848</v>
      </c>
      <c r="E1782" s="12">
        <v>44086</v>
      </c>
      <c r="F1782" s="15">
        <v>219500</v>
      </c>
      <c r="G1782" s="39">
        <v>39510</v>
      </c>
      <c r="H1782" s="136">
        <v>259010</v>
      </c>
      <c r="I1782" s="128" t="s">
        <v>60</v>
      </c>
      <c r="J1782" s="39">
        <f t="shared" si="94"/>
        <v>219500</v>
      </c>
      <c r="K1782" s="20" t="s">
        <v>850</v>
      </c>
    </row>
    <row r="1783" spans="1:11" hidden="1" x14ac:dyDescent="0.25">
      <c r="A1783" s="20">
        <v>119</v>
      </c>
      <c r="B1783" s="20" t="s">
        <v>19</v>
      </c>
      <c r="C1783" s="10" t="s">
        <v>65</v>
      </c>
      <c r="D1783" s="11" t="s">
        <v>849</v>
      </c>
      <c r="E1783" s="12">
        <v>44089</v>
      </c>
      <c r="F1783" s="15">
        <v>287527.15999999997</v>
      </c>
      <c r="G1783" s="39">
        <v>51754.84</v>
      </c>
      <c r="H1783" s="136">
        <v>339282</v>
      </c>
      <c r="I1783" s="128" t="s">
        <v>60</v>
      </c>
      <c r="J1783" s="39">
        <f t="shared" si="94"/>
        <v>287527.15999999997</v>
      </c>
      <c r="K1783" s="20" t="s">
        <v>850</v>
      </c>
    </row>
    <row r="1784" spans="1:11" hidden="1" x14ac:dyDescent="0.25">
      <c r="A1784" s="20">
        <f t="shared" ref="A1784:A1797" si="96">+A1783+1</f>
        <v>120</v>
      </c>
      <c r="B1784" s="20" t="s">
        <v>20</v>
      </c>
      <c r="C1784" s="10" t="s">
        <v>1603</v>
      </c>
      <c r="D1784" s="20"/>
      <c r="E1784" s="20"/>
      <c r="F1784" s="141">
        <v>3655000</v>
      </c>
      <c r="G1784" s="39"/>
      <c r="H1784" s="16">
        <v>3691550</v>
      </c>
      <c r="I1784" s="20"/>
      <c r="J1784" s="20"/>
      <c r="K1784" s="128" t="s">
        <v>61</v>
      </c>
    </row>
    <row r="1785" spans="1:11" hidden="1" x14ac:dyDescent="0.25">
      <c r="A1785" s="20">
        <f t="shared" si="96"/>
        <v>121</v>
      </c>
      <c r="B1785" s="20" t="s">
        <v>20</v>
      </c>
      <c r="C1785" s="10" t="s">
        <v>1593</v>
      </c>
      <c r="D1785" s="11" t="s">
        <v>1594</v>
      </c>
      <c r="E1785" s="12">
        <v>43312</v>
      </c>
      <c r="F1785" s="141">
        <v>1040000</v>
      </c>
      <c r="G1785" s="15">
        <v>187200</v>
      </c>
      <c r="H1785" s="16">
        <v>1239472</v>
      </c>
      <c r="I1785" s="20"/>
      <c r="J1785" s="20"/>
      <c r="K1785" s="128" t="s">
        <v>61</v>
      </c>
    </row>
    <row r="1786" spans="1:11" hidden="1" x14ac:dyDescent="0.25">
      <c r="A1786" s="20">
        <f t="shared" si="96"/>
        <v>122</v>
      </c>
      <c r="B1786" s="20" t="s">
        <v>20</v>
      </c>
      <c r="C1786" s="10" t="s">
        <v>1600</v>
      </c>
      <c r="D1786" s="11" t="s">
        <v>513</v>
      </c>
      <c r="E1786" s="12">
        <v>43498</v>
      </c>
      <c r="F1786" s="141">
        <v>175000</v>
      </c>
      <c r="G1786" s="39">
        <v>49000</v>
      </c>
      <c r="H1786" s="16">
        <v>224000</v>
      </c>
      <c r="I1786" s="20"/>
      <c r="J1786" s="20"/>
      <c r="K1786" s="128" t="s">
        <v>61</v>
      </c>
    </row>
    <row r="1787" spans="1:11" hidden="1" x14ac:dyDescent="0.25">
      <c r="A1787" s="20">
        <f t="shared" si="96"/>
        <v>123</v>
      </c>
      <c r="B1787" s="20" t="s">
        <v>20</v>
      </c>
      <c r="C1787" s="10" t="s">
        <v>1611</v>
      </c>
      <c r="D1787" s="11" t="s">
        <v>41</v>
      </c>
      <c r="E1787" s="12">
        <v>43907</v>
      </c>
      <c r="F1787" s="141">
        <v>128618.64</v>
      </c>
      <c r="G1787" s="39">
        <v>23151.360000000001</v>
      </c>
      <c r="H1787" s="16">
        <v>151770</v>
      </c>
      <c r="I1787" s="20"/>
      <c r="J1787" s="20"/>
      <c r="K1787" s="128" t="s">
        <v>760</v>
      </c>
    </row>
    <row r="1788" spans="1:11" hidden="1" x14ac:dyDescent="0.25">
      <c r="A1788" s="20">
        <f t="shared" si="96"/>
        <v>124</v>
      </c>
      <c r="B1788" s="20" t="s">
        <v>20</v>
      </c>
      <c r="C1788" s="10" t="s">
        <v>58</v>
      </c>
      <c r="D1788" s="11" t="s">
        <v>58</v>
      </c>
      <c r="E1788" s="42"/>
      <c r="F1788" s="15">
        <v>901788.85</v>
      </c>
      <c r="G1788" s="15">
        <v>-901788.85</v>
      </c>
      <c r="H1788" s="16">
        <v>0</v>
      </c>
      <c r="I1788" s="20"/>
      <c r="J1788" s="20"/>
      <c r="K1788" s="128" t="s">
        <v>760</v>
      </c>
    </row>
    <row r="1789" spans="1:11" hidden="1" x14ac:dyDescent="0.25">
      <c r="A1789" s="20">
        <f t="shared" si="96"/>
        <v>125</v>
      </c>
      <c r="B1789" s="20" t="s">
        <v>20</v>
      </c>
      <c r="C1789" s="10" t="s">
        <v>1589</v>
      </c>
      <c r="D1789" s="11" t="s">
        <v>58</v>
      </c>
      <c r="E1789" s="42"/>
      <c r="F1789" s="15">
        <v>678325</v>
      </c>
      <c r="G1789" s="15"/>
      <c r="H1789" s="16">
        <v>678330.9</v>
      </c>
      <c r="I1789" s="20"/>
      <c r="J1789" s="20"/>
      <c r="K1789" s="128" t="s">
        <v>760</v>
      </c>
    </row>
    <row r="1790" spans="1:11" hidden="1" x14ac:dyDescent="0.25">
      <c r="A1790" s="20">
        <f t="shared" si="96"/>
        <v>126</v>
      </c>
      <c r="B1790" s="20" t="s">
        <v>20</v>
      </c>
      <c r="C1790" s="10" t="s">
        <v>1589</v>
      </c>
      <c r="D1790" s="11" t="s">
        <v>58</v>
      </c>
      <c r="E1790" s="42"/>
      <c r="F1790" s="15">
        <v>678325</v>
      </c>
      <c r="G1790" s="15"/>
      <c r="H1790" s="16">
        <v>678325</v>
      </c>
      <c r="I1790" s="20"/>
      <c r="J1790" s="20"/>
      <c r="K1790" s="128" t="s">
        <v>760</v>
      </c>
    </row>
    <row r="1791" spans="1:11" hidden="1" x14ac:dyDescent="0.25">
      <c r="A1791" s="20">
        <f t="shared" si="96"/>
        <v>127</v>
      </c>
      <c r="B1791" s="20" t="s">
        <v>20</v>
      </c>
      <c r="C1791" s="10" t="s">
        <v>58</v>
      </c>
      <c r="D1791" s="11" t="s">
        <v>58</v>
      </c>
      <c r="E1791" s="42"/>
      <c r="F1791" s="15">
        <v>633783.80000000005</v>
      </c>
      <c r="G1791" s="15"/>
      <c r="H1791" s="16">
        <v>0</v>
      </c>
      <c r="I1791" s="20"/>
      <c r="J1791" s="20"/>
      <c r="K1791" s="128" t="s">
        <v>760</v>
      </c>
    </row>
    <row r="1792" spans="1:11" hidden="1" x14ac:dyDescent="0.25">
      <c r="A1792" s="20">
        <f t="shared" si="96"/>
        <v>128</v>
      </c>
      <c r="B1792" s="20" t="s">
        <v>20</v>
      </c>
      <c r="C1792" s="10" t="s">
        <v>1610</v>
      </c>
      <c r="D1792" s="11" t="s">
        <v>1612</v>
      </c>
      <c r="E1792" s="12">
        <v>43898</v>
      </c>
      <c r="F1792" s="141">
        <v>127118</v>
      </c>
      <c r="G1792" s="39">
        <v>22881.24</v>
      </c>
      <c r="H1792" s="16">
        <v>150000</v>
      </c>
      <c r="I1792" s="20"/>
      <c r="J1792" s="20"/>
      <c r="K1792" s="128" t="s">
        <v>760</v>
      </c>
    </row>
    <row r="1793" spans="1:11" hidden="1" x14ac:dyDescent="0.25">
      <c r="A1793" s="20">
        <f t="shared" si="96"/>
        <v>129</v>
      </c>
      <c r="B1793" s="20" t="s">
        <v>20</v>
      </c>
      <c r="C1793" s="10" t="s">
        <v>1602</v>
      </c>
      <c r="D1793" s="20"/>
      <c r="E1793" s="20"/>
      <c r="F1793" s="141">
        <v>535872</v>
      </c>
      <c r="G1793" s="39"/>
      <c r="H1793" s="16">
        <v>535872</v>
      </c>
      <c r="I1793" s="20"/>
      <c r="J1793" s="20"/>
      <c r="K1793" s="128" t="s">
        <v>61</v>
      </c>
    </row>
    <row r="1794" spans="1:11" hidden="1" x14ac:dyDescent="0.25">
      <c r="A1794" s="20">
        <f t="shared" si="96"/>
        <v>130</v>
      </c>
      <c r="B1794" s="20" t="s">
        <v>20</v>
      </c>
      <c r="C1794" s="10" t="s">
        <v>762</v>
      </c>
      <c r="D1794" s="20"/>
      <c r="E1794" s="20"/>
      <c r="F1794" s="15">
        <v>532350</v>
      </c>
      <c r="G1794" s="39"/>
      <c r="H1794" s="16">
        <v>534350</v>
      </c>
      <c r="I1794" s="20"/>
      <c r="J1794" s="20"/>
      <c r="K1794" s="128" t="s">
        <v>61</v>
      </c>
    </row>
    <row r="1795" spans="1:11" hidden="1" x14ac:dyDescent="0.25">
      <c r="A1795" s="20">
        <f t="shared" si="96"/>
        <v>131</v>
      </c>
      <c r="B1795" s="20" t="s">
        <v>20</v>
      </c>
      <c r="C1795" s="10" t="s">
        <v>1631</v>
      </c>
      <c r="D1795" s="11" t="s">
        <v>264</v>
      </c>
      <c r="E1795" s="12">
        <v>44029</v>
      </c>
      <c r="F1795" s="141">
        <v>103515.65</v>
      </c>
      <c r="G1795" s="39">
        <v>28984.38</v>
      </c>
      <c r="H1795" s="16">
        <v>132500</v>
      </c>
      <c r="I1795" s="20"/>
      <c r="J1795" s="20"/>
      <c r="K1795" s="128" t="s">
        <v>850</v>
      </c>
    </row>
    <row r="1796" spans="1:11" hidden="1" x14ac:dyDescent="0.25">
      <c r="A1796" s="20">
        <f t="shared" si="96"/>
        <v>132</v>
      </c>
      <c r="B1796" s="20" t="s">
        <v>20</v>
      </c>
      <c r="C1796" s="10" t="s">
        <v>1599</v>
      </c>
      <c r="D1796" s="11" t="s">
        <v>310</v>
      </c>
      <c r="E1796" s="12">
        <v>43399</v>
      </c>
      <c r="F1796" s="141">
        <v>73000</v>
      </c>
      <c r="G1796" s="39">
        <v>13182</v>
      </c>
      <c r="H1796" s="16">
        <v>86532</v>
      </c>
      <c r="I1796" s="20"/>
      <c r="J1796" s="20"/>
      <c r="K1796" s="128" t="s">
        <v>61</v>
      </c>
    </row>
    <row r="1797" spans="1:11" hidden="1" x14ac:dyDescent="0.25">
      <c r="A1797" s="20">
        <f t="shared" si="96"/>
        <v>133</v>
      </c>
      <c r="B1797" s="20" t="s">
        <v>20</v>
      </c>
      <c r="C1797" s="10" t="s">
        <v>1609</v>
      </c>
      <c r="D1797" s="11" t="s">
        <v>165</v>
      </c>
      <c r="E1797" s="12">
        <v>43685</v>
      </c>
      <c r="F1797" s="141">
        <v>63500</v>
      </c>
      <c r="G1797" s="39">
        <v>11430</v>
      </c>
      <c r="H1797" s="16">
        <v>74930</v>
      </c>
      <c r="I1797" s="20"/>
      <c r="J1797" s="20"/>
      <c r="K1797" s="128" t="s">
        <v>760</v>
      </c>
    </row>
    <row r="1798" spans="1:11" hidden="1" x14ac:dyDescent="0.25">
      <c r="A1798" s="20">
        <v>1</v>
      </c>
      <c r="B1798" s="20" t="s">
        <v>20</v>
      </c>
      <c r="C1798" s="10" t="s">
        <v>1590</v>
      </c>
      <c r="D1798" s="11" t="s">
        <v>1591</v>
      </c>
      <c r="E1798" s="12">
        <v>43325</v>
      </c>
      <c r="F1798" s="142">
        <v>63084.76</v>
      </c>
      <c r="G1798" s="39">
        <v>11355.24</v>
      </c>
      <c r="H1798" s="14">
        <v>74440</v>
      </c>
      <c r="I1798" s="20"/>
      <c r="J1798" s="20"/>
      <c r="K1798" s="128" t="s">
        <v>61</v>
      </c>
    </row>
    <row r="1799" spans="1:11" hidden="1" x14ac:dyDescent="0.25">
      <c r="A1799" s="20">
        <f t="shared" ref="A1799:A1805" si="97">+A1798+1</f>
        <v>2</v>
      </c>
      <c r="B1799" s="20" t="s">
        <v>20</v>
      </c>
      <c r="C1799" s="10" t="s">
        <v>1605</v>
      </c>
      <c r="D1799" s="11" t="s">
        <v>405</v>
      </c>
      <c r="E1799" s="12">
        <v>43782</v>
      </c>
      <c r="F1799" s="141">
        <v>44915.25</v>
      </c>
      <c r="G1799" s="39">
        <f>D1799+E1799+F1799</f>
        <v>88844.25</v>
      </c>
      <c r="H1799" s="16">
        <v>53000</v>
      </c>
      <c r="I1799" s="20"/>
      <c r="J1799" s="20"/>
      <c r="K1799" s="128" t="s">
        <v>760</v>
      </c>
    </row>
    <row r="1800" spans="1:11" hidden="1" x14ac:dyDescent="0.25">
      <c r="A1800" s="20">
        <f t="shared" si="97"/>
        <v>3</v>
      </c>
      <c r="B1800" s="20" t="s">
        <v>20</v>
      </c>
      <c r="C1800" s="10" t="s">
        <v>1613</v>
      </c>
      <c r="D1800" s="11" t="s">
        <v>1615</v>
      </c>
      <c r="E1800" s="12">
        <v>43686</v>
      </c>
      <c r="F1800" s="141">
        <v>28906.240000000002</v>
      </c>
      <c r="G1800" s="39">
        <f>E1800+F1800</f>
        <v>72592.240000000005</v>
      </c>
      <c r="H1800" s="16">
        <v>37000</v>
      </c>
      <c r="I1800" s="20"/>
      <c r="J1800" s="20"/>
      <c r="K1800" s="128" t="s">
        <v>760</v>
      </c>
    </row>
    <row r="1801" spans="1:11" hidden="1" x14ac:dyDescent="0.25">
      <c r="A1801" s="20">
        <f t="shared" si="97"/>
        <v>4</v>
      </c>
      <c r="B1801" s="20" t="s">
        <v>20</v>
      </c>
      <c r="C1801" s="10" t="s">
        <v>1603</v>
      </c>
      <c r="D1801" s="20"/>
      <c r="E1801" s="20"/>
      <c r="F1801" s="141">
        <v>95000</v>
      </c>
      <c r="G1801" s="39"/>
      <c r="H1801" s="16">
        <v>95000</v>
      </c>
      <c r="I1801" s="20"/>
      <c r="J1801" s="20"/>
      <c r="K1801" s="128" t="s">
        <v>61</v>
      </c>
    </row>
    <row r="1802" spans="1:11" s="144" customFormat="1" ht="14.25" hidden="1" customHeight="1" x14ac:dyDescent="0.25">
      <c r="A1802" s="20">
        <f t="shared" si="97"/>
        <v>5</v>
      </c>
      <c r="B1802" s="20" t="s">
        <v>20</v>
      </c>
      <c r="C1802" s="10" t="s">
        <v>1613</v>
      </c>
      <c r="D1802" s="11" t="s">
        <v>191</v>
      </c>
      <c r="E1802" s="12">
        <v>44083</v>
      </c>
      <c r="F1802" s="141">
        <v>27734.38</v>
      </c>
      <c r="G1802" s="39">
        <v>7765.62</v>
      </c>
      <c r="H1802" s="16">
        <v>35500</v>
      </c>
      <c r="I1802" s="20"/>
      <c r="J1802" s="20"/>
      <c r="K1802" s="128" t="s">
        <v>850</v>
      </c>
    </row>
    <row r="1803" spans="1:11" hidden="1" x14ac:dyDescent="0.25">
      <c r="A1803" s="20">
        <f t="shared" si="97"/>
        <v>6</v>
      </c>
      <c r="B1803" s="20" t="s">
        <v>20</v>
      </c>
      <c r="C1803" s="10" t="s">
        <v>1632</v>
      </c>
      <c r="D1803" s="11" t="s">
        <v>1633</v>
      </c>
      <c r="E1803" s="12">
        <v>44090</v>
      </c>
      <c r="F1803" s="141">
        <v>20990</v>
      </c>
      <c r="G1803" s="39">
        <v>0</v>
      </c>
      <c r="H1803" s="16">
        <v>20990</v>
      </c>
      <c r="I1803" s="20"/>
      <c r="J1803" s="20"/>
      <c r="K1803" s="128" t="s">
        <v>850</v>
      </c>
    </row>
    <row r="1804" spans="1:11" hidden="1" x14ac:dyDescent="0.25">
      <c r="A1804" s="20">
        <f t="shared" si="97"/>
        <v>7</v>
      </c>
      <c r="B1804" s="20" t="s">
        <v>20</v>
      </c>
      <c r="C1804" s="10" t="s">
        <v>1632</v>
      </c>
      <c r="D1804" s="11" t="s">
        <v>1634</v>
      </c>
      <c r="E1804" s="12">
        <v>44090</v>
      </c>
      <c r="F1804" s="141">
        <v>20990</v>
      </c>
      <c r="G1804" s="39">
        <v>0</v>
      </c>
      <c r="H1804" s="16">
        <v>20990</v>
      </c>
      <c r="I1804" s="20"/>
      <c r="J1804" s="20"/>
      <c r="K1804" s="128" t="s">
        <v>850</v>
      </c>
    </row>
    <row r="1805" spans="1:11" hidden="1" x14ac:dyDescent="0.25">
      <c r="A1805" s="20">
        <f t="shared" si="97"/>
        <v>8</v>
      </c>
      <c r="B1805" s="20" t="s">
        <v>20</v>
      </c>
      <c r="C1805" s="10" t="s">
        <v>1632</v>
      </c>
      <c r="D1805" s="11" t="s">
        <v>1635</v>
      </c>
      <c r="E1805" s="12">
        <v>44090</v>
      </c>
      <c r="F1805" s="141">
        <v>20990</v>
      </c>
      <c r="G1805" s="39">
        <v>0</v>
      </c>
      <c r="H1805" s="16">
        <v>20990</v>
      </c>
      <c r="I1805" s="20"/>
      <c r="J1805" s="20"/>
      <c r="K1805" s="128" t="s">
        <v>850</v>
      </c>
    </row>
    <row r="1806" spans="1:11" hidden="1" x14ac:dyDescent="0.25">
      <c r="A1806" s="20">
        <v>60</v>
      </c>
      <c r="B1806" s="20" t="s">
        <v>20</v>
      </c>
      <c r="C1806" s="10" t="s">
        <v>1632</v>
      </c>
      <c r="D1806" s="11" t="s">
        <v>1633</v>
      </c>
      <c r="E1806" s="12">
        <v>44090</v>
      </c>
      <c r="F1806" s="141">
        <v>20990</v>
      </c>
      <c r="G1806" s="39">
        <v>0</v>
      </c>
      <c r="H1806" s="16">
        <v>20990</v>
      </c>
      <c r="I1806" s="20"/>
      <c r="J1806" s="20"/>
      <c r="K1806" s="128" t="s">
        <v>850</v>
      </c>
    </row>
    <row r="1807" spans="1:11" hidden="1" x14ac:dyDescent="0.25">
      <c r="A1807" s="20">
        <f t="shared" ref="A1807:A1843" si="98">+A1806+1</f>
        <v>61</v>
      </c>
      <c r="B1807" s="20" t="s">
        <v>20</v>
      </c>
      <c r="C1807" s="10" t="s">
        <v>58</v>
      </c>
      <c r="D1807" s="11" t="s">
        <v>58</v>
      </c>
      <c r="E1807" s="42"/>
      <c r="F1807" s="15">
        <v>55368</v>
      </c>
      <c r="G1807" s="15">
        <v>-55368</v>
      </c>
      <c r="H1807" s="16">
        <v>0</v>
      </c>
      <c r="I1807" s="20"/>
      <c r="J1807" s="20"/>
      <c r="K1807" s="128" t="s">
        <v>760</v>
      </c>
    </row>
    <row r="1808" spans="1:11" hidden="1" x14ac:dyDescent="0.25">
      <c r="A1808" s="20">
        <f t="shared" si="98"/>
        <v>62</v>
      </c>
      <c r="B1808" s="20" t="s">
        <v>20</v>
      </c>
      <c r="C1808" s="10" t="s">
        <v>1602</v>
      </c>
      <c r="D1808" s="20"/>
      <c r="E1808" s="20"/>
      <c r="F1808" s="15">
        <v>47747</v>
      </c>
      <c r="G1808" s="39"/>
      <c r="H1808" s="16">
        <v>47747</v>
      </c>
      <c r="I1808" s="20"/>
      <c r="J1808" s="20"/>
      <c r="K1808" s="128" t="s">
        <v>61</v>
      </c>
    </row>
    <row r="1809" spans="1:11" hidden="1" x14ac:dyDescent="0.25">
      <c r="A1809" s="20">
        <f t="shared" si="98"/>
        <v>63</v>
      </c>
      <c r="B1809" s="20" t="s">
        <v>20</v>
      </c>
      <c r="C1809" s="10" t="s">
        <v>1613</v>
      </c>
      <c r="D1809" s="11" t="s">
        <v>479</v>
      </c>
      <c r="E1809" s="12">
        <v>44083</v>
      </c>
      <c r="F1809" s="141">
        <v>20703.13</v>
      </c>
      <c r="G1809" s="39">
        <v>5796.88</v>
      </c>
      <c r="H1809" s="16">
        <v>26500</v>
      </c>
      <c r="I1809" s="20"/>
      <c r="J1809" s="20"/>
      <c r="K1809" s="128" t="s">
        <v>850</v>
      </c>
    </row>
    <row r="1810" spans="1:11" hidden="1" x14ac:dyDescent="0.25">
      <c r="A1810" s="20">
        <f t="shared" si="98"/>
        <v>64</v>
      </c>
      <c r="B1810" s="20" t="s">
        <v>20</v>
      </c>
      <c r="C1810" s="10" t="s">
        <v>1613</v>
      </c>
      <c r="D1810" s="11" t="s">
        <v>1616</v>
      </c>
      <c r="E1810" s="12">
        <v>43686</v>
      </c>
      <c r="F1810" s="141">
        <v>15254.24</v>
      </c>
      <c r="G1810" s="39">
        <f>E1810+F1810</f>
        <v>58940.24</v>
      </c>
      <c r="H1810" s="16">
        <v>18000</v>
      </c>
      <c r="I1810" s="20"/>
      <c r="J1810" s="20"/>
      <c r="K1810" s="128" t="s">
        <v>760</v>
      </c>
    </row>
    <row r="1811" spans="1:11" hidden="1" x14ac:dyDescent="0.25">
      <c r="A1811" s="20">
        <f t="shared" si="98"/>
        <v>65</v>
      </c>
      <c r="B1811" s="20" t="s">
        <v>20</v>
      </c>
      <c r="C1811" s="10" t="s">
        <v>1599</v>
      </c>
      <c r="D1811" s="11" t="s">
        <v>581</v>
      </c>
      <c r="E1811" s="12">
        <v>43398</v>
      </c>
      <c r="F1811" s="141">
        <v>14500</v>
      </c>
      <c r="G1811" s="39">
        <v>2610</v>
      </c>
      <c r="H1811" s="16">
        <v>17110</v>
      </c>
      <c r="I1811" s="20"/>
      <c r="J1811" s="20"/>
      <c r="K1811" s="128" t="s">
        <v>61</v>
      </c>
    </row>
    <row r="1812" spans="1:11" hidden="1" x14ac:dyDescent="0.25">
      <c r="A1812" s="20">
        <f t="shared" si="98"/>
        <v>66</v>
      </c>
      <c r="B1812" s="20" t="s">
        <v>20</v>
      </c>
      <c r="C1812" s="10" t="s">
        <v>1617</v>
      </c>
      <c r="D1812" s="11" t="s">
        <v>58</v>
      </c>
      <c r="E1812" s="42"/>
      <c r="F1812" s="15">
        <v>33327</v>
      </c>
      <c r="G1812" s="15"/>
      <c r="H1812" s="16">
        <v>33327</v>
      </c>
      <c r="I1812" s="20"/>
      <c r="J1812" s="20"/>
      <c r="K1812" s="128" t="s">
        <v>760</v>
      </c>
    </row>
    <row r="1813" spans="1:11" hidden="1" x14ac:dyDescent="0.25">
      <c r="A1813" s="20">
        <f t="shared" si="98"/>
        <v>67</v>
      </c>
      <c r="B1813" s="20" t="s">
        <v>20</v>
      </c>
      <c r="C1813" s="10" t="s">
        <v>1617</v>
      </c>
      <c r="D1813" s="11" t="s">
        <v>58</v>
      </c>
      <c r="E1813" s="42"/>
      <c r="F1813" s="15">
        <v>33327</v>
      </c>
      <c r="G1813" s="15"/>
      <c r="H1813" s="16">
        <v>33327</v>
      </c>
      <c r="I1813" s="20"/>
      <c r="J1813" s="20"/>
      <c r="K1813" s="128" t="s">
        <v>760</v>
      </c>
    </row>
    <row r="1814" spans="1:11" hidden="1" x14ac:dyDescent="0.25">
      <c r="A1814" s="20">
        <f t="shared" si="98"/>
        <v>68</v>
      </c>
      <c r="B1814" s="20" t="s">
        <v>20</v>
      </c>
      <c r="C1814" s="10" t="s">
        <v>1602</v>
      </c>
      <c r="D1814" s="20"/>
      <c r="E1814" s="20"/>
      <c r="F1814" s="15">
        <v>33124</v>
      </c>
      <c r="G1814" s="39"/>
      <c r="H1814" s="16">
        <v>33124</v>
      </c>
      <c r="I1814" s="20"/>
      <c r="J1814" s="20"/>
      <c r="K1814" s="128" t="s">
        <v>61</v>
      </c>
    </row>
    <row r="1815" spans="1:11" hidden="1" x14ac:dyDescent="0.25">
      <c r="A1815" s="20">
        <f t="shared" si="98"/>
        <v>69</v>
      </c>
      <c r="B1815" s="20" t="s">
        <v>20</v>
      </c>
      <c r="C1815" s="10" t="s">
        <v>1597</v>
      </c>
      <c r="D1815" s="11" t="s">
        <v>1601</v>
      </c>
      <c r="E1815" s="12">
        <v>43225</v>
      </c>
      <c r="F1815" s="141">
        <v>13390</v>
      </c>
      <c r="G1815" s="39">
        <v>2410.79</v>
      </c>
      <c r="H1815" s="16">
        <v>15800.79</v>
      </c>
      <c r="I1815" s="20"/>
      <c r="J1815" s="20"/>
      <c r="K1815" s="128" t="s">
        <v>61</v>
      </c>
    </row>
    <row r="1816" spans="1:11" hidden="1" x14ac:dyDescent="0.25">
      <c r="A1816" s="20">
        <f t="shared" si="98"/>
        <v>70</v>
      </c>
      <c r="B1816" s="20" t="s">
        <v>20</v>
      </c>
      <c r="C1816" s="10" t="s">
        <v>1614</v>
      </c>
      <c r="D1816" s="11" t="s">
        <v>384</v>
      </c>
      <c r="E1816" s="12">
        <v>43699</v>
      </c>
      <c r="F1816" s="141">
        <v>11356</v>
      </c>
      <c r="G1816" s="39">
        <f>E1816+F1816</f>
        <v>55055</v>
      </c>
      <c r="H1816" s="16">
        <v>13400</v>
      </c>
      <c r="I1816" s="20"/>
      <c r="J1816" s="20"/>
      <c r="K1816" s="128" t="s">
        <v>760</v>
      </c>
    </row>
    <row r="1817" spans="1:11" hidden="1" x14ac:dyDescent="0.25">
      <c r="A1817" s="20">
        <f t="shared" si="98"/>
        <v>71</v>
      </c>
      <c r="B1817" s="20" t="s">
        <v>20</v>
      </c>
      <c r="C1817" s="10" t="s">
        <v>1614</v>
      </c>
      <c r="D1817" s="11" t="s">
        <v>449</v>
      </c>
      <c r="E1817" s="12">
        <v>43699</v>
      </c>
      <c r="F1817" s="141">
        <v>9609</v>
      </c>
      <c r="G1817" s="39">
        <f>E1817+F1817</f>
        <v>53308</v>
      </c>
      <c r="H1817" s="16">
        <v>12299</v>
      </c>
      <c r="I1817" s="20"/>
      <c r="J1817" s="20"/>
      <c r="K1817" s="128" t="s">
        <v>760</v>
      </c>
    </row>
    <row r="1818" spans="1:11" hidden="1" x14ac:dyDescent="0.25">
      <c r="A1818" s="20">
        <f t="shared" si="98"/>
        <v>72</v>
      </c>
      <c r="B1818" s="20" t="s">
        <v>20</v>
      </c>
      <c r="C1818" s="10" t="s">
        <v>1606</v>
      </c>
      <c r="D1818" s="11" t="s">
        <v>1608</v>
      </c>
      <c r="E1818" s="12">
        <v>43902</v>
      </c>
      <c r="F1818" s="141">
        <v>9322</v>
      </c>
      <c r="G1818" s="39">
        <f>D1818+E1818+F1818</f>
        <v>57372</v>
      </c>
      <c r="H1818" s="16">
        <v>11000</v>
      </c>
      <c r="I1818" s="20"/>
      <c r="J1818" s="20"/>
      <c r="K1818" s="128" t="s">
        <v>760</v>
      </c>
    </row>
    <row r="1819" spans="1:11" hidden="1" x14ac:dyDescent="0.25">
      <c r="A1819" s="20">
        <f t="shared" si="98"/>
        <v>73</v>
      </c>
      <c r="B1819" s="20" t="s">
        <v>20</v>
      </c>
      <c r="C1819" s="10" t="s">
        <v>1590</v>
      </c>
      <c r="D1819" s="11" t="s">
        <v>1592</v>
      </c>
      <c r="E1819" s="12">
        <v>43325</v>
      </c>
      <c r="F1819" s="142">
        <v>5923.72</v>
      </c>
      <c r="G1819" s="44">
        <v>1066.28</v>
      </c>
      <c r="H1819" s="14">
        <v>6990</v>
      </c>
      <c r="I1819" s="20"/>
      <c r="J1819" s="20"/>
      <c r="K1819" s="128" t="s">
        <v>61</v>
      </c>
    </row>
    <row r="1820" spans="1:11" hidden="1" x14ac:dyDescent="0.25">
      <c r="A1820" s="20">
        <f t="shared" si="98"/>
        <v>74</v>
      </c>
      <c r="B1820" s="20" t="s">
        <v>20</v>
      </c>
      <c r="C1820" s="10" t="s">
        <v>1604</v>
      </c>
      <c r="D1820" s="11" t="s">
        <v>1607</v>
      </c>
      <c r="E1820" s="12">
        <v>43782</v>
      </c>
      <c r="F1820" s="141">
        <v>5847.46</v>
      </c>
      <c r="G1820" s="39">
        <f>D1820+E1820+F1820</f>
        <v>56186.46</v>
      </c>
      <c r="H1820" s="16">
        <v>6900</v>
      </c>
      <c r="I1820" s="20"/>
      <c r="J1820" s="20"/>
      <c r="K1820" s="128" t="s">
        <v>760</v>
      </c>
    </row>
    <row r="1821" spans="1:11" hidden="1" x14ac:dyDescent="0.25">
      <c r="A1821" s="20">
        <f t="shared" si="98"/>
        <v>75</v>
      </c>
      <c r="B1821" s="20" t="s">
        <v>20</v>
      </c>
      <c r="C1821" s="10" t="s">
        <v>1618</v>
      </c>
      <c r="D1821" s="11" t="s">
        <v>1626</v>
      </c>
      <c r="E1821" s="12">
        <v>43799</v>
      </c>
      <c r="F1821" s="15">
        <v>3168919</v>
      </c>
      <c r="G1821" s="15">
        <v>887297.32</v>
      </c>
      <c r="H1821" s="16">
        <v>4690000.12</v>
      </c>
      <c r="I1821" s="20"/>
      <c r="J1821" s="20"/>
      <c r="K1821" s="128" t="s">
        <v>760</v>
      </c>
    </row>
    <row r="1822" spans="1:11" hidden="1" x14ac:dyDescent="0.25">
      <c r="A1822" s="20">
        <f t="shared" si="98"/>
        <v>76</v>
      </c>
      <c r="B1822" s="20" t="s">
        <v>20</v>
      </c>
      <c r="C1822" s="45" t="s">
        <v>920</v>
      </c>
      <c r="D1822" s="11" t="s">
        <v>1596</v>
      </c>
      <c r="E1822" s="12">
        <v>43312</v>
      </c>
      <c r="F1822" s="125">
        <v>2033898.3</v>
      </c>
      <c r="G1822" s="15">
        <v>366101.7</v>
      </c>
      <c r="H1822" s="16">
        <v>2424000</v>
      </c>
      <c r="I1822" s="20"/>
      <c r="J1822" s="20"/>
      <c r="K1822" s="128" t="s">
        <v>61</v>
      </c>
    </row>
    <row r="1823" spans="1:11" hidden="1" x14ac:dyDescent="0.25">
      <c r="A1823" s="20">
        <f t="shared" si="98"/>
        <v>77</v>
      </c>
      <c r="B1823" s="20" t="s">
        <v>20</v>
      </c>
      <c r="C1823" s="10" t="s">
        <v>1617</v>
      </c>
      <c r="D1823" s="11" t="s">
        <v>1620</v>
      </c>
      <c r="E1823" s="12">
        <v>43589</v>
      </c>
      <c r="F1823" s="125">
        <v>549924.1</v>
      </c>
      <c r="G1823" s="15"/>
      <c r="H1823" s="16">
        <v>549924.1</v>
      </c>
      <c r="I1823" s="20"/>
      <c r="J1823" s="20"/>
      <c r="K1823" s="128" t="s">
        <v>760</v>
      </c>
    </row>
    <row r="1824" spans="1:11" hidden="1" x14ac:dyDescent="0.25">
      <c r="A1824" s="20">
        <f t="shared" si="98"/>
        <v>78</v>
      </c>
      <c r="B1824" s="20" t="s">
        <v>20</v>
      </c>
      <c r="C1824" s="10" t="s">
        <v>66</v>
      </c>
      <c r="D1824" s="11" t="s">
        <v>58</v>
      </c>
      <c r="E1824" s="42"/>
      <c r="F1824" s="15">
        <v>16600</v>
      </c>
      <c r="G1824" s="39"/>
      <c r="H1824" s="39"/>
      <c r="I1824" s="20"/>
      <c r="J1824" s="20"/>
      <c r="K1824" s="128" t="s">
        <v>61</v>
      </c>
    </row>
    <row r="1825" spans="1:11" hidden="1" x14ac:dyDescent="0.25">
      <c r="A1825" s="20">
        <f t="shared" si="98"/>
        <v>79</v>
      </c>
      <c r="B1825" s="20" t="s">
        <v>20</v>
      </c>
      <c r="C1825" s="10" t="s">
        <v>1617</v>
      </c>
      <c r="D1825" s="11" t="s">
        <v>1624</v>
      </c>
      <c r="E1825" s="12">
        <v>43682</v>
      </c>
      <c r="F1825" s="125">
        <v>525933</v>
      </c>
      <c r="G1825" s="15"/>
      <c r="H1825" s="16">
        <v>525933</v>
      </c>
      <c r="I1825" s="20"/>
      <c r="J1825" s="20"/>
      <c r="K1825" s="128" t="s">
        <v>760</v>
      </c>
    </row>
    <row r="1826" spans="1:11" hidden="1" x14ac:dyDescent="0.25">
      <c r="A1826" s="20">
        <f t="shared" si="98"/>
        <v>80</v>
      </c>
      <c r="B1826" s="20" t="s">
        <v>20</v>
      </c>
      <c r="C1826" s="10" t="s">
        <v>58</v>
      </c>
      <c r="D1826" s="11" t="s">
        <v>58</v>
      </c>
      <c r="E1826" s="42"/>
      <c r="F1826" s="15">
        <v>14976</v>
      </c>
      <c r="G1826" s="15">
        <v>-14976</v>
      </c>
      <c r="H1826" s="16">
        <v>0</v>
      </c>
      <c r="I1826" s="20"/>
      <c r="J1826" s="20"/>
      <c r="K1826" s="128" t="s">
        <v>760</v>
      </c>
    </row>
    <row r="1827" spans="1:11" hidden="1" x14ac:dyDescent="0.25">
      <c r="A1827" s="20">
        <f t="shared" si="98"/>
        <v>81</v>
      </c>
      <c r="B1827" s="20" t="s">
        <v>20</v>
      </c>
      <c r="C1827" s="10" t="s">
        <v>1603</v>
      </c>
      <c r="D1827" s="11" t="s">
        <v>1619</v>
      </c>
      <c r="E1827" s="12">
        <v>43582</v>
      </c>
      <c r="F1827" s="15">
        <v>307600</v>
      </c>
      <c r="G1827" s="15">
        <v>55368</v>
      </c>
      <c r="H1827" s="16">
        <v>362968</v>
      </c>
      <c r="I1827" s="20"/>
      <c r="J1827" s="20"/>
      <c r="K1827" s="128" t="s">
        <v>760</v>
      </c>
    </row>
    <row r="1828" spans="1:11" ht="24" hidden="1" x14ac:dyDescent="0.25">
      <c r="A1828" s="143">
        <f t="shared" si="98"/>
        <v>82</v>
      </c>
      <c r="B1828" s="143" t="s">
        <v>20</v>
      </c>
      <c r="C1828" s="10" t="s">
        <v>1618</v>
      </c>
      <c r="D1828" s="46" t="s">
        <v>1628</v>
      </c>
      <c r="E1828" s="12">
        <v>43804</v>
      </c>
      <c r="F1828" s="15">
        <v>83200</v>
      </c>
      <c r="G1828" s="15">
        <v>14976</v>
      </c>
      <c r="H1828" s="16">
        <v>98176</v>
      </c>
      <c r="I1828" s="20"/>
      <c r="J1828" s="20"/>
      <c r="K1828" s="145" t="s">
        <v>760</v>
      </c>
    </row>
    <row r="1829" spans="1:11" hidden="1" x14ac:dyDescent="0.25">
      <c r="A1829" s="20">
        <f t="shared" si="98"/>
        <v>83</v>
      </c>
      <c r="B1829" s="20" t="s">
        <v>20</v>
      </c>
      <c r="C1829" s="10" t="s">
        <v>1618</v>
      </c>
      <c r="D1829" s="11" t="s">
        <v>1627</v>
      </c>
      <c r="E1829" s="12">
        <v>43799</v>
      </c>
      <c r="F1829" s="15">
        <v>80508.5</v>
      </c>
      <c r="G1829" s="15">
        <v>14491.53</v>
      </c>
      <c r="H1829" s="16">
        <v>95000.03</v>
      </c>
      <c r="I1829" s="20"/>
      <c r="J1829" s="20"/>
      <c r="K1829" s="128" t="s">
        <v>760</v>
      </c>
    </row>
    <row r="1830" spans="1:11" hidden="1" x14ac:dyDescent="0.25">
      <c r="A1830" s="20">
        <f t="shared" si="98"/>
        <v>84</v>
      </c>
      <c r="B1830" s="20" t="s">
        <v>20</v>
      </c>
      <c r="C1830" s="10" t="s">
        <v>1602</v>
      </c>
      <c r="D1830" s="20"/>
      <c r="E1830" s="20"/>
      <c r="F1830" s="15">
        <v>10503</v>
      </c>
      <c r="G1830" s="39"/>
      <c r="H1830" s="16">
        <v>10503</v>
      </c>
      <c r="I1830" s="20"/>
      <c r="J1830" s="20"/>
      <c r="K1830" s="128" t="s">
        <v>61</v>
      </c>
    </row>
    <row r="1831" spans="1:11" hidden="1" x14ac:dyDescent="0.25">
      <c r="A1831" s="20">
        <f t="shared" si="98"/>
        <v>85</v>
      </c>
      <c r="B1831" s="20" t="s">
        <v>20</v>
      </c>
      <c r="C1831" s="10" t="s">
        <v>1617</v>
      </c>
      <c r="D1831" s="11" t="s">
        <v>58</v>
      </c>
      <c r="E1831" s="42"/>
      <c r="F1831" s="15">
        <v>9687.7999999999993</v>
      </c>
      <c r="G1831" s="15"/>
      <c r="H1831" s="16">
        <v>9687.7999999999993</v>
      </c>
      <c r="I1831" s="20"/>
      <c r="J1831" s="20"/>
      <c r="K1831" s="128" t="s">
        <v>760</v>
      </c>
    </row>
    <row r="1832" spans="1:11" hidden="1" x14ac:dyDescent="0.25">
      <c r="A1832" s="20">
        <f t="shared" si="98"/>
        <v>86</v>
      </c>
      <c r="B1832" s="20" t="s">
        <v>20</v>
      </c>
      <c r="C1832" s="10" t="s">
        <v>1617</v>
      </c>
      <c r="D1832" s="11" t="s">
        <v>1621</v>
      </c>
      <c r="E1832" s="12">
        <v>43599</v>
      </c>
      <c r="F1832" s="15">
        <v>37424</v>
      </c>
      <c r="G1832" s="15"/>
      <c r="H1832" s="16">
        <v>37424</v>
      </c>
      <c r="I1832" s="20"/>
      <c r="J1832" s="20"/>
      <c r="K1832" s="128" t="s">
        <v>760</v>
      </c>
    </row>
    <row r="1833" spans="1:11" hidden="1" x14ac:dyDescent="0.25">
      <c r="A1833" s="20">
        <f t="shared" si="98"/>
        <v>87</v>
      </c>
      <c r="B1833" s="20" t="s">
        <v>20</v>
      </c>
      <c r="C1833" s="10" t="s">
        <v>1617</v>
      </c>
      <c r="D1833" s="11" t="s">
        <v>1622</v>
      </c>
      <c r="E1833" s="12">
        <v>43683</v>
      </c>
      <c r="F1833" s="15">
        <v>36967</v>
      </c>
      <c r="G1833" s="15"/>
      <c r="H1833" s="16">
        <v>36967</v>
      </c>
      <c r="I1833" s="20"/>
      <c r="J1833" s="20"/>
      <c r="K1833" s="128" t="s">
        <v>760</v>
      </c>
    </row>
    <row r="1834" spans="1:11" hidden="1" x14ac:dyDescent="0.25">
      <c r="A1834" s="20">
        <f t="shared" si="98"/>
        <v>88</v>
      </c>
      <c r="B1834" s="20" t="s">
        <v>20</v>
      </c>
      <c r="C1834" s="10" t="s">
        <v>1629</v>
      </c>
      <c r="D1834" s="11" t="s">
        <v>1630</v>
      </c>
      <c r="E1834" s="12">
        <v>44072</v>
      </c>
      <c r="F1834" s="13">
        <v>30822.04</v>
      </c>
      <c r="G1834" s="15">
        <v>5547.97</v>
      </c>
      <c r="H1834" s="14">
        <v>36370</v>
      </c>
      <c r="I1834" s="20"/>
      <c r="J1834" s="20"/>
      <c r="K1834" s="128" t="s">
        <v>850</v>
      </c>
    </row>
    <row r="1835" spans="1:11" hidden="1" x14ac:dyDescent="0.25">
      <c r="A1835" s="20">
        <f t="shared" si="98"/>
        <v>89</v>
      </c>
      <c r="B1835" s="20" t="s">
        <v>20</v>
      </c>
      <c r="C1835" s="10" t="s">
        <v>1598</v>
      </c>
      <c r="D1835" s="11" t="s">
        <v>1424</v>
      </c>
      <c r="E1835" s="12">
        <v>43224</v>
      </c>
      <c r="F1835" s="15">
        <v>20546.88</v>
      </c>
      <c r="G1835" s="39">
        <v>5753.12</v>
      </c>
      <c r="H1835" s="16">
        <v>26300</v>
      </c>
      <c r="I1835" s="20"/>
      <c r="J1835" s="20"/>
      <c r="K1835" s="128" t="s">
        <v>61</v>
      </c>
    </row>
    <row r="1836" spans="1:11" hidden="1" x14ac:dyDescent="0.25">
      <c r="A1836" s="20">
        <f t="shared" si="98"/>
        <v>90</v>
      </c>
      <c r="B1836" s="20" t="s">
        <v>20</v>
      </c>
      <c r="C1836" s="10" t="s">
        <v>1617</v>
      </c>
      <c r="D1836" s="11" t="s">
        <v>1625</v>
      </c>
      <c r="E1836" s="12">
        <v>43682</v>
      </c>
      <c r="F1836" s="15">
        <v>9687.7999999999993</v>
      </c>
      <c r="G1836" s="15"/>
      <c r="H1836" s="16">
        <v>9687.7999999999993</v>
      </c>
      <c r="I1836" s="20"/>
      <c r="J1836" s="20"/>
      <c r="K1836" s="128" t="s">
        <v>760</v>
      </c>
    </row>
    <row r="1837" spans="1:11" hidden="1" x14ac:dyDescent="0.25">
      <c r="A1837" s="20">
        <f t="shared" si="98"/>
        <v>91</v>
      </c>
      <c r="B1837" s="20" t="s">
        <v>20</v>
      </c>
      <c r="C1837" s="10" t="s">
        <v>1617</v>
      </c>
      <c r="D1837" s="11" t="s">
        <v>208</v>
      </c>
      <c r="E1837" s="12">
        <v>43616</v>
      </c>
      <c r="F1837" s="15">
        <v>1500</v>
      </c>
      <c r="G1837" s="15"/>
      <c r="H1837" s="16">
        <v>1500</v>
      </c>
      <c r="I1837" s="20"/>
      <c r="J1837" s="20"/>
      <c r="K1837" s="128" t="s">
        <v>760</v>
      </c>
    </row>
    <row r="1838" spans="1:11" hidden="1" x14ac:dyDescent="0.25">
      <c r="A1838" s="20">
        <f t="shared" si="98"/>
        <v>92</v>
      </c>
      <c r="B1838" s="20" t="s">
        <v>20</v>
      </c>
      <c r="C1838" s="10" t="s">
        <v>1617</v>
      </c>
      <c r="D1838" s="11" t="s">
        <v>208</v>
      </c>
      <c r="E1838" s="12">
        <v>43616</v>
      </c>
      <c r="F1838" s="15">
        <v>1500</v>
      </c>
      <c r="G1838" s="15"/>
      <c r="H1838" s="16">
        <v>1500</v>
      </c>
      <c r="I1838" s="20"/>
      <c r="J1838" s="20"/>
      <c r="K1838" s="128" t="s">
        <v>760</v>
      </c>
    </row>
    <row r="1839" spans="1:11" hidden="1" x14ac:dyDescent="0.25">
      <c r="A1839" s="20">
        <f t="shared" si="98"/>
        <v>93</v>
      </c>
      <c r="B1839" s="20" t="s">
        <v>20</v>
      </c>
      <c r="C1839" s="10" t="s">
        <v>1617</v>
      </c>
      <c r="D1839" s="11" t="s">
        <v>1623</v>
      </c>
      <c r="E1839" s="12">
        <v>43683</v>
      </c>
      <c r="F1839" s="15">
        <v>499</v>
      </c>
      <c r="G1839" s="15"/>
      <c r="H1839" s="16">
        <v>499</v>
      </c>
      <c r="I1839" s="20"/>
      <c r="J1839" s="20"/>
      <c r="K1839" s="128" t="s">
        <v>760</v>
      </c>
    </row>
    <row r="1840" spans="1:11" hidden="1" x14ac:dyDescent="0.25">
      <c r="A1840" s="20">
        <f t="shared" si="98"/>
        <v>94</v>
      </c>
      <c r="B1840" s="20" t="s">
        <v>20</v>
      </c>
      <c r="C1840" s="10" t="s">
        <v>1617</v>
      </c>
      <c r="D1840" s="11" t="s">
        <v>451</v>
      </c>
      <c r="E1840" s="12">
        <v>43595</v>
      </c>
      <c r="F1840" s="15">
        <v>472</v>
      </c>
      <c r="G1840" s="15"/>
      <c r="H1840" s="16">
        <v>472</v>
      </c>
      <c r="I1840" s="20"/>
      <c r="J1840" s="20"/>
      <c r="K1840" s="128" t="s">
        <v>760</v>
      </c>
    </row>
    <row r="1841" spans="1:11" hidden="1" x14ac:dyDescent="0.25">
      <c r="A1841" s="20">
        <f t="shared" si="98"/>
        <v>95</v>
      </c>
      <c r="B1841" s="20" t="s">
        <v>20</v>
      </c>
      <c r="C1841" s="10" t="s">
        <v>1617</v>
      </c>
      <c r="D1841" s="11" t="s">
        <v>58</v>
      </c>
      <c r="E1841" s="12">
        <v>43708</v>
      </c>
      <c r="F1841" s="15">
        <v>472</v>
      </c>
      <c r="G1841" s="15"/>
      <c r="H1841" s="16">
        <v>472</v>
      </c>
      <c r="I1841" s="20"/>
      <c r="J1841" s="20"/>
      <c r="K1841" s="128" t="s">
        <v>760</v>
      </c>
    </row>
    <row r="1842" spans="1:11" hidden="1" x14ac:dyDescent="0.25">
      <c r="A1842" s="20">
        <f t="shared" si="98"/>
        <v>96</v>
      </c>
      <c r="B1842" s="20" t="s">
        <v>20</v>
      </c>
      <c r="C1842" s="45" t="s">
        <v>1595</v>
      </c>
      <c r="D1842" s="20"/>
      <c r="E1842" s="20"/>
      <c r="F1842" s="15">
        <v>-18937</v>
      </c>
      <c r="G1842" s="15">
        <v>2889</v>
      </c>
      <c r="H1842" s="39"/>
      <c r="I1842" s="20"/>
      <c r="J1842" s="20"/>
      <c r="K1842" s="128" t="s">
        <v>61</v>
      </c>
    </row>
    <row r="1843" spans="1:11" hidden="1" x14ac:dyDescent="0.25">
      <c r="A1843" s="20">
        <f t="shared" si="98"/>
        <v>97</v>
      </c>
      <c r="B1843" s="20" t="s">
        <v>20</v>
      </c>
      <c r="C1843" s="10" t="s">
        <v>1589</v>
      </c>
      <c r="D1843" s="11" t="s">
        <v>58</v>
      </c>
      <c r="E1843" s="42"/>
      <c r="F1843" s="15">
        <v>-678325</v>
      </c>
      <c r="G1843" s="15"/>
      <c r="H1843" s="16">
        <v>-678325</v>
      </c>
      <c r="I1843" s="20"/>
      <c r="J1843" s="20"/>
      <c r="K1843" s="128" t="s">
        <v>760</v>
      </c>
    </row>
    <row r="1844" spans="1:11" hidden="1" x14ac:dyDescent="0.25">
      <c r="A1844" s="20" t="s">
        <v>25</v>
      </c>
      <c r="B1844" s="19" t="s">
        <v>20</v>
      </c>
      <c r="C1844" s="20"/>
      <c r="D1844" s="20"/>
      <c r="E1844" s="20"/>
      <c r="F1844" s="38"/>
      <c r="G1844" s="20"/>
      <c r="H1844" s="20"/>
      <c r="I1844" s="20"/>
      <c r="J1844" s="20"/>
      <c r="K1844" s="128"/>
    </row>
    <row r="1845" spans="1:11" hidden="1" x14ac:dyDescent="0.25">
      <c r="A1845" s="20" t="e">
        <f t="shared" ref="A1845:A1876" si="99">+A1844+1</f>
        <v>#VALUE!</v>
      </c>
      <c r="B1845" s="20" t="s">
        <v>18</v>
      </c>
      <c r="C1845" s="10" t="s">
        <v>861</v>
      </c>
      <c r="D1845" s="11" t="s">
        <v>421</v>
      </c>
      <c r="E1845" s="12">
        <v>43736</v>
      </c>
      <c r="F1845" s="15">
        <v>3000</v>
      </c>
      <c r="G1845" s="39">
        <v>540</v>
      </c>
      <c r="H1845" s="136">
        <v>3540</v>
      </c>
      <c r="I1845" s="128" t="s">
        <v>60</v>
      </c>
      <c r="J1845" s="39">
        <f t="shared" ref="J1845:J1876" si="100">+F1845</f>
        <v>3000</v>
      </c>
      <c r="K1845" s="20" t="s">
        <v>760</v>
      </c>
    </row>
    <row r="1846" spans="1:11" hidden="1" x14ac:dyDescent="0.25">
      <c r="A1846" s="20" t="e">
        <f t="shared" si="99"/>
        <v>#VALUE!</v>
      </c>
      <c r="B1846" s="20" t="s">
        <v>18</v>
      </c>
      <c r="C1846" s="10" t="s">
        <v>1243</v>
      </c>
      <c r="D1846" s="11" t="s">
        <v>1363</v>
      </c>
      <c r="E1846" s="12">
        <v>44013</v>
      </c>
      <c r="F1846" s="15">
        <v>2981</v>
      </c>
      <c r="G1846" s="39">
        <v>536.62</v>
      </c>
      <c r="H1846" s="21">
        <v>3517.62</v>
      </c>
      <c r="I1846" s="128" t="s">
        <v>60</v>
      </c>
      <c r="J1846" s="39">
        <f t="shared" si="100"/>
        <v>2981</v>
      </c>
      <c r="K1846" s="20" t="s">
        <v>850</v>
      </c>
    </row>
    <row r="1847" spans="1:11" hidden="1" x14ac:dyDescent="0.25">
      <c r="A1847" s="20" t="e">
        <f t="shared" si="99"/>
        <v>#VALUE!</v>
      </c>
      <c r="B1847" s="20" t="s">
        <v>18</v>
      </c>
      <c r="C1847" s="10" t="s">
        <v>134</v>
      </c>
      <c r="D1847" s="11" t="s">
        <v>229</v>
      </c>
      <c r="E1847" s="12">
        <v>44006</v>
      </c>
      <c r="F1847" s="15">
        <v>2940</v>
      </c>
      <c r="G1847" s="39">
        <v>529.20000000000005</v>
      </c>
      <c r="H1847" s="21">
        <v>3469.2</v>
      </c>
      <c r="I1847" s="128" t="s">
        <v>60</v>
      </c>
      <c r="J1847" s="39">
        <f t="shared" si="100"/>
        <v>2940</v>
      </c>
      <c r="K1847" s="20" t="s">
        <v>850</v>
      </c>
    </row>
    <row r="1848" spans="1:11" hidden="1" x14ac:dyDescent="0.25">
      <c r="A1848" s="20" t="e">
        <f t="shared" si="99"/>
        <v>#VALUE!</v>
      </c>
      <c r="B1848" s="20" t="s">
        <v>18</v>
      </c>
      <c r="C1848" s="10" t="s">
        <v>126</v>
      </c>
      <c r="D1848" s="11" t="s">
        <v>258</v>
      </c>
      <c r="E1848" s="12">
        <v>44071</v>
      </c>
      <c r="F1848" s="15">
        <v>2930</v>
      </c>
      <c r="G1848" s="39">
        <v>527.4</v>
      </c>
      <c r="H1848" s="21">
        <v>3457.3999999999996</v>
      </c>
      <c r="I1848" s="128" t="s">
        <v>60</v>
      </c>
      <c r="J1848" s="39">
        <f t="shared" si="100"/>
        <v>2930</v>
      </c>
      <c r="K1848" s="20" t="s">
        <v>850</v>
      </c>
    </row>
    <row r="1849" spans="1:11" hidden="1" x14ac:dyDescent="0.25">
      <c r="A1849" s="20" t="e">
        <f t="shared" si="99"/>
        <v>#VALUE!</v>
      </c>
      <c r="B1849" s="20" t="s">
        <v>18</v>
      </c>
      <c r="C1849" s="10" t="s">
        <v>861</v>
      </c>
      <c r="D1849" s="11" t="s">
        <v>195</v>
      </c>
      <c r="E1849" s="12">
        <v>44041</v>
      </c>
      <c r="F1849" s="15">
        <v>2840</v>
      </c>
      <c r="G1849" s="39">
        <v>511.2</v>
      </c>
      <c r="H1849" s="21">
        <v>3351.2</v>
      </c>
      <c r="I1849" s="128" t="s">
        <v>60</v>
      </c>
      <c r="J1849" s="39">
        <f t="shared" si="100"/>
        <v>2840</v>
      </c>
      <c r="K1849" s="20" t="s">
        <v>850</v>
      </c>
    </row>
    <row r="1850" spans="1:11" hidden="1" x14ac:dyDescent="0.25">
      <c r="A1850" s="20" t="e">
        <f t="shared" si="99"/>
        <v>#VALUE!</v>
      </c>
      <c r="B1850" s="20" t="s">
        <v>18</v>
      </c>
      <c r="C1850" s="10" t="s">
        <v>777</v>
      </c>
      <c r="D1850" s="11" t="s">
        <v>1341</v>
      </c>
      <c r="E1850" s="12">
        <v>44000</v>
      </c>
      <c r="F1850" s="15">
        <v>2823</v>
      </c>
      <c r="G1850" s="39">
        <v>508</v>
      </c>
      <c r="H1850" s="21">
        <v>3331</v>
      </c>
      <c r="I1850" s="128" t="s">
        <v>60</v>
      </c>
      <c r="J1850" s="39">
        <f t="shared" si="100"/>
        <v>2823</v>
      </c>
      <c r="K1850" s="20" t="s">
        <v>850</v>
      </c>
    </row>
    <row r="1851" spans="1:11" hidden="1" x14ac:dyDescent="0.25">
      <c r="A1851" s="20" t="e">
        <f t="shared" si="99"/>
        <v>#VALUE!</v>
      </c>
      <c r="B1851" s="20" t="s">
        <v>18</v>
      </c>
      <c r="C1851" s="10" t="s">
        <v>766</v>
      </c>
      <c r="D1851" s="11" t="s">
        <v>517</v>
      </c>
      <c r="E1851" s="12">
        <v>43779</v>
      </c>
      <c r="F1851" s="15">
        <v>2800</v>
      </c>
      <c r="G1851" s="39">
        <v>336</v>
      </c>
      <c r="H1851" s="136">
        <v>3136</v>
      </c>
      <c r="I1851" s="128" t="s">
        <v>60</v>
      </c>
      <c r="J1851" s="39">
        <f t="shared" si="100"/>
        <v>2800</v>
      </c>
      <c r="K1851" s="20" t="s">
        <v>760</v>
      </c>
    </row>
    <row r="1852" spans="1:11" hidden="1" x14ac:dyDescent="0.25">
      <c r="A1852" s="20" t="e">
        <f t="shared" si="99"/>
        <v>#VALUE!</v>
      </c>
      <c r="B1852" s="20" t="s">
        <v>18</v>
      </c>
      <c r="C1852" s="10" t="s">
        <v>109</v>
      </c>
      <c r="D1852" s="11" t="s">
        <v>58</v>
      </c>
      <c r="E1852" s="42"/>
      <c r="F1852" s="41">
        <v>-500</v>
      </c>
      <c r="G1852" s="39">
        <v>0</v>
      </c>
      <c r="H1852" s="136">
        <v>-500</v>
      </c>
      <c r="I1852" s="128" t="s">
        <v>60</v>
      </c>
      <c r="J1852" s="39">
        <f t="shared" si="100"/>
        <v>-500</v>
      </c>
      <c r="K1852" s="20" t="s">
        <v>760</v>
      </c>
    </row>
    <row r="1853" spans="1:11" hidden="1" x14ac:dyDescent="0.25">
      <c r="A1853" s="20" t="e">
        <f t="shared" si="99"/>
        <v>#VALUE!</v>
      </c>
      <c r="B1853" s="20" t="s">
        <v>18</v>
      </c>
      <c r="C1853" s="10" t="s">
        <v>102</v>
      </c>
      <c r="D1853" s="11" t="s">
        <v>703</v>
      </c>
      <c r="E1853" s="12">
        <v>43655</v>
      </c>
      <c r="F1853" s="15">
        <v>2590</v>
      </c>
      <c r="G1853" s="39">
        <v>466</v>
      </c>
      <c r="H1853" s="136">
        <v>3056</v>
      </c>
      <c r="I1853" s="128" t="s">
        <v>60</v>
      </c>
      <c r="J1853" s="39">
        <f t="shared" si="100"/>
        <v>2590</v>
      </c>
      <c r="K1853" s="20" t="s">
        <v>760</v>
      </c>
    </row>
    <row r="1854" spans="1:11" hidden="1" x14ac:dyDescent="0.25">
      <c r="A1854" s="20" t="e">
        <f t="shared" si="99"/>
        <v>#VALUE!</v>
      </c>
      <c r="B1854" s="20" t="s">
        <v>18</v>
      </c>
      <c r="C1854" s="10" t="s">
        <v>861</v>
      </c>
      <c r="D1854" s="11" t="s">
        <v>192</v>
      </c>
      <c r="E1854" s="12">
        <v>44055</v>
      </c>
      <c r="F1854" s="15">
        <v>2540</v>
      </c>
      <c r="G1854" s="39">
        <v>457</v>
      </c>
      <c r="H1854" s="21">
        <v>2997</v>
      </c>
      <c r="I1854" s="128" t="s">
        <v>60</v>
      </c>
      <c r="J1854" s="39">
        <f t="shared" si="100"/>
        <v>2540</v>
      </c>
      <c r="K1854" s="20" t="s">
        <v>850</v>
      </c>
    </row>
    <row r="1855" spans="1:11" hidden="1" x14ac:dyDescent="0.25">
      <c r="A1855" s="20" t="e">
        <f t="shared" si="99"/>
        <v>#VALUE!</v>
      </c>
      <c r="B1855" s="20" t="s">
        <v>18</v>
      </c>
      <c r="C1855" s="10" t="s">
        <v>158</v>
      </c>
      <c r="D1855" s="11" t="s">
        <v>475</v>
      </c>
      <c r="E1855" s="12">
        <v>43641</v>
      </c>
      <c r="F1855" s="15">
        <v>2400</v>
      </c>
      <c r="G1855" s="39">
        <v>432</v>
      </c>
      <c r="H1855" s="136">
        <v>2832</v>
      </c>
      <c r="I1855" s="128" t="s">
        <v>60</v>
      </c>
      <c r="J1855" s="39">
        <f t="shared" si="100"/>
        <v>2400</v>
      </c>
      <c r="K1855" s="20" t="s">
        <v>760</v>
      </c>
    </row>
    <row r="1856" spans="1:11" hidden="1" x14ac:dyDescent="0.25">
      <c r="A1856" s="20" t="e">
        <f t="shared" si="99"/>
        <v>#VALUE!</v>
      </c>
      <c r="B1856" s="20" t="s">
        <v>18</v>
      </c>
      <c r="C1856" s="10" t="s">
        <v>136</v>
      </c>
      <c r="D1856" s="11" t="s">
        <v>1081</v>
      </c>
      <c r="E1856" s="12">
        <v>43771</v>
      </c>
      <c r="F1856" s="15">
        <v>2400</v>
      </c>
      <c r="G1856" s="39">
        <v>432</v>
      </c>
      <c r="H1856" s="136">
        <v>2832</v>
      </c>
      <c r="I1856" s="128" t="s">
        <v>60</v>
      </c>
      <c r="J1856" s="39">
        <f t="shared" si="100"/>
        <v>2400</v>
      </c>
      <c r="K1856" s="20" t="s">
        <v>760</v>
      </c>
    </row>
    <row r="1857" spans="1:11" hidden="1" x14ac:dyDescent="0.25">
      <c r="A1857" s="20" t="e">
        <f t="shared" si="99"/>
        <v>#VALUE!</v>
      </c>
      <c r="B1857" s="20" t="s">
        <v>18</v>
      </c>
      <c r="C1857" s="10" t="s">
        <v>136</v>
      </c>
      <c r="D1857" s="11" t="s">
        <v>1155</v>
      </c>
      <c r="E1857" s="12">
        <v>43892</v>
      </c>
      <c r="F1857" s="15">
        <v>2400</v>
      </c>
      <c r="G1857" s="39">
        <v>432</v>
      </c>
      <c r="H1857" s="136">
        <v>2832</v>
      </c>
      <c r="I1857" s="128" t="s">
        <v>60</v>
      </c>
      <c r="J1857" s="39">
        <f t="shared" si="100"/>
        <v>2400</v>
      </c>
      <c r="K1857" s="20" t="s">
        <v>760</v>
      </c>
    </row>
    <row r="1858" spans="1:11" hidden="1" x14ac:dyDescent="0.25">
      <c r="A1858" s="20" t="e">
        <f t="shared" si="99"/>
        <v>#VALUE!</v>
      </c>
      <c r="B1858" s="20" t="s">
        <v>18</v>
      </c>
      <c r="C1858" s="10" t="s">
        <v>1287</v>
      </c>
      <c r="D1858" s="11" t="s">
        <v>259</v>
      </c>
      <c r="E1858" s="12">
        <v>44068</v>
      </c>
      <c r="F1858" s="15">
        <v>2400</v>
      </c>
      <c r="G1858" s="39">
        <v>432</v>
      </c>
      <c r="H1858" s="21">
        <v>2832</v>
      </c>
      <c r="I1858" s="128" t="s">
        <v>60</v>
      </c>
      <c r="J1858" s="39">
        <f t="shared" si="100"/>
        <v>2400</v>
      </c>
      <c r="K1858" s="20" t="s">
        <v>850</v>
      </c>
    </row>
    <row r="1859" spans="1:11" hidden="1" x14ac:dyDescent="0.25">
      <c r="A1859" s="20" t="e">
        <f t="shared" si="99"/>
        <v>#VALUE!</v>
      </c>
      <c r="B1859" s="20" t="s">
        <v>18</v>
      </c>
      <c r="C1859" s="10" t="s">
        <v>1287</v>
      </c>
      <c r="D1859" s="11" t="s">
        <v>1492</v>
      </c>
      <c r="E1859" s="12">
        <v>44071</v>
      </c>
      <c r="F1859" s="15">
        <v>2400</v>
      </c>
      <c r="G1859" s="39">
        <v>432</v>
      </c>
      <c r="H1859" s="21">
        <v>2832</v>
      </c>
      <c r="I1859" s="128" t="s">
        <v>60</v>
      </c>
      <c r="J1859" s="39">
        <f t="shared" si="100"/>
        <v>2400</v>
      </c>
      <c r="K1859" s="20" t="s">
        <v>850</v>
      </c>
    </row>
    <row r="1860" spans="1:11" hidden="1" x14ac:dyDescent="0.25">
      <c r="A1860" s="20" t="e">
        <f t="shared" si="99"/>
        <v>#VALUE!</v>
      </c>
      <c r="B1860" s="20" t="s">
        <v>18</v>
      </c>
      <c r="C1860" s="10" t="s">
        <v>1298</v>
      </c>
      <c r="D1860" s="11" t="s">
        <v>1509</v>
      </c>
      <c r="E1860" s="12">
        <v>44072</v>
      </c>
      <c r="F1860" s="15">
        <v>2372.5</v>
      </c>
      <c r="G1860" s="39">
        <v>427.5</v>
      </c>
      <c r="H1860" s="21">
        <v>2800</v>
      </c>
      <c r="I1860" s="128" t="s">
        <v>60</v>
      </c>
      <c r="J1860" s="39">
        <f t="shared" si="100"/>
        <v>2372.5</v>
      </c>
      <c r="K1860" s="20" t="s">
        <v>850</v>
      </c>
    </row>
    <row r="1861" spans="1:11" hidden="1" x14ac:dyDescent="0.25">
      <c r="A1861" s="20" t="e">
        <f t="shared" si="99"/>
        <v>#VALUE!</v>
      </c>
      <c r="B1861" s="20" t="s">
        <v>18</v>
      </c>
      <c r="C1861" s="10" t="s">
        <v>861</v>
      </c>
      <c r="D1861" s="11" t="s">
        <v>950</v>
      </c>
      <c r="E1861" s="12">
        <v>43785</v>
      </c>
      <c r="F1861" s="15">
        <v>2300</v>
      </c>
      <c r="G1861" s="39">
        <v>414</v>
      </c>
      <c r="H1861" s="136">
        <v>2714</v>
      </c>
      <c r="I1861" s="128" t="s">
        <v>60</v>
      </c>
      <c r="J1861" s="39">
        <f t="shared" si="100"/>
        <v>2300</v>
      </c>
      <c r="K1861" s="20" t="s">
        <v>760</v>
      </c>
    </row>
    <row r="1862" spans="1:11" hidden="1" x14ac:dyDescent="0.25">
      <c r="A1862" s="20" t="e">
        <f t="shared" si="99"/>
        <v>#VALUE!</v>
      </c>
      <c r="B1862" s="20" t="s">
        <v>18</v>
      </c>
      <c r="C1862" s="10" t="s">
        <v>859</v>
      </c>
      <c r="D1862" s="11" t="s">
        <v>1130</v>
      </c>
      <c r="E1862" s="12">
        <v>43875</v>
      </c>
      <c r="F1862" s="15">
        <v>2295.1999999999998</v>
      </c>
      <c r="G1862" s="39">
        <v>413.14</v>
      </c>
      <c r="H1862" s="136">
        <v>2708.34</v>
      </c>
      <c r="I1862" s="128" t="s">
        <v>60</v>
      </c>
      <c r="J1862" s="39">
        <f t="shared" si="100"/>
        <v>2295.1999999999998</v>
      </c>
      <c r="K1862" s="20" t="s">
        <v>760</v>
      </c>
    </row>
    <row r="1863" spans="1:11" hidden="1" x14ac:dyDescent="0.25">
      <c r="A1863" s="20" t="e">
        <f t="shared" si="99"/>
        <v>#VALUE!</v>
      </c>
      <c r="B1863" s="20" t="s">
        <v>18</v>
      </c>
      <c r="C1863" s="10" t="s">
        <v>874</v>
      </c>
      <c r="D1863" s="11" t="s">
        <v>1006</v>
      </c>
      <c r="E1863" s="12">
        <v>43743</v>
      </c>
      <c r="F1863" s="15">
        <v>2053.58</v>
      </c>
      <c r="G1863" s="39">
        <v>246.42</v>
      </c>
      <c r="H1863" s="136">
        <v>2300</v>
      </c>
      <c r="I1863" s="128" t="s">
        <v>60</v>
      </c>
      <c r="J1863" s="39">
        <f t="shared" si="100"/>
        <v>2053.58</v>
      </c>
      <c r="K1863" s="20" t="s">
        <v>760</v>
      </c>
    </row>
    <row r="1864" spans="1:11" hidden="1" x14ac:dyDescent="0.25">
      <c r="A1864" s="20" t="e">
        <f t="shared" si="99"/>
        <v>#VALUE!</v>
      </c>
      <c r="B1864" s="20" t="s">
        <v>18</v>
      </c>
      <c r="C1864" s="10" t="s">
        <v>909</v>
      </c>
      <c r="D1864" s="11" t="s">
        <v>1142</v>
      </c>
      <c r="E1864" s="12">
        <v>43883</v>
      </c>
      <c r="F1864" s="15">
        <v>2033.9</v>
      </c>
      <c r="G1864" s="39">
        <v>366.1</v>
      </c>
      <c r="H1864" s="136">
        <v>2400.0000000000005</v>
      </c>
      <c r="I1864" s="128" t="s">
        <v>60</v>
      </c>
      <c r="J1864" s="39">
        <f t="shared" si="100"/>
        <v>2033.9</v>
      </c>
      <c r="K1864" s="20" t="s">
        <v>760</v>
      </c>
    </row>
    <row r="1865" spans="1:11" hidden="1" x14ac:dyDescent="0.25">
      <c r="A1865" s="20" t="e">
        <f t="shared" si="99"/>
        <v>#VALUE!</v>
      </c>
      <c r="B1865" s="20" t="s">
        <v>18</v>
      </c>
      <c r="C1865" s="10" t="s">
        <v>143</v>
      </c>
      <c r="D1865" s="11" t="s">
        <v>326</v>
      </c>
      <c r="E1865" s="12">
        <v>43799</v>
      </c>
      <c r="F1865" s="15">
        <v>2000</v>
      </c>
      <c r="G1865" s="39">
        <v>360</v>
      </c>
      <c r="H1865" s="136">
        <v>2360</v>
      </c>
      <c r="I1865" s="128" t="s">
        <v>60</v>
      </c>
      <c r="J1865" s="39">
        <f t="shared" si="100"/>
        <v>2000</v>
      </c>
      <c r="K1865" s="20" t="s">
        <v>760</v>
      </c>
    </row>
    <row r="1866" spans="1:11" hidden="1" x14ac:dyDescent="0.25">
      <c r="A1866" s="20" t="e">
        <f t="shared" si="99"/>
        <v>#VALUE!</v>
      </c>
      <c r="B1866" s="20" t="s">
        <v>18</v>
      </c>
      <c r="C1866" s="10" t="s">
        <v>102</v>
      </c>
      <c r="D1866" s="11" t="s">
        <v>1089</v>
      </c>
      <c r="E1866" s="12">
        <v>43843</v>
      </c>
      <c r="F1866" s="15">
        <v>1926</v>
      </c>
      <c r="G1866" s="39">
        <v>315.48</v>
      </c>
      <c r="H1866" s="136">
        <v>2241.4799999999996</v>
      </c>
      <c r="I1866" s="128" t="s">
        <v>60</v>
      </c>
      <c r="J1866" s="39">
        <f t="shared" si="100"/>
        <v>1926</v>
      </c>
      <c r="K1866" s="20" t="s">
        <v>760</v>
      </c>
    </row>
    <row r="1867" spans="1:11" hidden="1" x14ac:dyDescent="0.25">
      <c r="A1867" s="20" t="e">
        <f t="shared" si="99"/>
        <v>#VALUE!</v>
      </c>
      <c r="B1867" s="20" t="s">
        <v>18</v>
      </c>
      <c r="C1867" s="10" t="s">
        <v>134</v>
      </c>
      <c r="D1867" s="11" t="s">
        <v>267</v>
      </c>
      <c r="E1867" s="12">
        <v>43676</v>
      </c>
      <c r="F1867" s="15">
        <v>1920</v>
      </c>
      <c r="G1867" s="39">
        <v>345</v>
      </c>
      <c r="H1867" s="136">
        <v>2265</v>
      </c>
      <c r="I1867" s="128" t="s">
        <v>60</v>
      </c>
      <c r="J1867" s="39">
        <f t="shared" si="100"/>
        <v>1920</v>
      </c>
      <c r="K1867" s="20" t="s">
        <v>760</v>
      </c>
    </row>
    <row r="1868" spans="1:11" hidden="1" x14ac:dyDescent="0.25">
      <c r="A1868" s="20" t="e">
        <f t="shared" si="99"/>
        <v>#VALUE!</v>
      </c>
      <c r="B1868" s="20" t="s">
        <v>18</v>
      </c>
      <c r="C1868" s="10" t="s">
        <v>874</v>
      </c>
      <c r="D1868" s="11" t="s">
        <v>1029</v>
      </c>
      <c r="E1868" s="12">
        <v>43760</v>
      </c>
      <c r="F1868" s="15">
        <v>1875</v>
      </c>
      <c r="G1868" s="39">
        <v>225</v>
      </c>
      <c r="H1868" s="136">
        <v>2100</v>
      </c>
      <c r="I1868" s="128" t="s">
        <v>60</v>
      </c>
      <c r="J1868" s="39">
        <f t="shared" si="100"/>
        <v>1875</v>
      </c>
      <c r="K1868" s="20" t="s">
        <v>760</v>
      </c>
    </row>
    <row r="1869" spans="1:11" hidden="1" x14ac:dyDescent="0.25">
      <c r="A1869" s="20" t="e">
        <f t="shared" si="99"/>
        <v>#VALUE!</v>
      </c>
      <c r="B1869" s="20" t="s">
        <v>18</v>
      </c>
      <c r="C1869" s="10" t="s">
        <v>102</v>
      </c>
      <c r="D1869" s="11" t="s">
        <v>953</v>
      </c>
      <c r="E1869" s="12">
        <v>43655</v>
      </c>
      <c r="F1869" s="15">
        <v>1874</v>
      </c>
      <c r="G1869" s="39">
        <v>337.32</v>
      </c>
      <c r="H1869" s="136">
        <v>2211.3200000000002</v>
      </c>
      <c r="I1869" s="128" t="s">
        <v>60</v>
      </c>
      <c r="J1869" s="39">
        <f t="shared" si="100"/>
        <v>1874</v>
      </c>
      <c r="K1869" s="20" t="s">
        <v>760</v>
      </c>
    </row>
    <row r="1870" spans="1:11" hidden="1" x14ac:dyDescent="0.25">
      <c r="A1870" s="20" t="e">
        <f t="shared" si="99"/>
        <v>#VALUE!</v>
      </c>
      <c r="B1870" s="20" t="s">
        <v>18</v>
      </c>
      <c r="C1870" s="10" t="s">
        <v>68</v>
      </c>
      <c r="D1870" s="11" t="s">
        <v>936</v>
      </c>
      <c r="E1870" s="12">
        <v>43626</v>
      </c>
      <c r="F1870" s="15">
        <v>1857.54</v>
      </c>
      <c r="G1870" s="39">
        <v>334.46</v>
      </c>
      <c r="H1870" s="136">
        <v>2192</v>
      </c>
      <c r="I1870" s="128" t="s">
        <v>60</v>
      </c>
      <c r="J1870" s="39">
        <f t="shared" si="100"/>
        <v>1857.54</v>
      </c>
      <c r="K1870" s="20" t="s">
        <v>760</v>
      </c>
    </row>
    <row r="1871" spans="1:11" hidden="1" x14ac:dyDescent="0.25">
      <c r="A1871" s="20" t="e">
        <f t="shared" si="99"/>
        <v>#VALUE!</v>
      </c>
      <c r="B1871" s="20" t="s">
        <v>18</v>
      </c>
      <c r="C1871" s="10" t="s">
        <v>861</v>
      </c>
      <c r="D1871" s="11" t="s">
        <v>45</v>
      </c>
      <c r="E1871" s="12">
        <v>43761</v>
      </c>
      <c r="F1871" s="15">
        <v>1680</v>
      </c>
      <c r="G1871" s="39">
        <v>302</v>
      </c>
      <c r="H1871" s="136">
        <v>1982</v>
      </c>
      <c r="I1871" s="128" t="s">
        <v>60</v>
      </c>
      <c r="J1871" s="39">
        <f t="shared" si="100"/>
        <v>1680</v>
      </c>
      <c r="K1871" s="20" t="s">
        <v>760</v>
      </c>
    </row>
    <row r="1872" spans="1:11" hidden="1" x14ac:dyDescent="0.25">
      <c r="A1872" s="20" t="e">
        <f t="shared" si="99"/>
        <v>#VALUE!</v>
      </c>
      <c r="B1872" s="20" t="s">
        <v>18</v>
      </c>
      <c r="C1872" s="10" t="s">
        <v>102</v>
      </c>
      <c r="D1872" s="11" t="s">
        <v>991</v>
      </c>
      <c r="E1872" s="12">
        <v>43725</v>
      </c>
      <c r="F1872" s="15">
        <v>1610.2</v>
      </c>
      <c r="G1872" s="39">
        <v>289.8</v>
      </c>
      <c r="H1872" s="136">
        <v>1900.0000000000002</v>
      </c>
      <c r="I1872" s="128" t="s">
        <v>60</v>
      </c>
      <c r="J1872" s="39">
        <f t="shared" si="100"/>
        <v>1610.2</v>
      </c>
      <c r="K1872" s="20" t="s">
        <v>760</v>
      </c>
    </row>
    <row r="1873" spans="1:11" hidden="1" x14ac:dyDescent="0.25">
      <c r="A1873" s="20" t="e">
        <f t="shared" si="99"/>
        <v>#VALUE!</v>
      </c>
      <c r="B1873" s="20" t="s">
        <v>18</v>
      </c>
      <c r="C1873" s="10" t="s">
        <v>859</v>
      </c>
      <c r="D1873" s="11" t="s">
        <v>943</v>
      </c>
      <c r="E1873" s="12">
        <v>43640</v>
      </c>
      <c r="F1873" s="15">
        <v>1600</v>
      </c>
      <c r="G1873" s="39">
        <v>288</v>
      </c>
      <c r="H1873" s="136">
        <v>1888</v>
      </c>
      <c r="I1873" s="128" t="s">
        <v>60</v>
      </c>
      <c r="J1873" s="39">
        <f t="shared" si="100"/>
        <v>1600</v>
      </c>
      <c r="K1873" s="20" t="s">
        <v>760</v>
      </c>
    </row>
    <row r="1874" spans="1:11" hidden="1" x14ac:dyDescent="0.25">
      <c r="A1874" s="20" t="e">
        <f t="shared" si="99"/>
        <v>#VALUE!</v>
      </c>
      <c r="B1874" s="20" t="s">
        <v>18</v>
      </c>
      <c r="C1874" s="10" t="s">
        <v>110</v>
      </c>
      <c r="D1874" s="11" t="s">
        <v>980</v>
      </c>
      <c r="E1874" s="12">
        <v>43705</v>
      </c>
      <c r="F1874" s="15">
        <v>1600</v>
      </c>
      <c r="G1874" s="39">
        <v>288</v>
      </c>
      <c r="H1874" s="136">
        <v>1888</v>
      </c>
      <c r="I1874" s="128" t="s">
        <v>60</v>
      </c>
      <c r="J1874" s="39">
        <f t="shared" si="100"/>
        <v>1600</v>
      </c>
      <c r="K1874" s="20" t="s">
        <v>760</v>
      </c>
    </row>
    <row r="1875" spans="1:11" hidden="1" x14ac:dyDescent="0.25">
      <c r="A1875" s="20" t="e">
        <f t="shared" si="99"/>
        <v>#VALUE!</v>
      </c>
      <c r="B1875" s="20" t="s">
        <v>18</v>
      </c>
      <c r="C1875" s="10" t="s">
        <v>136</v>
      </c>
      <c r="D1875" s="11" t="s">
        <v>1001</v>
      </c>
      <c r="E1875" s="12">
        <v>43734</v>
      </c>
      <c r="F1875" s="15">
        <v>1600</v>
      </c>
      <c r="G1875" s="39">
        <v>288</v>
      </c>
      <c r="H1875" s="136">
        <v>1888</v>
      </c>
      <c r="I1875" s="128" t="s">
        <v>60</v>
      </c>
      <c r="J1875" s="39">
        <f t="shared" si="100"/>
        <v>1600</v>
      </c>
      <c r="K1875" s="20" t="s">
        <v>760</v>
      </c>
    </row>
    <row r="1876" spans="1:11" hidden="1" x14ac:dyDescent="0.25">
      <c r="A1876" s="20" t="e">
        <f t="shared" si="99"/>
        <v>#VALUE!</v>
      </c>
      <c r="B1876" s="20" t="s">
        <v>18</v>
      </c>
      <c r="C1876" s="10" t="s">
        <v>136</v>
      </c>
      <c r="D1876" s="11" t="s">
        <v>527</v>
      </c>
      <c r="E1876" s="12">
        <v>43745</v>
      </c>
      <c r="F1876" s="15">
        <v>1600</v>
      </c>
      <c r="G1876" s="39">
        <v>288</v>
      </c>
      <c r="H1876" s="136">
        <v>1888</v>
      </c>
      <c r="I1876" s="128" t="s">
        <v>60</v>
      </c>
      <c r="J1876" s="39">
        <f t="shared" si="100"/>
        <v>1600</v>
      </c>
      <c r="K1876" s="20" t="s">
        <v>760</v>
      </c>
    </row>
    <row r="1877" spans="1:11" hidden="1" x14ac:dyDescent="0.25">
      <c r="A1877" s="20" t="e">
        <f t="shared" ref="A1877:A1908" si="101">+A1876+1</f>
        <v>#VALUE!</v>
      </c>
      <c r="B1877" s="20" t="s">
        <v>18</v>
      </c>
      <c r="C1877" s="10" t="s">
        <v>861</v>
      </c>
      <c r="D1877" s="11" t="s">
        <v>1045</v>
      </c>
      <c r="E1877" s="12">
        <v>43775</v>
      </c>
      <c r="F1877" s="15">
        <v>1600</v>
      </c>
      <c r="G1877" s="39">
        <v>288</v>
      </c>
      <c r="H1877" s="136">
        <v>1888</v>
      </c>
      <c r="I1877" s="128" t="s">
        <v>60</v>
      </c>
      <c r="J1877" s="39">
        <f t="shared" ref="J1877:J1908" si="102">+F1877</f>
        <v>1600</v>
      </c>
      <c r="K1877" s="20" t="s">
        <v>760</v>
      </c>
    </row>
    <row r="1878" spans="1:11" hidden="1" x14ac:dyDescent="0.25">
      <c r="A1878" s="20" t="e">
        <f t="shared" si="101"/>
        <v>#VALUE!</v>
      </c>
      <c r="B1878" s="20" t="s">
        <v>18</v>
      </c>
      <c r="C1878" s="10" t="s">
        <v>136</v>
      </c>
      <c r="D1878" s="11" t="s">
        <v>1069</v>
      </c>
      <c r="E1878" s="12">
        <v>43810</v>
      </c>
      <c r="F1878" s="15">
        <v>1600</v>
      </c>
      <c r="G1878" s="39">
        <v>288</v>
      </c>
      <c r="H1878" s="136">
        <v>1888</v>
      </c>
      <c r="I1878" s="128" t="s">
        <v>60</v>
      </c>
      <c r="J1878" s="39">
        <f t="shared" si="102"/>
        <v>1600</v>
      </c>
      <c r="K1878" s="20" t="s">
        <v>760</v>
      </c>
    </row>
    <row r="1879" spans="1:11" hidden="1" x14ac:dyDescent="0.25">
      <c r="A1879" s="20" t="e">
        <f t="shared" si="101"/>
        <v>#VALUE!</v>
      </c>
      <c r="B1879" s="20" t="s">
        <v>18</v>
      </c>
      <c r="C1879" s="10" t="s">
        <v>136</v>
      </c>
      <c r="D1879" s="11" t="s">
        <v>1075</v>
      </c>
      <c r="E1879" s="12">
        <v>43817</v>
      </c>
      <c r="F1879" s="15">
        <v>1600</v>
      </c>
      <c r="G1879" s="39">
        <v>288</v>
      </c>
      <c r="H1879" s="136">
        <v>1888</v>
      </c>
      <c r="I1879" s="128" t="s">
        <v>60</v>
      </c>
      <c r="J1879" s="39">
        <f t="shared" si="102"/>
        <v>1600</v>
      </c>
      <c r="K1879" s="20" t="s">
        <v>760</v>
      </c>
    </row>
    <row r="1880" spans="1:11" hidden="1" x14ac:dyDescent="0.25">
      <c r="A1880" s="20" t="e">
        <f t="shared" si="101"/>
        <v>#VALUE!</v>
      </c>
      <c r="B1880" s="20" t="s">
        <v>18</v>
      </c>
      <c r="C1880" s="10" t="s">
        <v>136</v>
      </c>
      <c r="D1880" s="11" t="s">
        <v>234</v>
      </c>
      <c r="E1880" s="12">
        <v>43756</v>
      </c>
      <c r="F1880" s="15">
        <v>1600</v>
      </c>
      <c r="G1880" s="39">
        <v>288</v>
      </c>
      <c r="H1880" s="136">
        <v>1888</v>
      </c>
      <c r="I1880" s="128" t="s">
        <v>60</v>
      </c>
      <c r="J1880" s="39">
        <f t="shared" si="102"/>
        <v>1600</v>
      </c>
      <c r="K1880" s="20" t="s">
        <v>760</v>
      </c>
    </row>
    <row r="1881" spans="1:11" hidden="1" x14ac:dyDescent="0.25">
      <c r="A1881" s="20" t="e">
        <f t="shared" si="101"/>
        <v>#VALUE!</v>
      </c>
      <c r="B1881" s="20" t="s">
        <v>18</v>
      </c>
      <c r="C1881" s="10" t="s">
        <v>136</v>
      </c>
      <c r="D1881" s="11" t="s">
        <v>1082</v>
      </c>
      <c r="E1881" s="12">
        <v>43781</v>
      </c>
      <c r="F1881" s="15">
        <v>1600</v>
      </c>
      <c r="G1881" s="39">
        <v>288</v>
      </c>
      <c r="H1881" s="136">
        <v>1888</v>
      </c>
      <c r="I1881" s="128" t="s">
        <v>60</v>
      </c>
      <c r="J1881" s="39">
        <f t="shared" si="102"/>
        <v>1600</v>
      </c>
      <c r="K1881" s="20" t="s">
        <v>760</v>
      </c>
    </row>
    <row r="1882" spans="1:11" hidden="1" x14ac:dyDescent="0.25">
      <c r="A1882" s="20" t="e">
        <f t="shared" si="101"/>
        <v>#VALUE!</v>
      </c>
      <c r="B1882" s="20" t="s">
        <v>18</v>
      </c>
      <c r="C1882" s="10" t="s">
        <v>136</v>
      </c>
      <c r="D1882" s="11" t="s">
        <v>1083</v>
      </c>
      <c r="E1882" s="12">
        <v>43795</v>
      </c>
      <c r="F1882" s="15">
        <v>1600</v>
      </c>
      <c r="G1882" s="39">
        <v>288</v>
      </c>
      <c r="H1882" s="136">
        <v>1888</v>
      </c>
      <c r="I1882" s="128" t="s">
        <v>60</v>
      </c>
      <c r="J1882" s="39">
        <f t="shared" si="102"/>
        <v>1600</v>
      </c>
      <c r="K1882" s="20" t="s">
        <v>760</v>
      </c>
    </row>
    <row r="1883" spans="1:11" hidden="1" x14ac:dyDescent="0.25">
      <c r="A1883" s="20" t="e">
        <f t="shared" si="101"/>
        <v>#VALUE!</v>
      </c>
      <c r="B1883" s="20" t="s">
        <v>18</v>
      </c>
      <c r="C1883" s="10" t="s">
        <v>136</v>
      </c>
      <c r="D1883" s="11" t="s">
        <v>1084</v>
      </c>
      <c r="E1883" s="12">
        <v>43832</v>
      </c>
      <c r="F1883" s="15">
        <v>1600</v>
      </c>
      <c r="G1883" s="39">
        <v>288</v>
      </c>
      <c r="H1883" s="136">
        <v>1888</v>
      </c>
      <c r="I1883" s="128" t="s">
        <v>60</v>
      </c>
      <c r="J1883" s="39">
        <f t="shared" si="102"/>
        <v>1600</v>
      </c>
      <c r="K1883" s="20" t="s">
        <v>760</v>
      </c>
    </row>
    <row r="1884" spans="1:11" hidden="1" x14ac:dyDescent="0.25">
      <c r="A1884" s="20" t="e">
        <f t="shared" si="101"/>
        <v>#VALUE!</v>
      </c>
      <c r="B1884" s="20" t="s">
        <v>18</v>
      </c>
      <c r="C1884" s="10" t="s">
        <v>136</v>
      </c>
      <c r="D1884" s="11" t="s">
        <v>1098</v>
      </c>
      <c r="E1884" s="12">
        <v>43847</v>
      </c>
      <c r="F1884" s="15">
        <v>1600</v>
      </c>
      <c r="G1884" s="39">
        <v>288</v>
      </c>
      <c r="H1884" s="136">
        <v>1888</v>
      </c>
      <c r="I1884" s="128" t="s">
        <v>60</v>
      </c>
      <c r="J1884" s="39">
        <f t="shared" si="102"/>
        <v>1600</v>
      </c>
      <c r="K1884" s="20" t="s">
        <v>760</v>
      </c>
    </row>
    <row r="1885" spans="1:11" hidden="1" x14ac:dyDescent="0.25">
      <c r="A1885" s="20" t="e">
        <f t="shared" si="101"/>
        <v>#VALUE!</v>
      </c>
      <c r="B1885" s="20" t="s">
        <v>18</v>
      </c>
      <c r="C1885" s="10" t="s">
        <v>136</v>
      </c>
      <c r="D1885" s="11" t="s">
        <v>1118</v>
      </c>
      <c r="E1885" s="12">
        <v>43855</v>
      </c>
      <c r="F1885" s="15">
        <v>1600</v>
      </c>
      <c r="G1885" s="39">
        <v>288</v>
      </c>
      <c r="H1885" s="136">
        <v>1888</v>
      </c>
      <c r="I1885" s="128" t="s">
        <v>60</v>
      </c>
      <c r="J1885" s="39">
        <f t="shared" si="102"/>
        <v>1600</v>
      </c>
      <c r="K1885" s="20" t="s">
        <v>760</v>
      </c>
    </row>
    <row r="1886" spans="1:11" hidden="1" x14ac:dyDescent="0.25">
      <c r="A1886" s="20" t="e">
        <f t="shared" si="101"/>
        <v>#VALUE!</v>
      </c>
      <c r="B1886" s="20" t="s">
        <v>18</v>
      </c>
      <c r="C1886" s="10" t="s">
        <v>136</v>
      </c>
      <c r="D1886" s="11" t="s">
        <v>1118</v>
      </c>
      <c r="E1886" s="12">
        <v>43862</v>
      </c>
      <c r="F1886" s="15">
        <v>1600</v>
      </c>
      <c r="G1886" s="39">
        <v>288</v>
      </c>
      <c r="H1886" s="136">
        <v>1888</v>
      </c>
      <c r="I1886" s="128" t="s">
        <v>60</v>
      </c>
      <c r="J1886" s="39">
        <f t="shared" si="102"/>
        <v>1600</v>
      </c>
      <c r="K1886" s="20" t="s">
        <v>760</v>
      </c>
    </row>
    <row r="1887" spans="1:11" hidden="1" x14ac:dyDescent="0.25">
      <c r="A1887" s="20" t="e">
        <f t="shared" si="101"/>
        <v>#VALUE!</v>
      </c>
      <c r="B1887" s="20" t="s">
        <v>18</v>
      </c>
      <c r="C1887" s="10" t="s">
        <v>866</v>
      </c>
      <c r="D1887" s="11" t="s">
        <v>976</v>
      </c>
      <c r="E1887" s="12">
        <v>43699</v>
      </c>
      <c r="F1887" s="15">
        <v>1550</v>
      </c>
      <c r="G1887" s="39">
        <v>280</v>
      </c>
      <c r="H1887" s="136">
        <v>1830</v>
      </c>
      <c r="I1887" s="128" t="s">
        <v>60</v>
      </c>
      <c r="J1887" s="39">
        <f t="shared" si="102"/>
        <v>1550</v>
      </c>
      <c r="K1887" s="20" t="s">
        <v>760</v>
      </c>
    </row>
    <row r="1888" spans="1:11" hidden="1" x14ac:dyDescent="0.25">
      <c r="A1888" s="20" t="e">
        <f t="shared" si="101"/>
        <v>#VALUE!</v>
      </c>
      <c r="B1888" s="20" t="s">
        <v>18</v>
      </c>
      <c r="C1888" s="10" t="s">
        <v>881</v>
      </c>
      <c r="D1888" s="11" t="s">
        <v>1033</v>
      </c>
      <c r="E1888" s="12">
        <v>43762</v>
      </c>
      <c r="F1888" s="15">
        <v>1510</v>
      </c>
      <c r="G1888" s="39">
        <v>272</v>
      </c>
      <c r="H1888" s="136">
        <v>1782</v>
      </c>
      <c r="I1888" s="128" t="s">
        <v>60</v>
      </c>
      <c r="J1888" s="39">
        <f t="shared" si="102"/>
        <v>1510</v>
      </c>
      <c r="K1888" s="20" t="s">
        <v>760</v>
      </c>
    </row>
    <row r="1889" spans="1:11" hidden="1" x14ac:dyDescent="0.25">
      <c r="A1889" s="20" t="e">
        <f t="shared" si="101"/>
        <v>#VALUE!</v>
      </c>
      <c r="B1889" s="20" t="s">
        <v>18</v>
      </c>
      <c r="C1889" s="10" t="s">
        <v>156</v>
      </c>
      <c r="D1889" s="11" t="s">
        <v>937</v>
      </c>
      <c r="E1889" s="12">
        <v>43626</v>
      </c>
      <c r="F1889" s="15">
        <v>1450</v>
      </c>
      <c r="G1889" s="39">
        <v>261</v>
      </c>
      <c r="H1889" s="136">
        <v>1711</v>
      </c>
      <c r="I1889" s="128" t="s">
        <v>60</v>
      </c>
      <c r="J1889" s="39">
        <f t="shared" si="102"/>
        <v>1450</v>
      </c>
      <c r="K1889" s="20" t="s">
        <v>760</v>
      </c>
    </row>
    <row r="1890" spans="1:11" hidden="1" x14ac:dyDescent="0.25">
      <c r="A1890" s="20" t="e">
        <f t="shared" si="101"/>
        <v>#VALUE!</v>
      </c>
      <c r="B1890" s="20" t="s">
        <v>18</v>
      </c>
      <c r="C1890" s="10" t="s">
        <v>144</v>
      </c>
      <c r="D1890" s="11" t="s">
        <v>1086</v>
      </c>
      <c r="E1890" s="12">
        <v>43837</v>
      </c>
      <c r="F1890" s="15">
        <v>1340.95</v>
      </c>
      <c r="G1890" s="39">
        <v>241.38</v>
      </c>
      <c r="H1890" s="136">
        <v>1582.3300000000002</v>
      </c>
      <c r="I1890" s="128" t="s">
        <v>60</v>
      </c>
      <c r="J1890" s="39">
        <f t="shared" si="102"/>
        <v>1340.95</v>
      </c>
      <c r="K1890" s="20" t="s">
        <v>760</v>
      </c>
    </row>
    <row r="1891" spans="1:11" hidden="1" x14ac:dyDescent="0.25">
      <c r="A1891" s="20" t="e">
        <f t="shared" si="101"/>
        <v>#VALUE!</v>
      </c>
      <c r="B1891" s="20" t="s">
        <v>18</v>
      </c>
      <c r="C1891" s="10" t="s">
        <v>1276</v>
      </c>
      <c r="D1891" s="11" t="s">
        <v>41</v>
      </c>
      <c r="E1891" s="12">
        <v>44048</v>
      </c>
      <c r="F1891" s="15">
        <v>1334.74</v>
      </c>
      <c r="G1891" s="39">
        <v>240.26</v>
      </c>
      <c r="H1891" s="21">
        <v>1575</v>
      </c>
      <c r="I1891" s="128" t="s">
        <v>60</v>
      </c>
      <c r="J1891" s="39">
        <f t="shared" si="102"/>
        <v>1334.74</v>
      </c>
      <c r="K1891" s="20" t="s">
        <v>850</v>
      </c>
    </row>
    <row r="1892" spans="1:11" hidden="1" x14ac:dyDescent="0.25">
      <c r="A1892" s="20" t="e">
        <f t="shared" si="101"/>
        <v>#VALUE!</v>
      </c>
      <c r="B1892" s="20" t="s">
        <v>18</v>
      </c>
      <c r="C1892" s="10" t="s">
        <v>1276</v>
      </c>
      <c r="D1892" s="11" t="s">
        <v>1449</v>
      </c>
      <c r="E1892" s="12">
        <v>44054</v>
      </c>
      <c r="F1892" s="15">
        <v>1332</v>
      </c>
      <c r="G1892" s="39">
        <v>239.76</v>
      </c>
      <c r="H1892" s="21">
        <v>1571.7600000000002</v>
      </c>
      <c r="I1892" s="128" t="s">
        <v>60</v>
      </c>
      <c r="J1892" s="39">
        <f t="shared" si="102"/>
        <v>1332</v>
      </c>
      <c r="K1892" s="20" t="s">
        <v>850</v>
      </c>
    </row>
    <row r="1893" spans="1:11" hidden="1" x14ac:dyDescent="0.25">
      <c r="A1893" s="20" t="e">
        <f t="shared" si="101"/>
        <v>#VALUE!</v>
      </c>
      <c r="B1893" s="20" t="s">
        <v>18</v>
      </c>
      <c r="C1893" s="10" t="s">
        <v>893</v>
      </c>
      <c r="D1893" s="11" t="s">
        <v>1071</v>
      </c>
      <c r="E1893" s="12">
        <v>43813</v>
      </c>
      <c r="F1893" s="15">
        <v>1300</v>
      </c>
      <c r="G1893" s="39">
        <v>234</v>
      </c>
      <c r="H1893" s="136">
        <v>1534</v>
      </c>
      <c r="I1893" s="128" t="s">
        <v>60</v>
      </c>
      <c r="J1893" s="39">
        <f t="shared" si="102"/>
        <v>1300</v>
      </c>
      <c r="K1893" s="20" t="s">
        <v>760</v>
      </c>
    </row>
    <row r="1894" spans="1:11" hidden="1" x14ac:dyDescent="0.25">
      <c r="A1894" s="20" t="e">
        <f t="shared" si="101"/>
        <v>#VALUE!</v>
      </c>
      <c r="B1894" s="20" t="s">
        <v>18</v>
      </c>
      <c r="C1894" s="10" t="s">
        <v>870</v>
      </c>
      <c r="D1894" s="11" t="s">
        <v>985</v>
      </c>
      <c r="E1894" s="12">
        <v>43717</v>
      </c>
      <c r="F1894" s="15">
        <v>1239.8</v>
      </c>
      <c r="G1894" s="39">
        <v>223.2</v>
      </c>
      <c r="H1894" s="136">
        <v>1462.9999999999998</v>
      </c>
      <c r="I1894" s="128" t="s">
        <v>60</v>
      </c>
      <c r="J1894" s="39">
        <f t="shared" si="102"/>
        <v>1239.8</v>
      </c>
      <c r="K1894" s="20" t="s">
        <v>760</v>
      </c>
    </row>
    <row r="1895" spans="1:11" hidden="1" x14ac:dyDescent="0.25">
      <c r="A1895" s="20" t="e">
        <f t="shared" si="101"/>
        <v>#VALUE!</v>
      </c>
      <c r="B1895" s="20" t="s">
        <v>18</v>
      </c>
      <c r="C1895" s="10" t="s">
        <v>144</v>
      </c>
      <c r="D1895" s="11" t="s">
        <v>951</v>
      </c>
      <c r="E1895" s="12">
        <v>43654</v>
      </c>
      <c r="F1895" s="15">
        <v>1200</v>
      </c>
      <c r="G1895" s="39">
        <v>216</v>
      </c>
      <c r="H1895" s="136">
        <v>1416</v>
      </c>
      <c r="I1895" s="128" t="s">
        <v>60</v>
      </c>
      <c r="J1895" s="39">
        <f t="shared" si="102"/>
        <v>1200</v>
      </c>
      <c r="K1895" s="20" t="s">
        <v>760</v>
      </c>
    </row>
    <row r="1896" spans="1:11" hidden="1" x14ac:dyDescent="0.25">
      <c r="A1896" s="20" t="e">
        <f t="shared" si="101"/>
        <v>#VALUE!</v>
      </c>
      <c r="B1896" s="20" t="s">
        <v>18</v>
      </c>
      <c r="C1896" s="10" t="s">
        <v>1227</v>
      </c>
      <c r="D1896" s="11" t="s">
        <v>1308</v>
      </c>
      <c r="E1896" s="12">
        <v>43960</v>
      </c>
      <c r="F1896" s="15">
        <v>1160.9000000000001</v>
      </c>
      <c r="G1896" s="39">
        <v>139.30000000000001</v>
      </c>
      <c r="H1896" s="21">
        <v>1300.2000000000003</v>
      </c>
      <c r="I1896" s="128" t="s">
        <v>60</v>
      </c>
      <c r="J1896" s="39">
        <f t="shared" si="102"/>
        <v>1160.9000000000001</v>
      </c>
      <c r="K1896" s="20" t="s">
        <v>850</v>
      </c>
    </row>
    <row r="1897" spans="1:11" hidden="1" x14ac:dyDescent="0.25">
      <c r="A1897" s="20" t="e">
        <f t="shared" si="101"/>
        <v>#VALUE!</v>
      </c>
      <c r="B1897" s="20" t="s">
        <v>18</v>
      </c>
      <c r="C1897" s="10" t="s">
        <v>888</v>
      </c>
      <c r="D1897" s="11" t="s">
        <v>932</v>
      </c>
      <c r="E1897" s="12">
        <v>43832</v>
      </c>
      <c r="F1897" s="15">
        <v>1114</v>
      </c>
      <c r="G1897" s="39">
        <v>200</v>
      </c>
      <c r="H1897" s="136">
        <v>1314</v>
      </c>
      <c r="I1897" s="128" t="s">
        <v>60</v>
      </c>
      <c r="J1897" s="39">
        <f t="shared" si="102"/>
        <v>1114</v>
      </c>
      <c r="K1897" s="20" t="s">
        <v>760</v>
      </c>
    </row>
    <row r="1898" spans="1:11" hidden="1" x14ac:dyDescent="0.25">
      <c r="A1898" s="20" t="e">
        <f t="shared" si="101"/>
        <v>#VALUE!</v>
      </c>
      <c r="B1898" s="20" t="s">
        <v>18</v>
      </c>
      <c r="C1898" s="10" t="s">
        <v>859</v>
      </c>
      <c r="D1898" s="11" t="s">
        <v>1222</v>
      </c>
      <c r="E1898" s="12">
        <v>43832</v>
      </c>
      <c r="F1898" s="15">
        <v>1085</v>
      </c>
      <c r="G1898" s="39">
        <v>195.3</v>
      </c>
      <c r="H1898" s="136">
        <v>1280</v>
      </c>
      <c r="I1898" s="128" t="s">
        <v>60</v>
      </c>
      <c r="J1898" s="39">
        <f t="shared" si="102"/>
        <v>1085</v>
      </c>
      <c r="K1898" s="20" t="s">
        <v>760</v>
      </c>
    </row>
    <row r="1899" spans="1:11" hidden="1" x14ac:dyDescent="0.25">
      <c r="A1899" s="20" t="e">
        <f t="shared" si="101"/>
        <v>#VALUE!</v>
      </c>
      <c r="B1899" s="20" t="s">
        <v>18</v>
      </c>
      <c r="C1899" s="10" t="s">
        <v>895</v>
      </c>
      <c r="D1899" s="11" t="s">
        <v>498</v>
      </c>
      <c r="E1899" s="12">
        <v>43822</v>
      </c>
      <c r="F1899" s="15">
        <v>1055</v>
      </c>
      <c r="G1899" s="39">
        <v>190</v>
      </c>
      <c r="H1899" s="136">
        <v>1245</v>
      </c>
      <c r="I1899" s="128" t="s">
        <v>60</v>
      </c>
      <c r="J1899" s="39">
        <f t="shared" si="102"/>
        <v>1055</v>
      </c>
      <c r="K1899" s="20" t="s">
        <v>760</v>
      </c>
    </row>
    <row r="1900" spans="1:11" hidden="1" x14ac:dyDescent="0.25">
      <c r="A1900" s="20" t="e">
        <f t="shared" si="101"/>
        <v>#VALUE!</v>
      </c>
      <c r="B1900" s="20" t="s">
        <v>18</v>
      </c>
      <c r="C1900" s="10" t="s">
        <v>144</v>
      </c>
      <c r="D1900" s="11" t="s">
        <v>992</v>
      </c>
      <c r="E1900" s="12">
        <v>43728</v>
      </c>
      <c r="F1900" s="15">
        <v>1000</v>
      </c>
      <c r="G1900" s="39">
        <v>180</v>
      </c>
      <c r="H1900" s="136">
        <v>1180</v>
      </c>
      <c r="I1900" s="128" t="s">
        <v>60</v>
      </c>
      <c r="J1900" s="39">
        <f t="shared" si="102"/>
        <v>1000</v>
      </c>
      <c r="K1900" s="20" t="s">
        <v>760</v>
      </c>
    </row>
    <row r="1901" spans="1:11" hidden="1" x14ac:dyDescent="0.25">
      <c r="A1901" s="20" t="e">
        <f t="shared" si="101"/>
        <v>#VALUE!</v>
      </c>
      <c r="B1901" s="20" t="s">
        <v>18</v>
      </c>
      <c r="C1901" s="10" t="s">
        <v>143</v>
      </c>
      <c r="D1901" s="11" t="s">
        <v>295</v>
      </c>
      <c r="E1901" s="12">
        <v>43747</v>
      </c>
      <c r="F1901" s="15">
        <v>1000</v>
      </c>
      <c r="G1901" s="39">
        <v>180</v>
      </c>
      <c r="H1901" s="136">
        <v>1180</v>
      </c>
      <c r="I1901" s="128" t="s">
        <v>60</v>
      </c>
      <c r="J1901" s="39">
        <f t="shared" si="102"/>
        <v>1000</v>
      </c>
      <c r="K1901" s="20" t="s">
        <v>760</v>
      </c>
    </row>
    <row r="1902" spans="1:11" hidden="1" x14ac:dyDescent="0.25">
      <c r="A1902" s="20" t="e">
        <f t="shared" si="101"/>
        <v>#VALUE!</v>
      </c>
      <c r="B1902" s="20" t="s">
        <v>18</v>
      </c>
      <c r="C1902" s="10" t="s">
        <v>772</v>
      </c>
      <c r="D1902" s="11" t="s">
        <v>1223</v>
      </c>
      <c r="E1902" s="12">
        <v>43882</v>
      </c>
      <c r="F1902" s="15">
        <v>988</v>
      </c>
      <c r="G1902" s="39">
        <v>177.84</v>
      </c>
      <c r="H1902" s="136">
        <v>1166</v>
      </c>
      <c r="I1902" s="128" t="s">
        <v>60</v>
      </c>
      <c r="J1902" s="39">
        <f t="shared" si="102"/>
        <v>988</v>
      </c>
      <c r="K1902" s="20" t="s">
        <v>760</v>
      </c>
    </row>
    <row r="1903" spans="1:11" hidden="1" x14ac:dyDescent="0.25">
      <c r="A1903" s="20" t="e">
        <f t="shared" si="101"/>
        <v>#VALUE!</v>
      </c>
      <c r="B1903" s="20" t="s">
        <v>18</v>
      </c>
      <c r="C1903" s="10" t="s">
        <v>859</v>
      </c>
      <c r="D1903" s="11" t="s">
        <v>1076</v>
      </c>
      <c r="E1903" s="12">
        <v>43817</v>
      </c>
      <c r="F1903" s="15">
        <v>940</v>
      </c>
      <c r="G1903" s="39">
        <v>169.2</v>
      </c>
      <c r="H1903" s="136">
        <v>1109.1999999999998</v>
      </c>
      <c r="I1903" s="128" t="s">
        <v>60</v>
      </c>
      <c r="J1903" s="39">
        <f t="shared" si="102"/>
        <v>940</v>
      </c>
      <c r="K1903" s="20" t="s">
        <v>760</v>
      </c>
    </row>
    <row r="1904" spans="1:11" hidden="1" x14ac:dyDescent="0.25">
      <c r="A1904" s="20" t="e">
        <f t="shared" si="101"/>
        <v>#VALUE!</v>
      </c>
      <c r="B1904" s="20" t="s">
        <v>18</v>
      </c>
      <c r="C1904" s="10" t="s">
        <v>143</v>
      </c>
      <c r="D1904" s="11" t="s">
        <v>294</v>
      </c>
      <c r="E1904" s="12">
        <v>43747</v>
      </c>
      <c r="F1904" s="15">
        <v>900</v>
      </c>
      <c r="G1904" s="39">
        <v>162</v>
      </c>
      <c r="H1904" s="136">
        <v>1062</v>
      </c>
      <c r="I1904" s="128" t="s">
        <v>60</v>
      </c>
      <c r="J1904" s="39">
        <f t="shared" si="102"/>
        <v>900</v>
      </c>
      <c r="K1904" s="20" t="s">
        <v>760</v>
      </c>
    </row>
    <row r="1905" spans="1:11" hidden="1" x14ac:dyDescent="0.25">
      <c r="A1905" s="20" t="e">
        <f t="shared" si="101"/>
        <v>#VALUE!</v>
      </c>
      <c r="B1905" s="20" t="s">
        <v>18</v>
      </c>
      <c r="C1905" s="10" t="s">
        <v>1263</v>
      </c>
      <c r="D1905" s="11" t="s">
        <v>583</v>
      </c>
      <c r="E1905" s="12">
        <v>44039</v>
      </c>
      <c r="F1905" s="15">
        <v>900</v>
      </c>
      <c r="G1905" s="39">
        <v>162</v>
      </c>
      <c r="H1905" s="21">
        <v>1062</v>
      </c>
      <c r="I1905" s="128" t="s">
        <v>60</v>
      </c>
      <c r="J1905" s="39">
        <f t="shared" si="102"/>
        <v>900</v>
      </c>
      <c r="K1905" s="20" t="s">
        <v>850</v>
      </c>
    </row>
    <row r="1906" spans="1:11" hidden="1" x14ac:dyDescent="0.25">
      <c r="A1906" s="20" t="e">
        <f t="shared" si="101"/>
        <v>#VALUE!</v>
      </c>
      <c r="B1906" s="20" t="s">
        <v>18</v>
      </c>
      <c r="C1906" s="10" t="s">
        <v>1248</v>
      </c>
      <c r="D1906" s="11" t="s">
        <v>197</v>
      </c>
      <c r="E1906" s="12">
        <v>44018</v>
      </c>
      <c r="F1906" s="15">
        <v>880</v>
      </c>
      <c r="G1906" s="39">
        <v>158</v>
      </c>
      <c r="H1906" s="21">
        <v>1038</v>
      </c>
      <c r="I1906" s="128" t="s">
        <v>60</v>
      </c>
      <c r="J1906" s="39">
        <f t="shared" si="102"/>
        <v>880</v>
      </c>
      <c r="K1906" s="20" t="s">
        <v>850</v>
      </c>
    </row>
    <row r="1907" spans="1:11" hidden="1" x14ac:dyDescent="0.25">
      <c r="A1907" s="20" t="e">
        <f t="shared" si="101"/>
        <v>#VALUE!</v>
      </c>
      <c r="B1907" s="20" t="s">
        <v>18</v>
      </c>
      <c r="C1907" s="10" t="s">
        <v>620</v>
      </c>
      <c r="D1907" s="11" t="s">
        <v>1141</v>
      </c>
      <c r="E1907" s="12">
        <v>43883</v>
      </c>
      <c r="F1907" s="15">
        <v>876.27</v>
      </c>
      <c r="G1907" s="39">
        <v>157.72</v>
      </c>
      <c r="H1907" s="136">
        <v>1033.99</v>
      </c>
      <c r="I1907" s="128" t="s">
        <v>60</v>
      </c>
      <c r="J1907" s="39">
        <f t="shared" si="102"/>
        <v>876.27</v>
      </c>
      <c r="K1907" s="20" t="s">
        <v>760</v>
      </c>
    </row>
    <row r="1908" spans="1:11" hidden="1" x14ac:dyDescent="0.25">
      <c r="A1908" s="20" t="e">
        <f t="shared" si="101"/>
        <v>#VALUE!</v>
      </c>
      <c r="B1908" s="20" t="s">
        <v>18</v>
      </c>
      <c r="C1908" s="10" t="s">
        <v>867</v>
      </c>
      <c r="D1908" s="11" t="s">
        <v>977</v>
      </c>
      <c r="E1908" s="12">
        <v>43699</v>
      </c>
      <c r="F1908" s="15">
        <v>870.4</v>
      </c>
      <c r="G1908" s="39">
        <v>156.6</v>
      </c>
      <c r="H1908" s="136">
        <v>1027</v>
      </c>
      <c r="I1908" s="128" t="s">
        <v>60</v>
      </c>
      <c r="J1908" s="39">
        <f t="shared" si="102"/>
        <v>870.4</v>
      </c>
      <c r="K1908" s="20" t="s">
        <v>760</v>
      </c>
    </row>
    <row r="1909" spans="1:11" hidden="1" x14ac:dyDescent="0.25">
      <c r="A1909" s="20" t="e">
        <f t="shared" ref="A1909:A1940" si="103">+A1908+1</f>
        <v>#VALUE!</v>
      </c>
      <c r="B1909" s="20" t="s">
        <v>18</v>
      </c>
      <c r="C1909" s="10" t="s">
        <v>890</v>
      </c>
      <c r="D1909" s="11" t="s">
        <v>371</v>
      </c>
      <c r="E1909" s="12">
        <v>43798</v>
      </c>
      <c r="F1909" s="15">
        <v>840</v>
      </c>
      <c r="G1909" s="39">
        <v>152</v>
      </c>
      <c r="H1909" s="136">
        <v>992</v>
      </c>
      <c r="I1909" s="128" t="s">
        <v>60</v>
      </c>
      <c r="J1909" s="39">
        <f t="shared" ref="J1909:J1940" si="104">+F1909</f>
        <v>840</v>
      </c>
      <c r="K1909" s="20" t="s">
        <v>760</v>
      </c>
    </row>
    <row r="1910" spans="1:11" hidden="1" x14ac:dyDescent="0.25">
      <c r="A1910" s="20" t="e">
        <f t="shared" si="103"/>
        <v>#VALUE!</v>
      </c>
      <c r="B1910" s="20" t="s">
        <v>18</v>
      </c>
      <c r="C1910" s="10" t="s">
        <v>884</v>
      </c>
      <c r="D1910" s="11" t="s">
        <v>636</v>
      </c>
      <c r="E1910" s="12">
        <v>43864</v>
      </c>
      <c r="F1910" s="15">
        <v>825</v>
      </c>
      <c r="G1910" s="39">
        <v>148.5</v>
      </c>
      <c r="H1910" s="136">
        <v>973.5</v>
      </c>
      <c r="I1910" s="128" t="s">
        <v>60</v>
      </c>
      <c r="J1910" s="39">
        <f t="shared" si="104"/>
        <v>825</v>
      </c>
      <c r="K1910" s="20" t="s">
        <v>760</v>
      </c>
    </row>
    <row r="1911" spans="1:11" hidden="1" x14ac:dyDescent="0.25">
      <c r="A1911" s="20" t="e">
        <f t="shared" si="103"/>
        <v>#VALUE!</v>
      </c>
      <c r="B1911" s="20" t="s">
        <v>18</v>
      </c>
      <c r="C1911" s="10" t="s">
        <v>884</v>
      </c>
      <c r="D1911" s="11" t="s">
        <v>1148</v>
      </c>
      <c r="E1911" s="12">
        <v>43886</v>
      </c>
      <c r="F1911" s="15">
        <v>825</v>
      </c>
      <c r="G1911" s="39">
        <v>148.5</v>
      </c>
      <c r="H1911" s="136">
        <v>973.5</v>
      </c>
      <c r="I1911" s="128" t="s">
        <v>60</v>
      </c>
      <c r="J1911" s="39">
        <f t="shared" si="104"/>
        <v>825</v>
      </c>
      <c r="K1911" s="20" t="s">
        <v>760</v>
      </c>
    </row>
    <row r="1912" spans="1:11" hidden="1" x14ac:dyDescent="0.25">
      <c r="A1912" s="20" t="e">
        <f t="shared" si="103"/>
        <v>#VALUE!</v>
      </c>
      <c r="B1912" s="20" t="s">
        <v>18</v>
      </c>
      <c r="C1912" s="10" t="s">
        <v>864</v>
      </c>
      <c r="D1912" s="11" t="s">
        <v>1061</v>
      </c>
      <c r="E1912" s="12">
        <v>43798</v>
      </c>
      <c r="F1912" s="15">
        <v>805.1</v>
      </c>
      <c r="G1912" s="39">
        <v>144.9</v>
      </c>
      <c r="H1912" s="136">
        <v>950.00000000000011</v>
      </c>
      <c r="I1912" s="128" t="s">
        <v>60</v>
      </c>
      <c r="J1912" s="39">
        <f t="shared" si="104"/>
        <v>805.1</v>
      </c>
      <c r="K1912" s="20" t="s">
        <v>760</v>
      </c>
    </row>
    <row r="1913" spans="1:11" hidden="1" x14ac:dyDescent="0.25">
      <c r="A1913" s="20" t="e">
        <f t="shared" si="103"/>
        <v>#VALUE!</v>
      </c>
      <c r="B1913" s="20" t="s">
        <v>18</v>
      </c>
      <c r="C1913" s="10" t="s">
        <v>136</v>
      </c>
      <c r="D1913" s="11" t="s">
        <v>1123</v>
      </c>
      <c r="E1913" s="12">
        <v>43866</v>
      </c>
      <c r="F1913" s="15">
        <v>800</v>
      </c>
      <c r="G1913" s="39">
        <v>144</v>
      </c>
      <c r="H1913" s="136">
        <v>944</v>
      </c>
      <c r="I1913" s="128" t="s">
        <v>60</v>
      </c>
      <c r="J1913" s="39">
        <f t="shared" si="104"/>
        <v>800</v>
      </c>
      <c r="K1913" s="20" t="s">
        <v>760</v>
      </c>
    </row>
    <row r="1914" spans="1:11" hidden="1" x14ac:dyDescent="0.25">
      <c r="A1914" s="20" t="e">
        <f t="shared" si="103"/>
        <v>#VALUE!</v>
      </c>
      <c r="B1914" s="20" t="s">
        <v>18</v>
      </c>
      <c r="C1914" s="10" t="s">
        <v>136</v>
      </c>
      <c r="D1914" s="11" t="s">
        <v>1126</v>
      </c>
      <c r="E1914" s="12">
        <v>43872</v>
      </c>
      <c r="F1914" s="15">
        <v>800</v>
      </c>
      <c r="G1914" s="39">
        <v>144</v>
      </c>
      <c r="H1914" s="136">
        <v>944</v>
      </c>
      <c r="I1914" s="128" t="s">
        <v>60</v>
      </c>
      <c r="J1914" s="39">
        <f t="shared" si="104"/>
        <v>800</v>
      </c>
      <c r="K1914" s="20" t="s">
        <v>760</v>
      </c>
    </row>
    <row r="1915" spans="1:11" hidden="1" x14ac:dyDescent="0.25">
      <c r="A1915" s="20" t="e">
        <f t="shared" si="103"/>
        <v>#VALUE!</v>
      </c>
      <c r="B1915" s="20" t="s">
        <v>18</v>
      </c>
      <c r="C1915" s="10" t="s">
        <v>136</v>
      </c>
      <c r="D1915" s="11" t="s">
        <v>1175</v>
      </c>
      <c r="E1915" s="12">
        <v>43906</v>
      </c>
      <c r="F1915" s="15">
        <v>800</v>
      </c>
      <c r="G1915" s="39">
        <v>144</v>
      </c>
      <c r="H1915" s="136">
        <v>944</v>
      </c>
      <c r="I1915" s="128" t="s">
        <v>60</v>
      </c>
      <c r="J1915" s="39">
        <f t="shared" si="104"/>
        <v>800</v>
      </c>
      <c r="K1915" s="20" t="s">
        <v>760</v>
      </c>
    </row>
    <row r="1916" spans="1:11" hidden="1" x14ac:dyDescent="0.25">
      <c r="A1916" s="20" t="e">
        <f t="shared" si="103"/>
        <v>#VALUE!</v>
      </c>
      <c r="B1916" s="20" t="s">
        <v>18</v>
      </c>
      <c r="C1916" s="10" t="s">
        <v>136</v>
      </c>
      <c r="D1916" s="11" t="s">
        <v>1367</v>
      </c>
      <c r="E1916" s="12">
        <v>44014</v>
      </c>
      <c r="F1916" s="15">
        <v>800</v>
      </c>
      <c r="G1916" s="39">
        <v>144</v>
      </c>
      <c r="H1916" s="21">
        <v>944</v>
      </c>
      <c r="I1916" s="128" t="s">
        <v>60</v>
      </c>
      <c r="J1916" s="39">
        <f t="shared" si="104"/>
        <v>800</v>
      </c>
      <c r="K1916" s="20" t="s">
        <v>850</v>
      </c>
    </row>
    <row r="1917" spans="1:11" hidden="1" x14ac:dyDescent="0.25">
      <c r="A1917" s="20" t="e">
        <f t="shared" si="103"/>
        <v>#VALUE!</v>
      </c>
      <c r="B1917" s="20" t="s">
        <v>18</v>
      </c>
      <c r="C1917" s="10" t="s">
        <v>136</v>
      </c>
      <c r="D1917" s="11" t="s">
        <v>1377</v>
      </c>
      <c r="E1917" s="12">
        <v>44016</v>
      </c>
      <c r="F1917" s="15">
        <v>800</v>
      </c>
      <c r="G1917" s="39">
        <v>144</v>
      </c>
      <c r="H1917" s="21">
        <v>944</v>
      </c>
      <c r="I1917" s="128" t="s">
        <v>60</v>
      </c>
      <c r="J1917" s="39">
        <f t="shared" si="104"/>
        <v>800</v>
      </c>
      <c r="K1917" s="20" t="s">
        <v>850</v>
      </c>
    </row>
    <row r="1918" spans="1:11" hidden="1" x14ac:dyDescent="0.25">
      <c r="A1918" s="20" t="e">
        <f t="shared" si="103"/>
        <v>#VALUE!</v>
      </c>
      <c r="B1918" s="20" t="s">
        <v>18</v>
      </c>
      <c r="C1918" s="10" t="s">
        <v>881</v>
      </c>
      <c r="D1918" s="11" t="s">
        <v>348</v>
      </c>
      <c r="E1918" s="12">
        <v>44018</v>
      </c>
      <c r="F1918" s="15">
        <v>800</v>
      </c>
      <c r="G1918" s="39">
        <v>144</v>
      </c>
      <c r="H1918" s="21">
        <v>944</v>
      </c>
      <c r="I1918" s="128" t="s">
        <v>60</v>
      </c>
      <c r="J1918" s="39">
        <f t="shared" si="104"/>
        <v>800</v>
      </c>
      <c r="K1918" s="20" t="s">
        <v>850</v>
      </c>
    </row>
    <row r="1919" spans="1:11" hidden="1" x14ac:dyDescent="0.25">
      <c r="A1919" s="20" t="e">
        <f t="shared" si="103"/>
        <v>#VALUE!</v>
      </c>
      <c r="B1919" s="20" t="s">
        <v>18</v>
      </c>
      <c r="C1919" s="10" t="s">
        <v>1274</v>
      </c>
      <c r="D1919" s="11" t="s">
        <v>1327</v>
      </c>
      <c r="E1919" s="12">
        <v>44048</v>
      </c>
      <c r="F1919" s="15">
        <v>800</v>
      </c>
      <c r="G1919" s="39">
        <v>144</v>
      </c>
      <c r="H1919" s="21">
        <v>944</v>
      </c>
      <c r="I1919" s="128" t="s">
        <v>60</v>
      </c>
      <c r="J1919" s="39">
        <f t="shared" si="104"/>
        <v>800</v>
      </c>
      <c r="K1919" s="20" t="s">
        <v>850</v>
      </c>
    </row>
    <row r="1920" spans="1:11" hidden="1" x14ac:dyDescent="0.25">
      <c r="A1920" s="20" t="e">
        <f t="shared" si="103"/>
        <v>#VALUE!</v>
      </c>
      <c r="B1920" s="20" t="s">
        <v>18</v>
      </c>
      <c r="C1920" s="10" t="s">
        <v>894</v>
      </c>
      <c r="D1920" s="11" t="s">
        <v>1074</v>
      </c>
      <c r="E1920" s="12">
        <v>43817</v>
      </c>
      <c r="F1920" s="15">
        <v>778</v>
      </c>
      <c r="G1920" s="39">
        <v>140.04</v>
      </c>
      <c r="H1920" s="136">
        <v>918.04</v>
      </c>
      <c r="I1920" s="128" t="s">
        <v>60</v>
      </c>
      <c r="J1920" s="39">
        <f t="shared" si="104"/>
        <v>778</v>
      </c>
      <c r="K1920" s="20" t="s">
        <v>760</v>
      </c>
    </row>
    <row r="1921" spans="1:11" hidden="1" x14ac:dyDescent="0.25">
      <c r="A1921" s="20" t="e">
        <f t="shared" si="103"/>
        <v>#VALUE!</v>
      </c>
      <c r="B1921" s="20" t="s">
        <v>18</v>
      </c>
      <c r="C1921" s="10" t="s">
        <v>146</v>
      </c>
      <c r="D1921" s="11" t="s">
        <v>1048</v>
      </c>
      <c r="E1921" s="12">
        <v>43782</v>
      </c>
      <c r="F1921" s="15">
        <v>750</v>
      </c>
      <c r="G1921" s="39">
        <v>136</v>
      </c>
      <c r="H1921" s="136">
        <v>886</v>
      </c>
      <c r="I1921" s="128" t="s">
        <v>60</v>
      </c>
      <c r="J1921" s="39">
        <f t="shared" si="104"/>
        <v>750</v>
      </c>
      <c r="K1921" s="20" t="s">
        <v>760</v>
      </c>
    </row>
    <row r="1922" spans="1:11" hidden="1" x14ac:dyDescent="0.25">
      <c r="A1922" s="20" t="e">
        <f t="shared" si="103"/>
        <v>#VALUE!</v>
      </c>
      <c r="B1922" s="20" t="s">
        <v>18</v>
      </c>
      <c r="C1922" s="10" t="s">
        <v>861</v>
      </c>
      <c r="D1922" s="11" t="s">
        <v>197</v>
      </c>
      <c r="E1922" s="12">
        <v>44036</v>
      </c>
      <c r="F1922" s="15">
        <v>740</v>
      </c>
      <c r="G1922" s="39">
        <v>133.19999999999999</v>
      </c>
      <c r="H1922" s="21">
        <v>873.2</v>
      </c>
      <c r="I1922" s="128" t="s">
        <v>60</v>
      </c>
      <c r="J1922" s="39">
        <f t="shared" si="104"/>
        <v>740</v>
      </c>
      <c r="K1922" s="20" t="s">
        <v>850</v>
      </c>
    </row>
    <row r="1923" spans="1:11" hidden="1" x14ac:dyDescent="0.25">
      <c r="A1923" s="20" t="e">
        <f t="shared" si="103"/>
        <v>#VALUE!</v>
      </c>
      <c r="B1923" s="20" t="s">
        <v>18</v>
      </c>
      <c r="C1923" s="10" t="s">
        <v>867</v>
      </c>
      <c r="D1923" s="11" t="s">
        <v>427</v>
      </c>
      <c r="E1923" s="12">
        <v>43699</v>
      </c>
      <c r="F1923" s="15">
        <v>729.6</v>
      </c>
      <c r="G1923" s="39">
        <v>131.4</v>
      </c>
      <c r="H1923" s="136">
        <v>861.00000000000011</v>
      </c>
      <c r="I1923" s="128" t="s">
        <v>60</v>
      </c>
      <c r="J1923" s="39">
        <f t="shared" si="104"/>
        <v>729.6</v>
      </c>
      <c r="K1923" s="20" t="s">
        <v>760</v>
      </c>
    </row>
    <row r="1924" spans="1:11" hidden="1" x14ac:dyDescent="0.25">
      <c r="A1924" s="20" t="e">
        <f t="shared" si="103"/>
        <v>#VALUE!</v>
      </c>
      <c r="B1924" s="20" t="s">
        <v>18</v>
      </c>
      <c r="C1924" s="10" t="s">
        <v>1247</v>
      </c>
      <c r="D1924" s="11" t="s">
        <v>1379</v>
      </c>
      <c r="E1924" s="12">
        <v>44018</v>
      </c>
      <c r="F1924" s="15">
        <v>640</v>
      </c>
      <c r="G1924" s="39">
        <v>115.2</v>
      </c>
      <c r="H1924" s="21">
        <v>755.2</v>
      </c>
      <c r="I1924" s="128" t="s">
        <v>60</v>
      </c>
      <c r="J1924" s="39">
        <f t="shared" si="104"/>
        <v>640</v>
      </c>
      <c r="K1924" s="20" t="s">
        <v>850</v>
      </c>
    </row>
    <row r="1925" spans="1:11" hidden="1" x14ac:dyDescent="0.25">
      <c r="A1925" s="20" t="e">
        <f t="shared" si="103"/>
        <v>#VALUE!</v>
      </c>
      <c r="B1925" s="20" t="s">
        <v>18</v>
      </c>
      <c r="C1925" s="10" t="s">
        <v>102</v>
      </c>
      <c r="D1925" s="11" t="s">
        <v>720</v>
      </c>
      <c r="E1925" s="12">
        <v>43861</v>
      </c>
      <c r="F1925" s="15">
        <v>630</v>
      </c>
      <c r="G1925" s="39">
        <v>113.4</v>
      </c>
      <c r="H1925" s="136">
        <v>743.40000000000009</v>
      </c>
      <c r="I1925" s="128" t="s">
        <v>60</v>
      </c>
      <c r="J1925" s="39">
        <f t="shared" si="104"/>
        <v>630</v>
      </c>
      <c r="K1925" s="20" t="s">
        <v>760</v>
      </c>
    </row>
    <row r="1926" spans="1:11" hidden="1" x14ac:dyDescent="0.25">
      <c r="A1926" s="20" t="e">
        <f t="shared" si="103"/>
        <v>#VALUE!</v>
      </c>
      <c r="B1926" s="20" t="s">
        <v>18</v>
      </c>
      <c r="C1926" s="10" t="s">
        <v>907</v>
      </c>
      <c r="D1926" s="11" t="s">
        <v>1137</v>
      </c>
      <c r="E1926" s="12">
        <v>43875</v>
      </c>
      <c r="F1926" s="15">
        <v>600</v>
      </c>
      <c r="G1926" s="39">
        <v>108</v>
      </c>
      <c r="H1926" s="136">
        <v>708</v>
      </c>
      <c r="I1926" s="128" t="s">
        <v>60</v>
      </c>
      <c r="J1926" s="39">
        <f t="shared" si="104"/>
        <v>600</v>
      </c>
      <c r="K1926" s="20" t="s">
        <v>760</v>
      </c>
    </row>
    <row r="1927" spans="1:11" hidden="1" x14ac:dyDescent="0.25">
      <c r="A1927" s="20" t="e">
        <f t="shared" si="103"/>
        <v>#VALUE!</v>
      </c>
      <c r="B1927" s="20" t="s">
        <v>18</v>
      </c>
      <c r="C1927" s="10" t="s">
        <v>908</v>
      </c>
      <c r="D1927" s="11" t="s">
        <v>1138</v>
      </c>
      <c r="E1927" s="12">
        <v>43878</v>
      </c>
      <c r="F1927" s="15">
        <v>600</v>
      </c>
      <c r="G1927" s="39">
        <v>30</v>
      </c>
      <c r="H1927" s="136">
        <v>630</v>
      </c>
      <c r="I1927" s="128" t="s">
        <v>60</v>
      </c>
      <c r="J1927" s="39">
        <f t="shared" si="104"/>
        <v>600</v>
      </c>
      <c r="K1927" s="20" t="s">
        <v>760</v>
      </c>
    </row>
    <row r="1928" spans="1:11" hidden="1" x14ac:dyDescent="0.25">
      <c r="A1928" s="20" t="e">
        <f t="shared" si="103"/>
        <v>#VALUE!</v>
      </c>
      <c r="B1928" s="20" t="s">
        <v>18</v>
      </c>
      <c r="C1928" s="10" t="s">
        <v>1248</v>
      </c>
      <c r="D1928" s="11" t="s">
        <v>196</v>
      </c>
      <c r="E1928" s="12">
        <v>44018</v>
      </c>
      <c r="F1928" s="15">
        <v>600</v>
      </c>
      <c r="G1928" s="39">
        <v>30</v>
      </c>
      <c r="H1928" s="21">
        <v>630</v>
      </c>
      <c r="I1928" s="128" t="s">
        <v>60</v>
      </c>
      <c r="J1928" s="39">
        <f t="shared" si="104"/>
        <v>600</v>
      </c>
      <c r="K1928" s="20" t="s">
        <v>850</v>
      </c>
    </row>
    <row r="1929" spans="1:11" hidden="1" x14ac:dyDescent="0.25">
      <c r="A1929" s="20" t="e">
        <f t="shared" si="103"/>
        <v>#VALUE!</v>
      </c>
      <c r="B1929" s="20" t="s">
        <v>18</v>
      </c>
      <c r="C1929" s="10" t="s">
        <v>1248</v>
      </c>
      <c r="D1929" s="11" t="s">
        <v>223</v>
      </c>
      <c r="E1929" s="12">
        <v>44053</v>
      </c>
      <c r="F1929" s="15">
        <v>600</v>
      </c>
      <c r="G1929" s="39">
        <v>30</v>
      </c>
      <c r="H1929" s="21">
        <v>630</v>
      </c>
      <c r="I1929" s="128" t="s">
        <v>60</v>
      </c>
      <c r="J1929" s="39">
        <f t="shared" si="104"/>
        <v>600</v>
      </c>
      <c r="K1929" s="20" t="s">
        <v>850</v>
      </c>
    </row>
    <row r="1930" spans="1:11" hidden="1" x14ac:dyDescent="0.25">
      <c r="A1930" s="20" t="e">
        <f t="shared" si="103"/>
        <v>#VALUE!</v>
      </c>
      <c r="B1930" s="20" t="s">
        <v>18</v>
      </c>
      <c r="C1930" s="10" t="s">
        <v>144</v>
      </c>
      <c r="D1930" s="11" t="s">
        <v>950</v>
      </c>
      <c r="E1930" s="12">
        <v>43654</v>
      </c>
      <c r="F1930" s="15">
        <v>554</v>
      </c>
      <c r="G1930" s="39">
        <v>99.72</v>
      </c>
      <c r="H1930" s="136">
        <v>653.72</v>
      </c>
      <c r="I1930" s="128" t="s">
        <v>60</v>
      </c>
      <c r="J1930" s="39">
        <f t="shared" si="104"/>
        <v>554</v>
      </c>
      <c r="K1930" s="20" t="s">
        <v>760</v>
      </c>
    </row>
    <row r="1931" spans="1:11" hidden="1" x14ac:dyDescent="0.25">
      <c r="A1931" s="20" t="e">
        <f t="shared" si="103"/>
        <v>#VALUE!</v>
      </c>
      <c r="B1931" s="20" t="s">
        <v>18</v>
      </c>
      <c r="C1931" s="10" t="s">
        <v>884</v>
      </c>
      <c r="D1931" s="11" t="s">
        <v>241</v>
      </c>
      <c r="E1931" s="12">
        <v>43772</v>
      </c>
      <c r="F1931" s="15">
        <v>550</v>
      </c>
      <c r="G1931" s="39">
        <v>99</v>
      </c>
      <c r="H1931" s="136">
        <v>649</v>
      </c>
      <c r="I1931" s="128" t="s">
        <v>60</v>
      </c>
      <c r="J1931" s="39">
        <f t="shared" si="104"/>
        <v>550</v>
      </c>
      <c r="K1931" s="20" t="s">
        <v>760</v>
      </c>
    </row>
    <row r="1932" spans="1:11" hidden="1" x14ac:dyDescent="0.25">
      <c r="A1932" s="20" t="e">
        <f t="shared" si="103"/>
        <v>#VALUE!</v>
      </c>
      <c r="B1932" s="20" t="s">
        <v>18</v>
      </c>
      <c r="C1932" s="10" t="s">
        <v>777</v>
      </c>
      <c r="D1932" s="11" t="s">
        <v>1376</v>
      </c>
      <c r="E1932" s="12">
        <v>44016</v>
      </c>
      <c r="F1932" s="15">
        <v>549</v>
      </c>
      <c r="G1932" s="39">
        <v>99</v>
      </c>
      <c r="H1932" s="21">
        <v>648</v>
      </c>
      <c r="I1932" s="128" t="s">
        <v>60</v>
      </c>
      <c r="J1932" s="39">
        <f t="shared" si="104"/>
        <v>549</v>
      </c>
      <c r="K1932" s="20" t="s">
        <v>850</v>
      </c>
    </row>
    <row r="1933" spans="1:11" hidden="1" x14ac:dyDescent="0.25">
      <c r="A1933" s="20" t="e">
        <f t="shared" si="103"/>
        <v>#VALUE!</v>
      </c>
      <c r="B1933" s="20" t="s">
        <v>18</v>
      </c>
      <c r="C1933" s="10" t="s">
        <v>866</v>
      </c>
      <c r="D1933" s="11" t="s">
        <v>613</v>
      </c>
      <c r="E1933" s="12">
        <v>43699</v>
      </c>
      <c r="F1933" s="15">
        <v>505</v>
      </c>
      <c r="G1933" s="39">
        <v>90</v>
      </c>
      <c r="H1933" s="136">
        <v>595</v>
      </c>
      <c r="I1933" s="128" t="s">
        <v>60</v>
      </c>
      <c r="J1933" s="39">
        <f t="shared" si="104"/>
        <v>505</v>
      </c>
      <c r="K1933" s="20" t="s">
        <v>760</v>
      </c>
    </row>
    <row r="1934" spans="1:11" hidden="1" x14ac:dyDescent="0.25">
      <c r="A1934" s="20" t="e">
        <f t="shared" si="103"/>
        <v>#VALUE!</v>
      </c>
      <c r="B1934" s="20" t="s">
        <v>18</v>
      </c>
      <c r="C1934" s="10" t="s">
        <v>912</v>
      </c>
      <c r="D1934" s="11" t="s">
        <v>441</v>
      </c>
      <c r="E1934" s="12">
        <v>43886</v>
      </c>
      <c r="F1934" s="15">
        <v>500</v>
      </c>
      <c r="G1934" s="39">
        <v>90</v>
      </c>
      <c r="H1934" s="136">
        <v>590</v>
      </c>
      <c r="I1934" s="128" t="s">
        <v>60</v>
      </c>
      <c r="J1934" s="39">
        <f t="shared" si="104"/>
        <v>500</v>
      </c>
      <c r="K1934" s="20" t="s">
        <v>760</v>
      </c>
    </row>
    <row r="1935" spans="1:11" hidden="1" x14ac:dyDescent="0.25">
      <c r="A1935" s="20" t="e">
        <f t="shared" si="103"/>
        <v>#VALUE!</v>
      </c>
      <c r="B1935" s="20" t="s">
        <v>18</v>
      </c>
      <c r="C1935" s="10" t="s">
        <v>771</v>
      </c>
      <c r="D1935" s="11" t="s">
        <v>1153</v>
      </c>
      <c r="E1935" s="12">
        <v>43889</v>
      </c>
      <c r="F1935" s="15">
        <v>480</v>
      </c>
      <c r="G1935" s="39">
        <v>86.4</v>
      </c>
      <c r="H1935" s="136">
        <v>566.40000000000009</v>
      </c>
      <c r="I1935" s="128" t="s">
        <v>60</v>
      </c>
      <c r="J1935" s="39">
        <f t="shared" si="104"/>
        <v>480</v>
      </c>
      <c r="K1935" s="20" t="s">
        <v>760</v>
      </c>
    </row>
    <row r="1936" spans="1:11" hidden="1" x14ac:dyDescent="0.25">
      <c r="A1936" s="20" t="e">
        <f t="shared" si="103"/>
        <v>#VALUE!</v>
      </c>
      <c r="B1936" s="20" t="s">
        <v>18</v>
      </c>
      <c r="C1936" s="10" t="s">
        <v>884</v>
      </c>
      <c r="D1936" s="11" t="s">
        <v>262</v>
      </c>
      <c r="E1936" s="12">
        <v>43887</v>
      </c>
      <c r="F1936" s="15">
        <v>455</v>
      </c>
      <c r="G1936" s="39">
        <v>82</v>
      </c>
      <c r="H1936" s="136">
        <v>537</v>
      </c>
      <c r="I1936" s="128" t="s">
        <v>60</v>
      </c>
      <c r="J1936" s="39">
        <f t="shared" si="104"/>
        <v>455</v>
      </c>
      <c r="K1936" s="20" t="s">
        <v>760</v>
      </c>
    </row>
    <row r="1937" spans="1:11" hidden="1" x14ac:dyDescent="0.25">
      <c r="A1937" s="20" t="e">
        <f t="shared" si="103"/>
        <v>#VALUE!</v>
      </c>
      <c r="B1937" s="20" t="s">
        <v>18</v>
      </c>
      <c r="C1937" s="10" t="s">
        <v>144</v>
      </c>
      <c r="D1937" s="11" t="s">
        <v>1085</v>
      </c>
      <c r="E1937" s="12">
        <v>43832</v>
      </c>
      <c r="F1937" s="15">
        <v>427</v>
      </c>
      <c r="G1937" s="39">
        <v>76.86</v>
      </c>
      <c r="H1937" s="136">
        <v>503.86</v>
      </c>
      <c r="I1937" s="128" t="s">
        <v>60</v>
      </c>
      <c r="J1937" s="39">
        <f t="shared" si="104"/>
        <v>427</v>
      </c>
      <c r="K1937" s="20" t="s">
        <v>760</v>
      </c>
    </row>
    <row r="1938" spans="1:11" hidden="1" x14ac:dyDescent="0.25">
      <c r="A1938" s="20" t="e">
        <f t="shared" si="103"/>
        <v>#VALUE!</v>
      </c>
      <c r="B1938" s="20" t="s">
        <v>18</v>
      </c>
      <c r="C1938" s="10" t="s">
        <v>884</v>
      </c>
      <c r="D1938" s="11" t="s">
        <v>1080</v>
      </c>
      <c r="E1938" s="12">
        <v>43870</v>
      </c>
      <c r="F1938" s="15">
        <v>412</v>
      </c>
      <c r="G1938" s="39">
        <v>74</v>
      </c>
      <c r="H1938" s="136">
        <v>486</v>
      </c>
      <c r="I1938" s="128" t="s">
        <v>60</v>
      </c>
      <c r="J1938" s="39">
        <f t="shared" si="104"/>
        <v>412</v>
      </c>
      <c r="K1938" s="20" t="s">
        <v>760</v>
      </c>
    </row>
    <row r="1939" spans="1:11" hidden="1" x14ac:dyDescent="0.25">
      <c r="A1939" s="20" t="e">
        <f t="shared" si="103"/>
        <v>#VALUE!</v>
      </c>
      <c r="B1939" s="20" t="s">
        <v>18</v>
      </c>
      <c r="C1939" s="10" t="s">
        <v>156</v>
      </c>
      <c r="D1939" s="11" t="s">
        <v>804</v>
      </c>
      <c r="E1939" s="12">
        <v>43880</v>
      </c>
      <c r="F1939" s="15">
        <v>400</v>
      </c>
      <c r="G1939" s="39">
        <v>72</v>
      </c>
      <c r="H1939" s="136">
        <v>472</v>
      </c>
      <c r="I1939" s="128" t="s">
        <v>60</v>
      </c>
      <c r="J1939" s="39">
        <f t="shared" si="104"/>
        <v>400</v>
      </c>
      <c r="K1939" s="20" t="s">
        <v>760</v>
      </c>
    </row>
    <row r="1940" spans="1:11" hidden="1" x14ac:dyDescent="0.25">
      <c r="A1940" s="20" t="e">
        <f t="shared" si="103"/>
        <v>#VALUE!</v>
      </c>
      <c r="B1940" s="20" t="s">
        <v>18</v>
      </c>
      <c r="C1940" s="10" t="s">
        <v>885</v>
      </c>
      <c r="D1940" s="11" t="s">
        <v>284</v>
      </c>
      <c r="E1940" s="12">
        <v>43780</v>
      </c>
      <c r="F1940" s="15">
        <v>352.64</v>
      </c>
      <c r="G1940" s="39">
        <v>63.36</v>
      </c>
      <c r="H1940" s="136">
        <v>416</v>
      </c>
      <c r="I1940" s="128" t="s">
        <v>60</v>
      </c>
      <c r="J1940" s="39">
        <f t="shared" si="104"/>
        <v>352.64</v>
      </c>
      <c r="K1940" s="20" t="s">
        <v>760</v>
      </c>
    </row>
    <row r="1941" spans="1:11" hidden="1" x14ac:dyDescent="0.25">
      <c r="A1941" s="20" t="e">
        <f t="shared" ref="A1941:A1954" si="105">+A1940+1</f>
        <v>#VALUE!</v>
      </c>
      <c r="B1941" s="20" t="s">
        <v>18</v>
      </c>
      <c r="C1941" s="10" t="s">
        <v>1276</v>
      </c>
      <c r="D1941" s="11" t="s">
        <v>579</v>
      </c>
      <c r="E1941" s="12">
        <v>44055</v>
      </c>
      <c r="F1941" s="15">
        <v>338.98</v>
      </c>
      <c r="G1941" s="39">
        <v>61.02</v>
      </c>
      <c r="H1941" s="21">
        <v>400</v>
      </c>
      <c r="I1941" s="128" t="s">
        <v>60</v>
      </c>
      <c r="J1941" s="39">
        <f t="shared" ref="J1941:J1954" si="106">+F1941</f>
        <v>338.98</v>
      </c>
      <c r="K1941" s="20" t="s">
        <v>850</v>
      </c>
    </row>
    <row r="1942" spans="1:11" hidden="1" x14ac:dyDescent="0.25">
      <c r="A1942" s="20" t="e">
        <f t="shared" si="105"/>
        <v>#VALUE!</v>
      </c>
      <c r="B1942" s="20" t="s">
        <v>18</v>
      </c>
      <c r="C1942" s="10" t="s">
        <v>864</v>
      </c>
      <c r="D1942" s="11" t="s">
        <v>968</v>
      </c>
      <c r="E1942" s="12">
        <v>43677</v>
      </c>
      <c r="F1942" s="15">
        <v>312.74</v>
      </c>
      <c r="G1942" s="39">
        <v>56.26</v>
      </c>
      <c r="H1942" s="136">
        <v>369</v>
      </c>
      <c r="I1942" s="128" t="s">
        <v>60</v>
      </c>
      <c r="J1942" s="39">
        <f t="shared" si="106"/>
        <v>312.74</v>
      </c>
      <c r="K1942" s="20" t="s">
        <v>760</v>
      </c>
    </row>
    <row r="1943" spans="1:11" hidden="1" x14ac:dyDescent="0.25">
      <c r="A1943" s="20" t="e">
        <f t="shared" si="105"/>
        <v>#VALUE!</v>
      </c>
      <c r="B1943" s="20" t="s">
        <v>18</v>
      </c>
      <c r="C1943" s="10" t="s">
        <v>156</v>
      </c>
      <c r="D1943" s="11" t="s">
        <v>410</v>
      </c>
      <c r="E1943" s="12">
        <v>43817</v>
      </c>
      <c r="F1943" s="15">
        <v>300</v>
      </c>
      <c r="G1943" s="39">
        <v>54</v>
      </c>
      <c r="H1943" s="136">
        <v>354</v>
      </c>
      <c r="I1943" s="128" t="s">
        <v>60</v>
      </c>
      <c r="J1943" s="39">
        <f t="shared" si="106"/>
        <v>300</v>
      </c>
      <c r="K1943" s="20" t="s">
        <v>760</v>
      </c>
    </row>
    <row r="1944" spans="1:11" hidden="1" x14ac:dyDescent="0.25">
      <c r="A1944" s="20" t="e">
        <f t="shared" si="105"/>
        <v>#VALUE!</v>
      </c>
      <c r="B1944" s="20" t="s">
        <v>18</v>
      </c>
      <c r="C1944" s="10" t="s">
        <v>859</v>
      </c>
      <c r="D1944" s="11" t="s">
        <v>1077</v>
      </c>
      <c r="E1944" s="12">
        <v>43820</v>
      </c>
      <c r="F1944" s="15">
        <v>290</v>
      </c>
      <c r="G1944" s="39">
        <v>52.2</v>
      </c>
      <c r="H1944" s="136">
        <v>342.20000000000005</v>
      </c>
      <c r="I1944" s="128" t="s">
        <v>60</v>
      </c>
      <c r="J1944" s="39">
        <f t="shared" si="106"/>
        <v>290</v>
      </c>
      <c r="K1944" s="20" t="s">
        <v>760</v>
      </c>
    </row>
    <row r="1945" spans="1:11" hidden="1" x14ac:dyDescent="0.25">
      <c r="A1945" s="20" t="e">
        <f t="shared" si="105"/>
        <v>#VALUE!</v>
      </c>
      <c r="B1945" s="20" t="s">
        <v>18</v>
      </c>
      <c r="C1945" s="10" t="s">
        <v>146</v>
      </c>
      <c r="D1945" s="11" t="s">
        <v>975</v>
      </c>
      <c r="E1945" s="12">
        <v>43693</v>
      </c>
      <c r="F1945" s="15">
        <v>255</v>
      </c>
      <c r="G1945" s="39">
        <v>46</v>
      </c>
      <c r="H1945" s="136">
        <v>301</v>
      </c>
      <c r="I1945" s="128" t="s">
        <v>60</v>
      </c>
      <c r="J1945" s="39">
        <f t="shared" si="106"/>
        <v>255</v>
      </c>
      <c r="K1945" s="20" t="s">
        <v>760</v>
      </c>
    </row>
    <row r="1946" spans="1:11" hidden="1" x14ac:dyDescent="0.25">
      <c r="A1946" s="20" t="e">
        <f t="shared" si="105"/>
        <v>#VALUE!</v>
      </c>
      <c r="B1946" s="20" t="s">
        <v>18</v>
      </c>
      <c r="C1946" s="10" t="s">
        <v>885</v>
      </c>
      <c r="D1946" s="11" t="s">
        <v>40</v>
      </c>
      <c r="E1946" s="12">
        <v>43888</v>
      </c>
      <c r="F1946" s="15">
        <v>249.4</v>
      </c>
      <c r="G1946" s="39">
        <v>44.9</v>
      </c>
      <c r="H1946" s="136">
        <v>294.3</v>
      </c>
      <c r="I1946" s="128" t="s">
        <v>60</v>
      </c>
      <c r="J1946" s="39">
        <f t="shared" si="106"/>
        <v>249.4</v>
      </c>
      <c r="K1946" s="20" t="s">
        <v>760</v>
      </c>
    </row>
    <row r="1947" spans="1:11" hidden="1" x14ac:dyDescent="0.25">
      <c r="A1947" s="20" t="e">
        <f t="shared" si="105"/>
        <v>#VALUE!</v>
      </c>
      <c r="B1947" s="20" t="s">
        <v>18</v>
      </c>
      <c r="C1947" s="10" t="s">
        <v>1276</v>
      </c>
      <c r="D1947" s="11" t="s">
        <v>1464</v>
      </c>
      <c r="E1947" s="12">
        <v>44061</v>
      </c>
      <c r="F1947" s="15">
        <v>203.12</v>
      </c>
      <c r="G1947" s="39">
        <v>56.88</v>
      </c>
      <c r="H1947" s="21">
        <v>260</v>
      </c>
      <c r="I1947" s="128" t="s">
        <v>60</v>
      </c>
      <c r="J1947" s="39">
        <f t="shared" si="106"/>
        <v>203.12</v>
      </c>
      <c r="K1947" s="20" t="s">
        <v>850</v>
      </c>
    </row>
    <row r="1948" spans="1:11" hidden="1" x14ac:dyDescent="0.25">
      <c r="A1948" s="20" t="e">
        <f t="shared" si="105"/>
        <v>#VALUE!</v>
      </c>
      <c r="B1948" s="20" t="s">
        <v>18</v>
      </c>
      <c r="C1948" s="10" t="s">
        <v>883</v>
      </c>
      <c r="D1948" s="11" t="s">
        <v>233</v>
      </c>
      <c r="E1948" s="12">
        <v>43767</v>
      </c>
      <c r="F1948" s="15">
        <v>200</v>
      </c>
      <c r="G1948" s="39">
        <v>36</v>
      </c>
      <c r="H1948" s="136">
        <v>236</v>
      </c>
      <c r="I1948" s="128" t="s">
        <v>60</v>
      </c>
      <c r="J1948" s="39">
        <f t="shared" si="106"/>
        <v>200</v>
      </c>
      <c r="K1948" s="20" t="s">
        <v>760</v>
      </c>
    </row>
    <row r="1949" spans="1:11" hidden="1" x14ac:dyDescent="0.25">
      <c r="A1949" s="20" t="e">
        <f t="shared" si="105"/>
        <v>#VALUE!</v>
      </c>
      <c r="B1949" s="20" t="s">
        <v>18</v>
      </c>
      <c r="C1949" s="10" t="s">
        <v>1276</v>
      </c>
      <c r="D1949" s="11" t="s">
        <v>1457</v>
      </c>
      <c r="E1949" s="12">
        <v>44055</v>
      </c>
      <c r="F1949" s="15">
        <v>101.56</v>
      </c>
      <c r="G1949" s="39">
        <v>28.44</v>
      </c>
      <c r="H1949" s="21">
        <v>130</v>
      </c>
      <c r="I1949" s="128" t="s">
        <v>60</v>
      </c>
      <c r="J1949" s="39">
        <f t="shared" si="106"/>
        <v>101.56</v>
      </c>
      <c r="K1949" s="20" t="s">
        <v>850</v>
      </c>
    </row>
    <row r="1950" spans="1:11" hidden="1" x14ac:dyDescent="0.25">
      <c r="A1950" s="20" t="e">
        <f t="shared" si="105"/>
        <v>#VALUE!</v>
      </c>
      <c r="B1950" s="20" t="s">
        <v>18</v>
      </c>
      <c r="C1950" s="10" t="s">
        <v>905</v>
      </c>
      <c r="D1950" s="11" t="s">
        <v>1401</v>
      </c>
      <c r="E1950" s="12">
        <v>44035</v>
      </c>
      <c r="F1950" s="41">
        <v>-254</v>
      </c>
      <c r="G1950" s="39">
        <v>-46</v>
      </c>
      <c r="H1950" s="21">
        <v>-300</v>
      </c>
      <c r="I1950" s="128" t="s">
        <v>60</v>
      </c>
      <c r="J1950" s="39">
        <f t="shared" si="106"/>
        <v>-254</v>
      </c>
      <c r="K1950" s="20" t="s">
        <v>850</v>
      </c>
    </row>
    <row r="1951" spans="1:11" hidden="1" x14ac:dyDescent="0.25">
      <c r="A1951" s="20" t="e">
        <f t="shared" si="105"/>
        <v>#VALUE!</v>
      </c>
      <c r="B1951" s="20" t="s">
        <v>18</v>
      </c>
      <c r="C1951" s="10" t="s">
        <v>109</v>
      </c>
      <c r="D1951" s="11" t="s">
        <v>58</v>
      </c>
      <c r="E1951" s="42"/>
      <c r="F1951" s="41">
        <v>-500</v>
      </c>
      <c r="G1951" s="39">
        <v>0</v>
      </c>
      <c r="H1951" s="136">
        <v>-500</v>
      </c>
      <c r="I1951" s="128" t="s">
        <v>60</v>
      </c>
      <c r="J1951" s="39">
        <f t="shared" si="106"/>
        <v>-500</v>
      </c>
      <c r="K1951" s="20" t="s">
        <v>760</v>
      </c>
    </row>
    <row r="1952" spans="1:11" hidden="1" x14ac:dyDescent="0.25">
      <c r="A1952" s="20" t="e">
        <f t="shared" si="105"/>
        <v>#VALUE!</v>
      </c>
      <c r="B1952" s="20" t="s">
        <v>18</v>
      </c>
      <c r="C1952" s="10" t="s">
        <v>102</v>
      </c>
      <c r="D1952" s="11" t="s">
        <v>58</v>
      </c>
      <c r="E1952" s="42"/>
      <c r="F1952" s="41">
        <v>-1331</v>
      </c>
      <c r="G1952" s="39">
        <v>-240</v>
      </c>
      <c r="H1952" s="21">
        <v>-1571</v>
      </c>
      <c r="I1952" s="128" t="s">
        <v>60</v>
      </c>
      <c r="J1952" s="39">
        <f t="shared" si="106"/>
        <v>-1331</v>
      </c>
      <c r="K1952" s="20" t="s">
        <v>850</v>
      </c>
    </row>
    <row r="1953" spans="1:11" hidden="1" x14ac:dyDescent="0.25">
      <c r="A1953" s="20" t="e">
        <f t="shared" si="105"/>
        <v>#VALUE!</v>
      </c>
      <c r="B1953" s="20" t="s">
        <v>18</v>
      </c>
      <c r="C1953" s="10" t="s">
        <v>102</v>
      </c>
      <c r="D1953" s="11" t="s">
        <v>58</v>
      </c>
      <c r="E1953" s="42"/>
      <c r="F1953" s="41">
        <v>-10693.52</v>
      </c>
      <c r="G1953" s="39">
        <v>-1857.48</v>
      </c>
      <c r="H1953" s="21">
        <v>-12551</v>
      </c>
      <c r="I1953" s="128" t="s">
        <v>60</v>
      </c>
      <c r="J1953" s="39">
        <f t="shared" si="106"/>
        <v>-10693.52</v>
      </c>
      <c r="K1953" s="20" t="s">
        <v>850</v>
      </c>
    </row>
    <row r="1954" spans="1:11" hidden="1" x14ac:dyDescent="0.25">
      <c r="A1954" s="20" t="e">
        <f t="shared" si="105"/>
        <v>#VALUE!</v>
      </c>
      <c r="B1954" s="20" t="s">
        <v>18</v>
      </c>
      <c r="C1954" s="10" t="s">
        <v>767</v>
      </c>
      <c r="D1954" s="11" t="s">
        <v>1380</v>
      </c>
      <c r="E1954" s="12">
        <v>44018</v>
      </c>
      <c r="F1954" s="41">
        <v>-1900</v>
      </c>
      <c r="G1954" s="39">
        <v>-342</v>
      </c>
      <c r="H1954" s="21">
        <v>-2242</v>
      </c>
      <c r="I1954" s="128" t="s">
        <v>60</v>
      </c>
      <c r="J1954" s="39">
        <f t="shared" si="106"/>
        <v>-1900</v>
      </c>
      <c r="K1954" s="20" t="s">
        <v>850</v>
      </c>
    </row>
    <row r="1955" spans="1:11" hidden="1" x14ac:dyDescent="0.25">
      <c r="A1955" s="20"/>
      <c r="B1955" s="20"/>
      <c r="C1955" s="20"/>
      <c r="D1955" s="20"/>
      <c r="E1955" s="20"/>
      <c r="F1955" s="38">
        <f>SUM(F1829:F1954)</f>
        <v>-338183.37999999995</v>
      </c>
      <c r="G1955" s="20"/>
      <c r="H1955" s="20"/>
      <c r="I1955" s="20"/>
      <c r="J1955" s="20"/>
      <c r="K1955" s="20"/>
    </row>
    <row r="1956" spans="1:11" hidden="1" x14ac:dyDescent="0.25">
      <c r="A1956" s="20">
        <f t="shared" ref="A1956:A1969" si="107">+A1955+1</f>
        <v>1</v>
      </c>
      <c r="B1956" s="20" t="s">
        <v>18</v>
      </c>
      <c r="C1956" s="10" t="s">
        <v>1238</v>
      </c>
      <c r="D1956" s="11" t="s">
        <v>1472</v>
      </c>
      <c r="E1956" s="12">
        <v>44062</v>
      </c>
      <c r="F1956" s="41">
        <v>-11000</v>
      </c>
      <c r="G1956" s="39">
        <v>-1980</v>
      </c>
      <c r="H1956" s="21">
        <v>-12980</v>
      </c>
      <c r="I1956" s="128" t="s">
        <v>60</v>
      </c>
      <c r="J1956" s="39">
        <f t="shared" ref="J1956:J1969" si="108">+F1956</f>
        <v>-11000</v>
      </c>
      <c r="K1956" s="20" t="s">
        <v>850</v>
      </c>
    </row>
    <row r="1957" spans="1:11" hidden="1" x14ac:dyDescent="0.25">
      <c r="A1957" s="20">
        <f t="shared" si="107"/>
        <v>2</v>
      </c>
      <c r="B1957" s="20" t="s">
        <v>18</v>
      </c>
      <c r="C1957" s="10" t="s">
        <v>876</v>
      </c>
      <c r="D1957" s="11" t="s">
        <v>1080</v>
      </c>
      <c r="E1957" s="12">
        <v>43831</v>
      </c>
      <c r="F1957" s="41">
        <v>-15389</v>
      </c>
      <c r="G1957" s="39">
        <v>-2770</v>
      </c>
      <c r="H1957" s="136">
        <v>-18159</v>
      </c>
      <c r="I1957" s="128" t="s">
        <v>60</v>
      </c>
      <c r="J1957" s="39">
        <f t="shared" si="108"/>
        <v>-15389</v>
      </c>
      <c r="K1957" s="20" t="s">
        <v>760</v>
      </c>
    </row>
    <row r="1958" spans="1:11" hidden="1" x14ac:dyDescent="0.25">
      <c r="A1958" s="20">
        <f t="shared" si="107"/>
        <v>3</v>
      </c>
      <c r="B1958" s="20" t="s">
        <v>18</v>
      </c>
      <c r="C1958" s="10" t="s">
        <v>770</v>
      </c>
      <c r="D1958" s="11" t="s">
        <v>837</v>
      </c>
      <c r="E1958" s="12">
        <v>44053</v>
      </c>
      <c r="F1958" s="41">
        <v>-19670</v>
      </c>
      <c r="G1958" s="39">
        <v>-3540</v>
      </c>
      <c r="H1958" s="21">
        <v>-23210</v>
      </c>
      <c r="I1958" s="128" t="s">
        <v>60</v>
      </c>
      <c r="J1958" s="39">
        <f t="shared" si="108"/>
        <v>-19670</v>
      </c>
      <c r="K1958" s="20" t="s">
        <v>850</v>
      </c>
    </row>
    <row r="1959" spans="1:11" hidden="1" x14ac:dyDescent="0.25">
      <c r="A1959" s="20">
        <f t="shared" si="107"/>
        <v>4</v>
      </c>
      <c r="B1959" s="20" t="s">
        <v>18</v>
      </c>
      <c r="C1959" s="10" t="s">
        <v>879</v>
      </c>
      <c r="D1959" s="11" t="s">
        <v>1470</v>
      </c>
      <c r="E1959" s="12">
        <v>44062</v>
      </c>
      <c r="F1959" s="41">
        <v>-88030.080000000002</v>
      </c>
      <c r="G1959" s="39">
        <v>-15845.41</v>
      </c>
      <c r="H1959" s="21">
        <v>-103875.49</v>
      </c>
      <c r="I1959" s="128" t="s">
        <v>60</v>
      </c>
      <c r="J1959" s="39">
        <f t="shared" si="108"/>
        <v>-88030.080000000002</v>
      </c>
      <c r="K1959" s="20" t="s">
        <v>850</v>
      </c>
    </row>
    <row r="1960" spans="1:11" hidden="1" x14ac:dyDescent="0.25">
      <c r="A1960" s="20">
        <f t="shared" si="107"/>
        <v>5</v>
      </c>
      <c r="B1960" s="20" t="s">
        <v>18</v>
      </c>
      <c r="C1960" s="10" t="s">
        <v>876</v>
      </c>
      <c r="D1960" s="11" t="s">
        <v>1022</v>
      </c>
      <c r="E1960" s="12">
        <v>43751</v>
      </c>
      <c r="F1960" s="41">
        <v>-99187</v>
      </c>
      <c r="G1960" s="39">
        <v>-17854</v>
      </c>
      <c r="H1960" s="136">
        <v>-117041</v>
      </c>
      <c r="I1960" s="128" t="s">
        <v>60</v>
      </c>
      <c r="J1960" s="39">
        <f t="shared" si="108"/>
        <v>-99187</v>
      </c>
      <c r="K1960" s="20" t="s">
        <v>760</v>
      </c>
    </row>
    <row r="1961" spans="1:11" hidden="1" x14ac:dyDescent="0.25">
      <c r="A1961" s="20">
        <f t="shared" si="107"/>
        <v>6</v>
      </c>
      <c r="B1961" s="20" t="s">
        <v>18</v>
      </c>
      <c r="C1961" s="10" t="s">
        <v>876</v>
      </c>
      <c r="D1961" s="11" t="s">
        <v>636</v>
      </c>
      <c r="E1961" s="12">
        <v>43753</v>
      </c>
      <c r="F1961" s="41">
        <v>-117924</v>
      </c>
      <c r="G1961" s="39">
        <v>-21226</v>
      </c>
      <c r="H1961" s="136">
        <v>-139150</v>
      </c>
      <c r="I1961" s="128" t="s">
        <v>60</v>
      </c>
      <c r="J1961" s="39">
        <f t="shared" si="108"/>
        <v>-117924</v>
      </c>
      <c r="K1961" s="20" t="s">
        <v>760</v>
      </c>
    </row>
    <row r="1962" spans="1:11" hidden="1" x14ac:dyDescent="0.25">
      <c r="A1962" s="20">
        <f t="shared" si="107"/>
        <v>7</v>
      </c>
      <c r="B1962" s="20" t="s">
        <v>18</v>
      </c>
      <c r="C1962" s="10" t="s">
        <v>852</v>
      </c>
      <c r="D1962" s="11" t="s">
        <v>166</v>
      </c>
      <c r="E1962" s="12">
        <v>43711</v>
      </c>
      <c r="F1962" s="41">
        <v>-180000</v>
      </c>
      <c r="G1962" s="39">
        <v>-32400</v>
      </c>
      <c r="H1962" s="21">
        <v>-212400</v>
      </c>
      <c r="I1962" s="128" t="s">
        <v>60</v>
      </c>
      <c r="J1962" s="39">
        <f t="shared" si="108"/>
        <v>-180000</v>
      </c>
      <c r="K1962" s="20" t="s">
        <v>850</v>
      </c>
    </row>
    <row r="1963" spans="1:11" hidden="1" x14ac:dyDescent="0.25">
      <c r="A1963" s="20">
        <f t="shared" si="107"/>
        <v>8</v>
      </c>
      <c r="B1963" s="20" t="s">
        <v>18</v>
      </c>
      <c r="C1963" s="10" t="s">
        <v>852</v>
      </c>
      <c r="D1963" s="11" t="s">
        <v>187</v>
      </c>
      <c r="E1963" s="12">
        <v>43811</v>
      </c>
      <c r="F1963" s="41">
        <v>-412500</v>
      </c>
      <c r="G1963" s="39">
        <v>-74250</v>
      </c>
      <c r="H1963" s="136">
        <v>-486750</v>
      </c>
      <c r="I1963" s="128" t="s">
        <v>60</v>
      </c>
      <c r="J1963" s="39">
        <f t="shared" si="108"/>
        <v>-412500</v>
      </c>
      <c r="K1963" s="20" t="s">
        <v>760</v>
      </c>
    </row>
    <row r="1964" spans="1:11" hidden="1" x14ac:dyDescent="0.25">
      <c r="A1964" s="20">
        <f t="shared" si="107"/>
        <v>9</v>
      </c>
      <c r="B1964" s="20" t="s">
        <v>18</v>
      </c>
      <c r="C1964" s="10" t="s">
        <v>852</v>
      </c>
      <c r="D1964" s="11" t="s">
        <v>256</v>
      </c>
      <c r="E1964" s="12">
        <v>43806</v>
      </c>
      <c r="F1964" s="41">
        <v>-481250</v>
      </c>
      <c r="G1964" s="39">
        <v>-86625</v>
      </c>
      <c r="H1964" s="136">
        <v>-567875</v>
      </c>
      <c r="I1964" s="128" t="s">
        <v>60</v>
      </c>
      <c r="J1964" s="39">
        <f t="shared" si="108"/>
        <v>-481250</v>
      </c>
      <c r="K1964" s="20" t="s">
        <v>760</v>
      </c>
    </row>
    <row r="1965" spans="1:11" hidden="1" x14ac:dyDescent="0.25">
      <c r="A1965" s="20">
        <f t="shared" si="107"/>
        <v>10</v>
      </c>
      <c r="B1965" s="20" t="s">
        <v>18</v>
      </c>
      <c r="C1965" s="10" t="s">
        <v>26</v>
      </c>
      <c r="D1965" s="11" t="s">
        <v>940</v>
      </c>
      <c r="E1965" s="12">
        <v>43635</v>
      </c>
      <c r="F1965" s="41">
        <v>-525000</v>
      </c>
      <c r="G1965" s="39">
        <v>-94500</v>
      </c>
      <c r="H1965" s="136">
        <v>-619500</v>
      </c>
      <c r="I1965" s="128" t="s">
        <v>60</v>
      </c>
      <c r="J1965" s="39">
        <f t="shared" si="108"/>
        <v>-525000</v>
      </c>
      <c r="K1965" s="20" t="s">
        <v>760</v>
      </c>
    </row>
    <row r="1966" spans="1:11" hidden="1" x14ac:dyDescent="0.25">
      <c r="A1966" s="20">
        <f t="shared" si="107"/>
        <v>11</v>
      </c>
      <c r="B1966" s="20" t="s">
        <v>18</v>
      </c>
      <c r="C1966" s="10" t="s">
        <v>852</v>
      </c>
      <c r="D1966" s="11" t="s">
        <v>1169</v>
      </c>
      <c r="E1966" s="12">
        <v>43904</v>
      </c>
      <c r="F1966" s="41">
        <v>-540000</v>
      </c>
      <c r="G1966" s="39">
        <v>-97200</v>
      </c>
      <c r="H1966" s="136">
        <v>-637200</v>
      </c>
      <c r="I1966" s="128" t="s">
        <v>60</v>
      </c>
      <c r="J1966" s="39">
        <f t="shared" si="108"/>
        <v>-540000</v>
      </c>
      <c r="K1966" s="20" t="s">
        <v>760</v>
      </c>
    </row>
    <row r="1967" spans="1:11" hidden="1" x14ac:dyDescent="0.25">
      <c r="A1967" s="20">
        <f t="shared" si="107"/>
        <v>12</v>
      </c>
      <c r="B1967" s="20" t="s">
        <v>18</v>
      </c>
      <c r="C1967" s="10" t="s">
        <v>26</v>
      </c>
      <c r="D1967" s="11" t="s">
        <v>57</v>
      </c>
      <c r="E1967" s="12">
        <v>43551</v>
      </c>
      <c r="F1967" s="15">
        <v>-740880</v>
      </c>
      <c r="G1967" s="39">
        <v>-133358.39999999999</v>
      </c>
      <c r="H1967" s="136">
        <v>-874238.4</v>
      </c>
      <c r="I1967" s="128" t="s">
        <v>60</v>
      </c>
      <c r="J1967" s="39">
        <f t="shared" si="108"/>
        <v>-740880</v>
      </c>
      <c r="K1967" s="20" t="s">
        <v>61</v>
      </c>
    </row>
    <row r="1968" spans="1:11" hidden="1" x14ac:dyDescent="0.25">
      <c r="A1968" s="20">
        <f t="shared" si="107"/>
        <v>13</v>
      </c>
      <c r="B1968" s="20" t="s">
        <v>18</v>
      </c>
      <c r="C1968" s="10" t="s">
        <v>852</v>
      </c>
      <c r="D1968" s="11" t="s">
        <v>184</v>
      </c>
      <c r="E1968" s="12">
        <v>44020</v>
      </c>
      <c r="F1968" s="41">
        <v>-1215000</v>
      </c>
      <c r="G1968" s="39">
        <v>-218700</v>
      </c>
      <c r="H1968" s="21">
        <v>-1433700</v>
      </c>
      <c r="I1968" s="128" t="s">
        <v>60</v>
      </c>
      <c r="J1968" s="39">
        <f t="shared" si="108"/>
        <v>-1215000</v>
      </c>
      <c r="K1968" s="20" t="s">
        <v>850</v>
      </c>
    </row>
    <row r="1969" spans="1:12" hidden="1" x14ac:dyDescent="0.25">
      <c r="A1969" s="20">
        <f t="shared" si="107"/>
        <v>14</v>
      </c>
      <c r="B1969" s="20" t="s">
        <v>18</v>
      </c>
      <c r="C1969" s="10" t="s">
        <v>852</v>
      </c>
      <c r="D1969" s="11" t="s">
        <v>299</v>
      </c>
      <c r="E1969" s="12">
        <v>44070</v>
      </c>
      <c r="F1969" s="41">
        <v>-1702895</v>
      </c>
      <c r="G1969" s="39">
        <v>-306521</v>
      </c>
      <c r="H1969" s="21">
        <v>-2009416</v>
      </c>
      <c r="I1969" s="128" t="s">
        <v>60</v>
      </c>
      <c r="J1969" s="39">
        <f t="shared" si="108"/>
        <v>-1702895</v>
      </c>
      <c r="K1969" s="20" t="s">
        <v>850</v>
      </c>
    </row>
    <row r="1970" spans="1:12" hidden="1" x14ac:dyDescent="0.25">
      <c r="A1970" s="20" t="s">
        <v>24</v>
      </c>
      <c r="B1970" s="19" t="s">
        <v>19</v>
      </c>
      <c r="C1970" s="20"/>
      <c r="D1970" s="20"/>
      <c r="E1970" s="20"/>
      <c r="F1970" s="38"/>
      <c r="G1970" s="20"/>
      <c r="H1970" s="20"/>
      <c r="I1970" s="20"/>
      <c r="J1970" s="39"/>
      <c r="K1970" s="20"/>
    </row>
    <row r="1971" spans="1:12" hidden="1" x14ac:dyDescent="0.25">
      <c r="A1971" s="20" t="s">
        <v>23</v>
      </c>
      <c r="B1971" s="19" t="s">
        <v>18</v>
      </c>
      <c r="C1971" s="20"/>
      <c r="D1971" s="20"/>
      <c r="E1971" s="20"/>
      <c r="F1971" s="38"/>
      <c r="G1971" s="20"/>
      <c r="H1971" s="20"/>
      <c r="I1971" s="20"/>
      <c r="J1971" s="20"/>
      <c r="K1971" s="20" t="s">
        <v>760</v>
      </c>
    </row>
    <row r="1972" spans="1:12" hidden="1" x14ac:dyDescent="0.25">
      <c r="A1972" s="20" t="s">
        <v>1190</v>
      </c>
      <c r="B1972" s="19" t="s">
        <v>1191</v>
      </c>
      <c r="C1972" s="10"/>
      <c r="D1972" s="11"/>
      <c r="E1972" s="12"/>
      <c r="F1972" s="16"/>
      <c r="G1972" s="39"/>
      <c r="H1972" s="16"/>
      <c r="I1972" s="20"/>
      <c r="J1972" s="39"/>
      <c r="K1972" s="20"/>
    </row>
    <row r="1973" spans="1:12" x14ac:dyDescent="0.25">
      <c r="F1973" s="9"/>
    </row>
    <row r="1976" spans="1:12" x14ac:dyDescent="0.25">
      <c r="G1976" s="135"/>
    </row>
    <row r="1977" spans="1:12" x14ac:dyDescent="0.25">
      <c r="G1977" s="135">
        <v>44835</v>
      </c>
    </row>
    <row r="1978" spans="1:12" x14ac:dyDescent="0.25">
      <c r="G1978" s="135">
        <v>45108</v>
      </c>
    </row>
    <row r="1980" spans="1:12" x14ac:dyDescent="0.25">
      <c r="F1980" s="134">
        <f>12000*84</f>
        <v>1008000</v>
      </c>
    </row>
    <row r="1982" spans="1:12" x14ac:dyDescent="0.25">
      <c r="L1982">
        <v>323228692</v>
      </c>
    </row>
    <row r="1983" spans="1:12" x14ac:dyDescent="0.25">
      <c r="K1983" s="90">
        <v>22063772</v>
      </c>
    </row>
    <row r="1984" spans="1:12" x14ac:dyDescent="0.25">
      <c r="K1984" s="90">
        <v>875000</v>
      </c>
      <c r="L1984" s="67">
        <f>L1982-K1983-K1984-K1985</f>
        <v>300269800</v>
      </c>
    </row>
    <row r="1985" spans="11:11" x14ac:dyDescent="0.25">
      <c r="K1985" s="90">
        <v>20120</v>
      </c>
    </row>
  </sheetData>
  <autoFilter ref="A6:K1972">
    <filterColumn colId="1">
      <filters>
        <filter val="Plant M/c"/>
        <filter val="Plant U/C Foundation"/>
      </filters>
    </filterColumn>
    <filterColumn colId="2">
      <filters>
        <filter val="R Singh &amp; Associates (P) Ltd"/>
      </filters>
    </filterColumn>
    <sortState ref="A1785:K1840">
      <sortCondition sortBy="cellColor" ref="F6:F1972" dxfId="9"/>
    </sortState>
  </autoFilter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F1:P44"/>
  <sheetViews>
    <sheetView workbookViewId="0">
      <selection activeCell="I48" sqref="I48"/>
    </sheetView>
  </sheetViews>
  <sheetFormatPr defaultRowHeight="15" x14ac:dyDescent="0.25"/>
  <cols>
    <col min="6" max="6" width="6.7109375" customWidth="1"/>
    <col min="7" max="7" width="11.7109375" customWidth="1"/>
    <col min="8" max="8" width="32.7109375" customWidth="1"/>
    <col min="9" max="9" width="13" customWidth="1"/>
    <col min="10" max="10" width="15.42578125" customWidth="1"/>
    <col min="16" max="16" width="13.28515625" bestFit="1" customWidth="1"/>
  </cols>
  <sheetData>
    <row r="1" spans="6:16" ht="15.75" thickBot="1" x14ac:dyDescent="0.3">
      <c r="J1" s="67">
        <f>SUBTOTAL(9,J3:J18)</f>
        <v>287769799</v>
      </c>
    </row>
    <row r="2" spans="6:16" ht="32.25" customHeight="1" thickTop="1" thickBot="1" x14ac:dyDescent="0.3">
      <c r="F2" s="155" t="s">
        <v>1940</v>
      </c>
      <c r="G2" s="156" t="s">
        <v>1983</v>
      </c>
      <c r="H2" s="157" t="s">
        <v>1984</v>
      </c>
      <c r="I2" s="157" t="s">
        <v>1985</v>
      </c>
      <c r="J2" s="157" t="s">
        <v>1986</v>
      </c>
    </row>
    <row r="3" spans="6:16" ht="50.25" customHeight="1" thickTop="1" thickBot="1" x14ac:dyDescent="0.3">
      <c r="F3" s="158">
        <v>1</v>
      </c>
      <c r="G3" s="159" t="s">
        <v>61</v>
      </c>
      <c r="H3" s="160" t="s">
        <v>1987</v>
      </c>
      <c r="I3" s="161" t="s">
        <v>1988</v>
      </c>
      <c r="J3" s="162">
        <v>4094210</v>
      </c>
    </row>
    <row r="4" spans="6:16" ht="38.25" customHeight="1" thickTop="1" thickBot="1" x14ac:dyDescent="0.3">
      <c r="F4" s="158">
        <v>2</v>
      </c>
      <c r="G4" s="159" t="s">
        <v>61</v>
      </c>
      <c r="H4" s="160" t="s">
        <v>1989</v>
      </c>
      <c r="I4" s="161" t="s">
        <v>1988</v>
      </c>
      <c r="J4" s="162">
        <v>4435692</v>
      </c>
    </row>
    <row r="5" spans="6:16" ht="35.25" customHeight="1" thickTop="1" thickBot="1" x14ac:dyDescent="0.3">
      <c r="F5" s="158">
        <v>3</v>
      </c>
      <c r="G5" s="159" t="s">
        <v>61</v>
      </c>
      <c r="H5" s="160" t="s">
        <v>1990</v>
      </c>
      <c r="I5" s="161" t="s">
        <v>1988</v>
      </c>
      <c r="J5" s="162">
        <v>1000</v>
      </c>
      <c r="P5" s="67">
        <v>5200000</v>
      </c>
    </row>
    <row r="6" spans="6:16" ht="34.5" customHeight="1" thickTop="1" thickBot="1" x14ac:dyDescent="0.3">
      <c r="F6" s="158">
        <v>4</v>
      </c>
      <c r="G6" s="159" t="s">
        <v>61</v>
      </c>
      <c r="H6" s="160" t="s">
        <v>1990</v>
      </c>
      <c r="I6" s="161" t="s">
        <v>1988</v>
      </c>
      <c r="J6" s="162">
        <v>1000</v>
      </c>
    </row>
    <row r="7" spans="6:16" ht="52.5" customHeight="1" thickTop="1" thickBot="1" x14ac:dyDescent="0.3">
      <c r="F7" s="158">
        <v>5</v>
      </c>
      <c r="G7" s="159" t="s">
        <v>61</v>
      </c>
      <c r="H7" s="160" t="s">
        <v>1991</v>
      </c>
      <c r="I7" s="161" t="s">
        <v>1988</v>
      </c>
      <c r="J7" s="162">
        <v>4521900</v>
      </c>
    </row>
    <row r="8" spans="6:16" ht="48.75" customHeight="1" thickTop="1" thickBot="1" x14ac:dyDescent="0.3">
      <c r="F8" s="158">
        <v>6</v>
      </c>
      <c r="G8" s="159" t="s">
        <v>61</v>
      </c>
      <c r="H8" s="160" t="s">
        <v>1992</v>
      </c>
      <c r="I8" s="161" t="s">
        <v>1988</v>
      </c>
      <c r="J8" s="162">
        <v>2866000</v>
      </c>
    </row>
    <row r="9" spans="6:16" ht="106.5" thickTop="1" thickBot="1" x14ac:dyDescent="0.3">
      <c r="F9" s="158">
        <v>7</v>
      </c>
      <c r="G9" s="159" t="s">
        <v>61</v>
      </c>
      <c r="H9" s="160" t="s">
        <v>1993</v>
      </c>
      <c r="I9" s="161" t="s">
        <v>1988</v>
      </c>
      <c r="J9" s="162">
        <v>237500000</v>
      </c>
    </row>
    <row r="10" spans="6:16" ht="76.5" hidden="1" thickTop="1" thickBot="1" x14ac:dyDescent="0.3">
      <c r="F10" s="158">
        <v>8</v>
      </c>
      <c r="G10" s="159" t="s">
        <v>61</v>
      </c>
      <c r="H10" s="160" t="s">
        <v>1994</v>
      </c>
      <c r="I10" s="163" t="s">
        <v>1995</v>
      </c>
      <c r="J10" s="162">
        <v>875000</v>
      </c>
    </row>
    <row r="11" spans="6:16" ht="76.5" hidden="1" thickTop="1" thickBot="1" x14ac:dyDescent="0.3">
      <c r="F11" s="158">
        <v>9</v>
      </c>
      <c r="G11" s="159" t="s">
        <v>61</v>
      </c>
      <c r="H11" s="160" t="s">
        <v>1996</v>
      </c>
      <c r="I11" s="163" t="s">
        <v>1995</v>
      </c>
      <c r="J11" s="162">
        <v>20120</v>
      </c>
    </row>
    <row r="12" spans="6:16" ht="31.5" thickTop="1" thickBot="1" x14ac:dyDescent="0.3">
      <c r="F12" s="158">
        <v>10</v>
      </c>
      <c r="G12" s="159" t="s">
        <v>61</v>
      </c>
      <c r="H12" s="160" t="s">
        <v>1997</v>
      </c>
      <c r="I12" s="161" t="s">
        <v>1988</v>
      </c>
      <c r="J12" s="162">
        <v>452715</v>
      </c>
    </row>
    <row r="13" spans="6:16" ht="31.5" thickTop="1" thickBot="1" x14ac:dyDescent="0.3">
      <c r="F13" s="158">
        <v>11</v>
      </c>
      <c r="G13" s="159" t="s">
        <v>61</v>
      </c>
      <c r="H13" s="160" t="s">
        <v>1998</v>
      </c>
      <c r="I13" s="161" t="s">
        <v>1988</v>
      </c>
      <c r="J13" s="162">
        <v>78919</v>
      </c>
    </row>
    <row r="14" spans="6:16" ht="61.5" thickTop="1" thickBot="1" x14ac:dyDescent="0.3">
      <c r="F14" s="158">
        <v>12</v>
      </c>
      <c r="G14" s="159" t="s">
        <v>61</v>
      </c>
      <c r="H14" s="160" t="s">
        <v>1999</v>
      </c>
      <c r="I14" s="161" t="s">
        <v>1988</v>
      </c>
      <c r="J14" s="162">
        <v>20120</v>
      </c>
    </row>
    <row r="15" spans="6:16" ht="61.5" thickTop="1" thickBot="1" x14ac:dyDescent="0.3">
      <c r="F15" s="158">
        <v>13</v>
      </c>
      <c r="G15" s="159" t="s">
        <v>61</v>
      </c>
      <c r="H15" s="160" t="s">
        <v>2000</v>
      </c>
      <c r="I15" s="161" t="s">
        <v>1988</v>
      </c>
      <c r="J15" s="162">
        <v>20120</v>
      </c>
    </row>
    <row r="16" spans="6:16" ht="46.5" thickTop="1" thickBot="1" x14ac:dyDescent="0.3">
      <c r="F16" s="158">
        <v>14</v>
      </c>
      <c r="G16" s="159" t="s">
        <v>61</v>
      </c>
      <c r="H16" s="160" t="s">
        <v>2001</v>
      </c>
      <c r="I16" s="161" t="s">
        <v>1988</v>
      </c>
      <c r="J16" s="162">
        <v>13307073</v>
      </c>
    </row>
    <row r="17" spans="6:10" ht="76.5" thickTop="1" thickBot="1" x14ac:dyDescent="0.3">
      <c r="F17" s="158">
        <v>15</v>
      </c>
      <c r="G17" s="159" t="s">
        <v>61</v>
      </c>
      <c r="H17" s="160" t="s">
        <v>2002</v>
      </c>
      <c r="I17" s="161" t="s">
        <v>1988</v>
      </c>
      <c r="J17" s="162">
        <v>12282627</v>
      </c>
    </row>
    <row r="18" spans="6:10" ht="61.5" thickTop="1" thickBot="1" x14ac:dyDescent="0.3">
      <c r="F18" s="158">
        <v>16</v>
      </c>
      <c r="G18" s="159" t="s">
        <v>760</v>
      </c>
      <c r="H18" s="160" t="s">
        <v>2003</v>
      </c>
      <c r="I18" s="161" t="s">
        <v>1988</v>
      </c>
      <c r="J18" s="162">
        <v>8188423</v>
      </c>
    </row>
    <row r="19" spans="6:10" ht="46.5" hidden="1" thickTop="1" thickBot="1" x14ac:dyDescent="0.3">
      <c r="F19" s="158">
        <v>17</v>
      </c>
      <c r="G19" s="159" t="s">
        <v>850</v>
      </c>
      <c r="H19" s="160" t="s">
        <v>2004</v>
      </c>
      <c r="I19" s="163" t="s">
        <v>1995</v>
      </c>
      <c r="J19" s="162">
        <v>22063772</v>
      </c>
    </row>
    <row r="20" spans="6:10" ht="16.5" hidden="1" thickTop="1" thickBot="1" x14ac:dyDescent="0.3">
      <c r="F20" s="168" t="s">
        <v>2005</v>
      </c>
      <c r="G20" s="169"/>
      <c r="H20" s="169"/>
      <c r="I20" s="170"/>
      <c r="J20" s="164" t="s">
        <v>2006</v>
      </c>
    </row>
    <row r="21" spans="6:10" ht="16.5" hidden="1" thickTop="1" thickBot="1" x14ac:dyDescent="0.3">
      <c r="F21" s="168" t="s">
        <v>2007</v>
      </c>
      <c r="G21" s="169"/>
      <c r="H21" s="169"/>
      <c r="I21" s="170"/>
      <c r="J21" s="164" t="s">
        <v>2008</v>
      </c>
    </row>
    <row r="22" spans="6:10" ht="15.75" thickTop="1" x14ac:dyDescent="0.25"/>
    <row r="44" spans="8:10" x14ac:dyDescent="0.25">
      <c r="H44">
        <v>15000</v>
      </c>
      <c r="I44">
        <v>37000</v>
      </c>
      <c r="J44">
        <f>I44*0.3</f>
        <v>11100</v>
      </c>
    </row>
  </sheetData>
  <autoFilter ref="F2:J21">
    <filterColumn colId="3">
      <filters>
        <filter val="Approved"/>
      </filters>
    </filterColumn>
  </autoFilter>
  <mergeCells count="2">
    <mergeCell ref="F20:I20"/>
    <mergeCell ref="F21:I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G46"/>
  <sheetViews>
    <sheetView topLeftCell="A17" workbookViewId="0">
      <selection activeCell="E26" sqref="E26"/>
    </sheetView>
  </sheetViews>
  <sheetFormatPr defaultRowHeight="15" x14ac:dyDescent="0.25"/>
  <cols>
    <col min="4" max="4" width="12.140625" customWidth="1"/>
    <col min="5" max="5" width="17.5703125" customWidth="1"/>
    <col min="6" max="6" width="13.28515625" customWidth="1"/>
    <col min="7" max="7" width="10.5703125" customWidth="1"/>
  </cols>
  <sheetData>
    <row r="9" spans="5:7" x14ac:dyDescent="0.25">
      <c r="E9" s="91" t="s">
        <v>12</v>
      </c>
      <c r="F9" s="91" t="s">
        <v>1921</v>
      </c>
      <c r="G9" s="91" t="s">
        <v>1923</v>
      </c>
    </row>
    <row r="10" spans="5:7" ht="18.75" customHeight="1" x14ac:dyDescent="0.25">
      <c r="E10" s="92" t="s">
        <v>1922</v>
      </c>
      <c r="F10" s="87">
        <v>48167.17</v>
      </c>
      <c r="G10" s="89">
        <f>F10/4047</f>
        <v>11.90194465035829</v>
      </c>
    </row>
    <row r="11" spans="5:7" x14ac:dyDescent="0.25">
      <c r="E11" s="90" t="s">
        <v>1924</v>
      </c>
      <c r="F11" s="87">
        <v>75997</v>
      </c>
      <c r="G11" s="88">
        <f>F11/4047</f>
        <v>18.778601433160365</v>
      </c>
    </row>
    <row r="12" spans="5:7" x14ac:dyDescent="0.25">
      <c r="E12" s="90" t="s">
        <v>1920</v>
      </c>
      <c r="F12" s="87">
        <f>SUM(F10:F11)</f>
        <v>124164.17</v>
      </c>
      <c r="G12" s="88">
        <f>F12/4047</f>
        <v>30.680546083518657</v>
      </c>
    </row>
    <row r="17" spans="4:5" x14ac:dyDescent="0.25">
      <c r="D17" t="s">
        <v>1930</v>
      </c>
      <c r="E17" s="67">
        <v>250000000</v>
      </c>
    </row>
    <row r="18" spans="4:5" x14ac:dyDescent="0.25">
      <c r="D18" t="s">
        <v>1925</v>
      </c>
      <c r="E18" s="67">
        <v>4094210</v>
      </c>
    </row>
    <row r="19" spans="4:5" x14ac:dyDescent="0.25">
      <c r="D19" t="s">
        <v>1925</v>
      </c>
      <c r="E19" s="67">
        <v>4435692</v>
      </c>
    </row>
    <row r="20" spans="4:5" x14ac:dyDescent="0.25">
      <c r="D20" t="s">
        <v>1926</v>
      </c>
      <c r="E20" s="67">
        <v>1000</v>
      </c>
    </row>
    <row r="21" spans="4:5" x14ac:dyDescent="0.25">
      <c r="D21" t="s">
        <v>1926</v>
      </c>
      <c r="E21" s="67">
        <v>1000</v>
      </c>
    </row>
    <row r="22" spans="4:5" x14ac:dyDescent="0.25">
      <c r="D22" t="s">
        <v>1927</v>
      </c>
      <c r="E22" s="67">
        <v>78919</v>
      </c>
    </row>
    <row r="23" spans="4:5" x14ac:dyDescent="0.25">
      <c r="D23" t="s">
        <v>1927</v>
      </c>
      <c r="E23" s="67">
        <v>452715</v>
      </c>
    </row>
    <row r="24" spans="4:5" x14ac:dyDescent="0.25">
      <c r="D24" t="s">
        <v>1928</v>
      </c>
      <c r="E24" s="67">
        <v>1228262</v>
      </c>
    </row>
    <row r="25" spans="4:5" x14ac:dyDescent="0.25">
      <c r="D25" t="s">
        <v>1928</v>
      </c>
      <c r="E25" s="67">
        <v>1330707</v>
      </c>
    </row>
    <row r="26" spans="4:5" x14ac:dyDescent="0.25">
      <c r="D26" t="s">
        <v>1929</v>
      </c>
      <c r="E26" s="67">
        <v>8559029</v>
      </c>
    </row>
    <row r="27" spans="4:5" x14ac:dyDescent="0.25">
      <c r="D27" t="s">
        <v>1929</v>
      </c>
      <c r="E27" s="67">
        <v>15679331</v>
      </c>
    </row>
    <row r="28" spans="4:5" x14ac:dyDescent="0.25">
      <c r="D28" t="s">
        <v>1929</v>
      </c>
      <c r="E28" s="67">
        <v>13842690</v>
      </c>
    </row>
    <row r="29" spans="4:5" x14ac:dyDescent="0.25">
      <c r="D29" t="s">
        <v>1929</v>
      </c>
      <c r="E29" s="67">
        <v>13504230</v>
      </c>
    </row>
    <row r="30" spans="4:5" x14ac:dyDescent="0.25">
      <c r="D30" t="s">
        <v>1931</v>
      </c>
      <c r="E30" s="67">
        <v>2408360</v>
      </c>
    </row>
    <row r="31" spans="4:5" x14ac:dyDescent="0.25">
      <c r="D31" t="s">
        <v>1931</v>
      </c>
      <c r="E31" s="67">
        <v>1932500</v>
      </c>
    </row>
    <row r="32" spans="4:5" x14ac:dyDescent="0.25">
      <c r="D32" t="s">
        <v>1932</v>
      </c>
      <c r="E32" s="67">
        <v>2360</v>
      </c>
    </row>
    <row r="33" spans="4:5" x14ac:dyDescent="0.25">
      <c r="D33" t="s">
        <v>1932</v>
      </c>
      <c r="E33" s="67">
        <v>2360</v>
      </c>
    </row>
    <row r="34" spans="4:5" x14ac:dyDescent="0.25">
      <c r="D34" t="s">
        <v>1933</v>
      </c>
      <c r="E34" s="67">
        <v>8188423</v>
      </c>
    </row>
    <row r="35" spans="4:5" x14ac:dyDescent="0.25">
      <c r="D35" t="s">
        <v>1934</v>
      </c>
      <c r="E35" s="67">
        <v>284186</v>
      </c>
    </row>
    <row r="36" spans="4:5" x14ac:dyDescent="0.25">
      <c r="D36" t="s">
        <v>1934</v>
      </c>
      <c r="E36" s="67">
        <v>448383</v>
      </c>
    </row>
    <row r="37" spans="4:5" x14ac:dyDescent="0.25">
      <c r="D37" t="s">
        <v>1934</v>
      </c>
      <c r="E37" s="67">
        <v>1652117</v>
      </c>
    </row>
    <row r="38" spans="4:5" x14ac:dyDescent="0.25">
      <c r="D38" t="s">
        <v>1934</v>
      </c>
      <c r="E38" s="67">
        <v>2606270</v>
      </c>
    </row>
    <row r="39" spans="4:5" x14ac:dyDescent="0.25">
      <c r="D39" t="s">
        <v>1935</v>
      </c>
      <c r="E39" s="67">
        <v>6100</v>
      </c>
    </row>
    <row r="40" spans="4:5" x14ac:dyDescent="0.25">
      <c r="D40" t="s">
        <v>1936</v>
      </c>
      <c r="E40" s="67">
        <v>2825654</v>
      </c>
    </row>
    <row r="41" spans="4:5" x14ac:dyDescent="0.25">
      <c r="D41" t="s">
        <v>1937</v>
      </c>
      <c r="E41" s="67">
        <v>1824254</v>
      </c>
    </row>
    <row r="42" spans="4:5" x14ac:dyDescent="0.25">
      <c r="E42" s="67">
        <v>963344</v>
      </c>
    </row>
    <row r="43" spans="4:5" x14ac:dyDescent="0.25">
      <c r="E43" s="67">
        <v>142094</v>
      </c>
    </row>
    <row r="44" spans="4:5" x14ac:dyDescent="0.25">
      <c r="E44" s="67">
        <v>1519940</v>
      </c>
    </row>
    <row r="45" spans="4:5" x14ac:dyDescent="0.25">
      <c r="E45" s="67">
        <v>224192</v>
      </c>
    </row>
    <row r="46" spans="4:5" x14ac:dyDescent="0.25">
      <c r="E46" s="51">
        <f>SUM(E17:E45)</f>
        <v>338238322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17" workbookViewId="0">
      <selection activeCell="G2" sqref="G2"/>
    </sheetView>
  </sheetViews>
  <sheetFormatPr defaultRowHeight="15" x14ac:dyDescent="0.25"/>
  <cols>
    <col min="1" max="1" width="7.5703125" customWidth="1"/>
    <col min="2" max="2" width="21.85546875" customWidth="1"/>
    <col min="3" max="3" width="12.5703125" customWidth="1"/>
    <col min="4" max="4" width="12.28515625" customWidth="1"/>
    <col min="5" max="6" width="14.42578125" customWidth="1"/>
    <col min="7" max="7" width="13.42578125" customWidth="1"/>
    <col min="8" max="8" width="15.7109375" customWidth="1"/>
    <col min="9" max="9" width="15.42578125" customWidth="1"/>
    <col min="10" max="10" width="14.28515625" customWidth="1"/>
  </cols>
  <sheetData>
    <row r="1" spans="1:10" ht="84.75" customHeight="1" thickTop="1" thickBot="1" x14ac:dyDescent="0.3">
      <c r="A1" s="94" t="s">
        <v>1940</v>
      </c>
      <c r="B1" s="95" t="s">
        <v>1941</v>
      </c>
      <c r="C1" s="171" t="s">
        <v>1942</v>
      </c>
      <c r="D1" s="172"/>
      <c r="E1" s="171" t="s">
        <v>1943</v>
      </c>
      <c r="F1" s="172"/>
      <c r="G1" s="171" t="s">
        <v>2017</v>
      </c>
      <c r="H1" s="172"/>
      <c r="I1" s="171" t="s">
        <v>1958</v>
      </c>
      <c r="J1" s="172"/>
    </row>
    <row r="2" spans="1:10" ht="16.5" thickTop="1" thickBot="1" x14ac:dyDescent="0.3">
      <c r="A2" s="96"/>
      <c r="B2" s="97"/>
      <c r="C2" s="98" t="s">
        <v>1944</v>
      </c>
      <c r="D2" s="99" t="s">
        <v>1945</v>
      </c>
      <c r="E2" s="98" t="s">
        <v>1944</v>
      </c>
      <c r="F2" s="100" t="s">
        <v>1945</v>
      </c>
      <c r="G2" s="101" t="s">
        <v>1944</v>
      </c>
      <c r="H2" s="99" t="s">
        <v>1945</v>
      </c>
      <c r="I2" s="101" t="s">
        <v>1944</v>
      </c>
      <c r="J2" s="99" t="s">
        <v>1945</v>
      </c>
    </row>
    <row r="3" spans="1:10" ht="30.75" customHeight="1" thickBot="1" x14ac:dyDescent="0.3">
      <c r="A3" s="102">
        <v>1</v>
      </c>
      <c r="B3" s="103" t="s">
        <v>1946</v>
      </c>
      <c r="C3" s="104">
        <v>28</v>
      </c>
      <c r="D3" s="103" t="s">
        <v>1947</v>
      </c>
      <c r="E3" s="104">
        <v>32.32</v>
      </c>
      <c r="F3" s="105">
        <v>0.43</v>
      </c>
      <c r="G3" s="106">
        <v>32.32</v>
      </c>
      <c r="H3" s="103">
        <v>0.43</v>
      </c>
      <c r="I3" s="106">
        <v>32.32</v>
      </c>
      <c r="J3" s="103">
        <v>0.43</v>
      </c>
    </row>
    <row r="4" spans="1:10" ht="24.75" customHeight="1" thickBot="1" x14ac:dyDescent="0.3">
      <c r="A4" s="102">
        <v>2</v>
      </c>
      <c r="B4" s="103" t="s">
        <v>1948</v>
      </c>
      <c r="C4" s="104">
        <v>18</v>
      </c>
      <c r="D4" s="103">
        <v>13</v>
      </c>
      <c r="E4" s="104">
        <v>17.61</v>
      </c>
      <c r="F4" s="105">
        <v>4.78</v>
      </c>
      <c r="G4" s="106">
        <v>17.61</v>
      </c>
      <c r="H4" s="103">
        <v>4.2699999999999996</v>
      </c>
      <c r="I4" s="117">
        <v>23.52</v>
      </c>
      <c r="J4" s="117">
        <v>1.66</v>
      </c>
    </row>
    <row r="5" spans="1:10" ht="30" customHeight="1" thickBot="1" x14ac:dyDescent="0.3">
      <c r="A5" s="102">
        <v>3</v>
      </c>
      <c r="B5" s="103" t="s">
        <v>1949</v>
      </c>
      <c r="C5" s="104">
        <v>61.58</v>
      </c>
      <c r="D5" s="103">
        <v>37.17</v>
      </c>
      <c r="E5" s="104">
        <v>61.58</v>
      </c>
      <c r="F5" s="105">
        <v>33.909999999999997</v>
      </c>
      <c r="G5" s="106">
        <v>61.58</v>
      </c>
      <c r="H5" s="103">
        <v>33.909999999999997</v>
      </c>
      <c r="I5" s="106">
        <v>61.58</v>
      </c>
      <c r="J5" s="103">
        <v>33.909999999999997</v>
      </c>
    </row>
    <row r="6" spans="1:10" ht="27.75" customHeight="1" thickBot="1" x14ac:dyDescent="0.3">
      <c r="A6" s="107">
        <v>4</v>
      </c>
      <c r="B6" s="108" t="s">
        <v>1950</v>
      </c>
      <c r="C6" s="109">
        <v>0.5</v>
      </c>
      <c r="D6" s="108" t="s">
        <v>1947</v>
      </c>
      <c r="E6" s="109">
        <v>1.62</v>
      </c>
      <c r="F6" s="110">
        <v>0.67</v>
      </c>
      <c r="G6" s="111">
        <v>1.62</v>
      </c>
      <c r="H6" s="110">
        <v>0.67</v>
      </c>
      <c r="I6" s="117">
        <v>0</v>
      </c>
      <c r="J6" s="117">
        <v>0</v>
      </c>
    </row>
    <row r="7" spans="1:10" ht="34.5" customHeight="1" thickTop="1" thickBot="1" x14ac:dyDescent="0.3">
      <c r="A7" s="112"/>
      <c r="B7" s="113" t="s">
        <v>1951</v>
      </c>
      <c r="C7" s="114">
        <v>108.08</v>
      </c>
      <c r="D7" s="113">
        <v>50.17</v>
      </c>
      <c r="E7" s="114">
        <v>113.13</v>
      </c>
      <c r="F7" s="115">
        <v>39.79</v>
      </c>
      <c r="G7" s="116">
        <v>113.13</v>
      </c>
      <c r="H7" s="113">
        <f>SUM(H3:H6)</f>
        <v>39.28</v>
      </c>
      <c r="I7" s="113">
        <f>SUM(I3:I6)</f>
        <v>117.42</v>
      </c>
      <c r="J7" s="113">
        <f>SUM(J3:J6)</f>
        <v>36</v>
      </c>
    </row>
    <row r="8" spans="1:10" ht="49.5" customHeight="1" thickTop="1" thickBot="1" x14ac:dyDescent="0.3">
      <c r="A8" s="102">
        <v>5</v>
      </c>
      <c r="B8" s="103" t="s">
        <v>1952</v>
      </c>
      <c r="C8" s="104">
        <v>2</v>
      </c>
      <c r="D8" s="103">
        <v>0.5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</row>
    <row r="9" spans="1:10" ht="54" customHeight="1" thickBot="1" x14ac:dyDescent="0.3">
      <c r="A9" s="102">
        <v>6</v>
      </c>
      <c r="B9" s="103" t="s">
        <v>1953</v>
      </c>
      <c r="C9" s="104">
        <v>0.8</v>
      </c>
      <c r="D9" s="103">
        <v>0.2</v>
      </c>
      <c r="E9" s="104">
        <v>2.76</v>
      </c>
      <c r="F9" s="105">
        <v>2.4900000000000002</v>
      </c>
      <c r="G9" s="117">
        <v>0</v>
      </c>
      <c r="H9" s="117">
        <v>0</v>
      </c>
      <c r="I9" s="117">
        <v>0</v>
      </c>
      <c r="J9" s="117">
        <v>0</v>
      </c>
    </row>
    <row r="10" spans="1:10" ht="53.25" customHeight="1" thickBot="1" x14ac:dyDescent="0.3">
      <c r="A10" s="102">
        <v>7</v>
      </c>
      <c r="B10" s="103" t="s">
        <v>1954</v>
      </c>
      <c r="C10" s="104">
        <v>2</v>
      </c>
      <c r="D10" s="103">
        <v>0.5</v>
      </c>
      <c r="E10" s="104">
        <v>2.61</v>
      </c>
      <c r="F10" s="105">
        <v>0.68</v>
      </c>
      <c r="G10" s="117">
        <v>0</v>
      </c>
      <c r="H10" s="117">
        <v>0</v>
      </c>
      <c r="I10" s="117">
        <v>0</v>
      </c>
      <c r="J10" s="117">
        <v>0</v>
      </c>
    </row>
    <row r="11" spans="1:10" ht="48.75" customHeight="1" thickBot="1" x14ac:dyDescent="0.3">
      <c r="A11" s="102">
        <v>8</v>
      </c>
      <c r="B11" s="103" t="s">
        <v>1955</v>
      </c>
      <c r="C11" s="104">
        <v>14.1</v>
      </c>
      <c r="D11" s="103">
        <v>5.37</v>
      </c>
      <c r="E11" s="104">
        <v>0</v>
      </c>
      <c r="F11" s="105">
        <v>18.309999999999999</v>
      </c>
      <c r="G11" s="117">
        <v>0</v>
      </c>
      <c r="H11" s="117">
        <v>0</v>
      </c>
      <c r="I11" s="117">
        <v>0</v>
      </c>
      <c r="J11" s="117">
        <v>0</v>
      </c>
    </row>
    <row r="12" spans="1:10" ht="51" customHeight="1" thickBot="1" x14ac:dyDescent="0.3">
      <c r="A12" s="107">
        <v>10</v>
      </c>
      <c r="B12" s="108" t="s">
        <v>1956</v>
      </c>
      <c r="C12" s="109">
        <v>18.8</v>
      </c>
      <c r="D12" s="108">
        <v>6.57</v>
      </c>
      <c r="E12" s="109">
        <v>5.37</v>
      </c>
      <c r="F12" s="110">
        <v>21.48</v>
      </c>
      <c r="G12" s="117">
        <v>0</v>
      </c>
      <c r="H12" s="117">
        <v>0</v>
      </c>
      <c r="I12" s="117">
        <v>0</v>
      </c>
      <c r="J12" s="117">
        <v>0</v>
      </c>
    </row>
    <row r="13" spans="1:10" ht="16.5" thickTop="1" thickBot="1" x14ac:dyDescent="0.3">
      <c r="A13" s="112"/>
      <c r="B13" s="113" t="s">
        <v>1957</v>
      </c>
      <c r="C13" s="114">
        <v>127</v>
      </c>
      <c r="D13" s="113">
        <v>56.75</v>
      </c>
      <c r="E13" s="114">
        <v>118.5</v>
      </c>
      <c r="F13" s="115">
        <v>61.27</v>
      </c>
      <c r="G13" s="116">
        <v>113.13</v>
      </c>
      <c r="H13" s="113">
        <v>38.6</v>
      </c>
      <c r="I13" s="113">
        <v>117.42</v>
      </c>
      <c r="J13" s="113">
        <v>36</v>
      </c>
    </row>
    <row r="14" spans="1:10" ht="15.75" thickTop="1" x14ac:dyDescent="0.25"/>
  </sheetData>
  <mergeCells count="4">
    <mergeCell ref="C1:D1"/>
    <mergeCell ref="E1:F1"/>
    <mergeCell ref="G1:H1"/>
    <mergeCell ref="I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D5" sqref="D5"/>
    </sheetView>
  </sheetViews>
  <sheetFormatPr defaultRowHeight="15" x14ac:dyDescent="0.25"/>
  <cols>
    <col min="1" max="1" width="19.7109375" customWidth="1"/>
    <col min="2" max="2" width="15.5703125" customWidth="1"/>
    <col min="3" max="3" width="15.28515625" customWidth="1"/>
    <col min="4" max="4" width="16.42578125" customWidth="1"/>
  </cols>
  <sheetData>
    <row r="3" spans="1:4" s="52" customFormat="1" ht="51.75" customHeight="1" x14ac:dyDescent="0.25">
      <c r="A3" s="53" t="s">
        <v>1910</v>
      </c>
      <c r="B3" s="54" t="s">
        <v>1913</v>
      </c>
      <c r="C3" s="54" t="s">
        <v>1915</v>
      </c>
      <c r="D3" s="54" t="s">
        <v>1912</v>
      </c>
    </row>
    <row r="4" spans="1:4" x14ac:dyDescent="0.25">
      <c r="A4" s="50" t="s">
        <v>17</v>
      </c>
      <c r="B4" s="51">
        <v>42701708.549999982</v>
      </c>
      <c r="C4" s="51">
        <v>47785961.349999949</v>
      </c>
      <c r="D4" s="51">
        <v>47796177</v>
      </c>
    </row>
    <row r="5" spans="1:4" x14ac:dyDescent="0.25">
      <c r="A5" s="50" t="s">
        <v>19</v>
      </c>
      <c r="B5" s="51">
        <v>7951891.1200000001</v>
      </c>
      <c r="C5" s="51">
        <v>7951891.1200000001</v>
      </c>
      <c r="D5" s="51">
        <v>10769998</v>
      </c>
    </row>
    <row r="6" spans="1:4" x14ac:dyDescent="0.25">
      <c r="A6" s="50" t="s">
        <v>16</v>
      </c>
      <c r="B6" s="51">
        <v>4258787</v>
      </c>
      <c r="C6" s="51"/>
      <c r="D6" s="51"/>
    </row>
    <row r="7" spans="1:4" x14ac:dyDescent="0.25">
      <c r="A7" s="50" t="s">
        <v>18</v>
      </c>
      <c r="B7" s="51">
        <v>331126310.19999999</v>
      </c>
      <c r="C7" s="51">
        <v>331126310.19999999</v>
      </c>
      <c r="D7" s="51">
        <v>388851163</v>
      </c>
    </row>
    <row r="8" spans="1:4" x14ac:dyDescent="0.25">
      <c r="A8" s="50" t="s">
        <v>1911</v>
      </c>
      <c r="B8" s="51">
        <v>386038696.86999989</v>
      </c>
      <c r="C8" s="51">
        <v>386864162.66999984</v>
      </c>
      <c r="D8" s="51">
        <v>447417338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4"/>
  <sheetViews>
    <sheetView workbookViewId="0">
      <selection activeCell="C13" sqref="C13"/>
    </sheetView>
  </sheetViews>
  <sheetFormatPr defaultRowHeight="15" x14ac:dyDescent="0.25"/>
  <cols>
    <col min="3" max="3" width="20.28515625" customWidth="1"/>
    <col min="4" max="4" width="17.5703125" customWidth="1"/>
    <col min="5" max="6" width="17.5703125" hidden="1" customWidth="1"/>
    <col min="8" max="8" width="13.28515625" bestFit="1" customWidth="1"/>
    <col min="9" max="9" width="10.140625" customWidth="1"/>
    <col min="11" max="11" width="10.5703125" bestFit="1" customWidth="1"/>
    <col min="12" max="14" width="0" hidden="1" customWidth="1"/>
  </cols>
  <sheetData>
    <row r="4" spans="2:15" ht="15.75" thickBot="1" x14ac:dyDescent="0.3"/>
    <row r="5" spans="2:15" ht="32.25" customHeight="1" thickBot="1" x14ac:dyDescent="0.3">
      <c r="B5" s="59" t="s">
        <v>1919</v>
      </c>
      <c r="C5" s="76" t="s">
        <v>1910</v>
      </c>
      <c r="D5" s="77" t="s">
        <v>1913</v>
      </c>
      <c r="E5" s="60" t="s">
        <v>1915</v>
      </c>
      <c r="F5" s="58" t="s">
        <v>1912</v>
      </c>
    </row>
    <row r="6" spans="2:15" x14ac:dyDescent="0.25">
      <c r="B6" s="173" t="s">
        <v>1917</v>
      </c>
      <c r="C6" s="79" t="s">
        <v>17</v>
      </c>
      <c r="D6" s="68">
        <v>42701708.549999982</v>
      </c>
      <c r="E6" s="55">
        <v>47785961.349999949</v>
      </c>
      <c r="F6" s="55">
        <v>47796177</v>
      </c>
    </row>
    <row r="7" spans="2:15" x14ac:dyDescent="0.25">
      <c r="B7" s="174"/>
      <c r="C7" s="80" t="s">
        <v>19</v>
      </c>
      <c r="D7" s="70">
        <v>7951891.1200000001</v>
      </c>
      <c r="E7" s="56">
        <v>7951891.1200000001</v>
      </c>
      <c r="F7" s="56">
        <v>10769998</v>
      </c>
    </row>
    <row r="8" spans="2:15" x14ac:dyDescent="0.25">
      <c r="B8" s="174"/>
      <c r="C8" s="81" t="s">
        <v>16</v>
      </c>
      <c r="D8" s="70">
        <v>4258787</v>
      </c>
      <c r="E8" s="56"/>
      <c r="F8" s="56"/>
    </row>
    <row r="9" spans="2:15" ht="15.75" thickBot="1" x14ac:dyDescent="0.3">
      <c r="B9" s="175"/>
      <c r="C9" s="82" t="s">
        <v>18</v>
      </c>
      <c r="D9" s="83">
        <v>331126310.19999999</v>
      </c>
      <c r="E9" s="57">
        <v>331126310.19999999</v>
      </c>
      <c r="F9" s="57">
        <v>388851163</v>
      </c>
      <c r="H9" s="51">
        <f>D9+D7</f>
        <v>339078201.31999999</v>
      </c>
    </row>
    <row r="10" spans="2:15" x14ac:dyDescent="0.25">
      <c r="B10" s="173" t="s">
        <v>1916</v>
      </c>
      <c r="C10" s="79" t="s">
        <v>17</v>
      </c>
      <c r="D10" s="68">
        <v>176071693.05000001</v>
      </c>
      <c r="E10" s="55">
        <v>175913766.60999992</v>
      </c>
      <c r="F10" s="55">
        <v>142220265.41999996</v>
      </c>
    </row>
    <row r="11" spans="2:15" x14ac:dyDescent="0.25">
      <c r="B11" s="174"/>
      <c r="C11" s="80" t="s">
        <v>19</v>
      </c>
      <c r="D11" s="70">
        <v>95836251.400000006</v>
      </c>
      <c r="E11" s="56">
        <v>95836251.400000006</v>
      </c>
      <c r="F11" s="56">
        <v>106926268.83999999</v>
      </c>
      <c r="I11" s="63"/>
    </row>
    <row r="12" spans="2:15" x14ac:dyDescent="0.25">
      <c r="B12" s="174"/>
      <c r="C12" s="81" t="s">
        <v>16</v>
      </c>
      <c r="D12" s="70">
        <v>323228692.5</v>
      </c>
      <c r="E12" s="56"/>
      <c r="F12" s="56"/>
      <c r="I12" s="64"/>
    </row>
    <row r="13" spans="2:15" x14ac:dyDescent="0.25">
      <c r="B13" s="174"/>
      <c r="C13" s="69" t="s">
        <v>20</v>
      </c>
      <c r="D13" s="70">
        <v>16222974.540000005</v>
      </c>
      <c r="E13" s="56"/>
      <c r="F13" s="56">
        <v>17071115.539999999</v>
      </c>
      <c r="I13" s="65"/>
    </row>
    <row r="14" spans="2:15" x14ac:dyDescent="0.25">
      <c r="B14" s="174"/>
      <c r="C14" s="81" t="s">
        <v>18</v>
      </c>
      <c r="D14" s="70">
        <v>501812655.75000012</v>
      </c>
      <c r="E14" s="56">
        <v>501812655.75000012</v>
      </c>
      <c r="F14" s="56">
        <v>580985084.71000004</v>
      </c>
      <c r="H14" s="51">
        <f>D11+D14+D15</f>
        <v>615795199.17000008</v>
      </c>
      <c r="I14" s="51"/>
      <c r="K14" s="67">
        <v>8500</v>
      </c>
      <c r="O14">
        <v>649</v>
      </c>
    </row>
    <row r="15" spans="2:15" ht="15.75" thickBot="1" x14ac:dyDescent="0.3">
      <c r="B15" s="175"/>
      <c r="C15" s="82" t="s">
        <v>1191</v>
      </c>
      <c r="D15" s="83">
        <v>18146292.02</v>
      </c>
      <c r="E15" s="57">
        <v>18281791.48</v>
      </c>
      <c r="F15" s="57">
        <v>17724064.48</v>
      </c>
    </row>
    <row r="16" spans="2:15" ht="15.75" thickBot="1" x14ac:dyDescent="0.3">
      <c r="B16" s="176" t="s">
        <v>1918</v>
      </c>
      <c r="C16" s="177"/>
      <c r="D16" s="78">
        <f>SUM(D6:D15)</f>
        <v>1517357256.1300001</v>
      </c>
      <c r="E16" s="61">
        <f>SUM(E6:E15)</f>
        <v>1178708627.9099998</v>
      </c>
      <c r="F16" s="62">
        <f>SUM(F6:F15)</f>
        <v>1312344136.99</v>
      </c>
    </row>
    <row r="17" spans="3:16" ht="15.75" thickBot="1" x14ac:dyDescent="0.3">
      <c r="P17">
        <v>1977</v>
      </c>
    </row>
    <row r="18" spans="3:16" x14ac:dyDescent="0.25">
      <c r="C18" s="73" t="s">
        <v>16</v>
      </c>
      <c r="D18" s="71">
        <f>D8+D12</f>
        <v>327487479.5</v>
      </c>
      <c r="H18" s="51"/>
      <c r="P18">
        <v>99</v>
      </c>
    </row>
    <row r="19" spans="3:16" x14ac:dyDescent="0.25">
      <c r="C19" s="74" t="s">
        <v>17</v>
      </c>
      <c r="D19" s="72">
        <f>D6+D10</f>
        <v>218773401.59999999</v>
      </c>
      <c r="P19">
        <f>SUM(P17:P18)</f>
        <v>2076</v>
      </c>
    </row>
    <row r="20" spans="3:16" x14ac:dyDescent="0.25">
      <c r="C20" s="74" t="s">
        <v>18</v>
      </c>
      <c r="D20" s="75">
        <f>D7+D9+D11+D14+D15</f>
        <v>954873400.49000013</v>
      </c>
      <c r="H20" s="51"/>
    </row>
    <row r="21" spans="3:16" x14ac:dyDescent="0.25">
      <c r="C21" s="74" t="s">
        <v>20</v>
      </c>
      <c r="D21" s="84">
        <f>D13</f>
        <v>16222974.540000005</v>
      </c>
    </row>
    <row r="22" spans="3:16" ht="15.75" thickBot="1" x14ac:dyDescent="0.3">
      <c r="C22" s="86" t="s">
        <v>1920</v>
      </c>
      <c r="D22" s="85">
        <f>SUM(D18:D21)</f>
        <v>1517357256.1300001</v>
      </c>
    </row>
    <row r="23" spans="3:16" x14ac:dyDescent="0.25">
      <c r="E23">
        <f>113.13+39.79</f>
        <v>152.91999999999999</v>
      </c>
    </row>
    <row r="30" spans="3:16" x14ac:dyDescent="0.25">
      <c r="M30" s="66">
        <f>2713/4</f>
        <v>678.25</v>
      </c>
    </row>
    <row r="31" spans="3:16" x14ac:dyDescent="0.25">
      <c r="K31" s="67">
        <f>31000/3</f>
        <v>10333.333333333334</v>
      </c>
    </row>
    <row r="32" spans="3:16" x14ac:dyDescent="0.25">
      <c r="K32" s="67">
        <f>K31+M30</f>
        <v>11011.583333333334</v>
      </c>
    </row>
    <row r="33" spans="11:11" x14ac:dyDescent="0.25">
      <c r="K33" s="67">
        <v>1750</v>
      </c>
    </row>
    <row r="34" spans="11:11" x14ac:dyDescent="0.25">
      <c r="K34" s="67">
        <f>K33+K32</f>
        <v>12761.583333333334</v>
      </c>
    </row>
  </sheetData>
  <mergeCells count="3">
    <mergeCell ref="B6:B9"/>
    <mergeCell ref="B10:B15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5"/>
  <sheetViews>
    <sheetView workbookViewId="0">
      <pane ySplit="6" topLeftCell="A596" activePane="bottomLeft" state="frozen"/>
      <selection pane="bottomLeft" activeCell="F11" sqref="F11:F618"/>
    </sheetView>
  </sheetViews>
  <sheetFormatPr defaultRowHeight="15" x14ac:dyDescent="0.25"/>
  <cols>
    <col min="1" max="1" width="6.5703125" customWidth="1"/>
    <col min="2" max="2" width="19.7109375" bestFit="1" customWidth="1"/>
    <col min="3" max="3" width="26.7109375" customWidth="1"/>
    <col min="4" max="4" width="19.5703125" bestFit="1" customWidth="1"/>
    <col min="5" max="5" width="19.5703125" customWidth="1"/>
    <col min="6" max="6" width="18" bestFit="1" customWidth="1"/>
    <col min="7" max="7" width="12.42578125" bestFit="1" customWidth="1"/>
    <col min="8" max="8" width="17.7109375" customWidth="1"/>
    <col min="9" max="9" width="12.5703125" customWidth="1"/>
    <col min="10" max="10" width="15" customWidth="1"/>
    <col min="12" max="12" width="16.140625" customWidth="1"/>
  </cols>
  <sheetData>
    <row r="1" spans="1:12" s="2" customFormat="1" x14ac:dyDescent="0.25">
      <c r="A1" s="1"/>
      <c r="D1" s="1"/>
      <c r="E1" s="1"/>
    </row>
    <row r="2" spans="1:12" s="2" customFormat="1" x14ac:dyDescent="0.25">
      <c r="A2" s="3" t="s">
        <v>11</v>
      </c>
      <c r="D2" s="1"/>
      <c r="E2" s="1"/>
    </row>
    <row r="3" spans="1:12" s="2" customFormat="1" x14ac:dyDescent="0.25">
      <c r="A3" s="3" t="s">
        <v>1637</v>
      </c>
      <c r="D3" s="1"/>
      <c r="E3" s="1"/>
    </row>
    <row r="4" spans="1:12" s="2" customFormat="1" x14ac:dyDescent="0.25">
      <c r="A4" s="3" t="s">
        <v>1636</v>
      </c>
      <c r="D4" s="1"/>
      <c r="E4" s="1"/>
    </row>
    <row r="5" spans="1:12" s="2" customFormat="1" x14ac:dyDescent="0.25">
      <c r="A5" s="3" t="s">
        <v>14</v>
      </c>
      <c r="D5" s="1"/>
      <c r="E5" s="1"/>
      <c r="F5" s="17"/>
      <c r="H5" s="17"/>
      <c r="J5" s="4" t="s">
        <v>15</v>
      </c>
    </row>
    <row r="6" spans="1:12" s="2" customFormat="1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1909</v>
      </c>
      <c r="K6" s="5" t="s">
        <v>10</v>
      </c>
      <c r="L6" s="5" t="s">
        <v>1640</v>
      </c>
    </row>
    <row r="7" spans="1:12" hidden="1" x14ac:dyDescent="0.25">
      <c r="A7" s="18" t="s">
        <v>21</v>
      </c>
      <c r="B7" s="19" t="s">
        <v>16</v>
      </c>
      <c r="C7" s="20"/>
      <c r="D7" s="20"/>
      <c r="E7" s="20"/>
      <c r="G7" s="20"/>
      <c r="H7" s="20"/>
      <c r="I7" s="20"/>
      <c r="J7" s="20"/>
      <c r="K7" s="20"/>
      <c r="L7" s="20"/>
    </row>
    <row r="8" spans="1:12" hidden="1" x14ac:dyDescent="0.25">
      <c r="A8" s="18"/>
      <c r="B8" s="20" t="s">
        <v>16</v>
      </c>
      <c r="C8" s="20" t="s">
        <v>625</v>
      </c>
      <c r="D8" s="20"/>
      <c r="E8" s="20"/>
      <c r="F8" s="21">
        <v>2606670</v>
      </c>
      <c r="G8" s="20"/>
      <c r="H8" s="20"/>
      <c r="I8" s="20"/>
      <c r="J8" s="20"/>
      <c r="K8" s="20"/>
      <c r="L8" s="20" t="s">
        <v>1641</v>
      </c>
    </row>
    <row r="9" spans="1:12" hidden="1" x14ac:dyDescent="0.25">
      <c r="A9" s="20"/>
      <c r="B9" s="20" t="s">
        <v>16</v>
      </c>
      <c r="C9" s="20" t="s">
        <v>625</v>
      </c>
      <c r="D9" s="20"/>
      <c r="E9" s="20"/>
      <c r="F9" s="21">
        <v>1652117</v>
      </c>
      <c r="G9" s="20"/>
      <c r="H9" s="20"/>
      <c r="I9" s="20"/>
      <c r="J9" s="20"/>
      <c r="K9" s="20"/>
      <c r="L9" s="20" t="s">
        <v>1641</v>
      </c>
    </row>
    <row r="10" spans="1:12" x14ac:dyDescent="0.25">
      <c r="A10" s="18" t="s">
        <v>22</v>
      </c>
      <c r="B10" s="19" t="s">
        <v>17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20">
        <v>1</v>
      </c>
      <c r="B11" s="20" t="s">
        <v>1642</v>
      </c>
      <c r="C11" s="22" t="s">
        <v>1192</v>
      </c>
      <c r="D11" s="23">
        <v>21</v>
      </c>
      <c r="E11" s="24">
        <v>44093</v>
      </c>
      <c r="F11" s="25">
        <v>31436</v>
      </c>
      <c r="G11" s="25">
        <v>1570</v>
      </c>
      <c r="H11" s="26">
        <v>33006</v>
      </c>
      <c r="I11" s="20" t="s">
        <v>1643</v>
      </c>
      <c r="J11" s="27">
        <f>F11+G11</f>
        <v>33006</v>
      </c>
      <c r="K11" s="20"/>
      <c r="L11" s="20" t="s">
        <v>1644</v>
      </c>
    </row>
    <row r="12" spans="1:12" x14ac:dyDescent="0.25">
      <c r="A12" s="20">
        <v>2</v>
      </c>
      <c r="B12" s="20" t="s">
        <v>1642</v>
      </c>
      <c r="C12" s="22" t="s">
        <v>1192</v>
      </c>
      <c r="D12" s="23">
        <v>22</v>
      </c>
      <c r="E12" s="24">
        <v>44095</v>
      </c>
      <c r="F12" s="25">
        <v>42900</v>
      </c>
      <c r="G12" s="25">
        <v>2144</v>
      </c>
      <c r="H12" s="26">
        <v>45044</v>
      </c>
      <c r="I12" s="20" t="s">
        <v>1643</v>
      </c>
      <c r="J12" s="27">
        <f t="shared" ref="J12:J75" si="0">F12+G12</f>
        <v>45044</v>
      </c>
      <c r="K12" s="20"/>
      <c r="L12" s="20" t="s">
        <v>1644</v>
      </c>
    </row>
    <row r="13" spans="1:12" x14ac:dyDescent="0.25">
      <c r="A13" s="20">
        <v>3</v>
      </c>
      <c r="B13" s="20" t="s">
        <v>1642</v>
      </c>
      <c r="C13" s="22" t="s">
        <v>1192</v>
      </c>
      <c r="D13" s="23">
        <v>23</v>
      </c>
      <c r="E13" s="24">
        <v>44097</v>
      </c>
      <c r="F13" s="25">
        <v>23200</v>
      </c>
      <c r="G13" s="25">
        <v>1160</v>
      </c>
      <c r="H13" s="26">
        <v>24360</v>
      </c>
      <c r="I13" s="20" t="s">
        <v>1643</v>
      </c>
      <c r="J13" s="27">
        <f t="shared" si="0"/>
        <v>24360</v>
      </c>
      <c r="K13" s="20"/>
      <c r="L13" s="20" t="s">
        <v>1644</v>
      </c>
    </row>
    <row r="14" spans="1:12" x14ac:dyDescent="0.25">
      <c r="A14" s="20">
        <v>4</v>
      </c>
      <c r="B14" s="20" t="s">
        <v>1642</v>
      </c>
      <c r="C14" s="22" t="s">
        <v>1192</v>
      </c>
      <c r="D14" s="23">
        <v>24</v>
      </c>
      <c r="E14" s="24">
        <v>44101</v>
      </c>
      <c r="F14" s="25">
        <v>40250</v>
      </c>
      <c r="G14" s="25">
        <v>2012</v>
      </c>
      <c r="H14" s="26">
        <v>42262</v>
      </c>
      <c r="I14" s="20" t="s">
        <v>1643</v>
      </c>
      <c r="J14" s="27">
        <f t="shared" si="0"/>
        <v>42262</v>
      </c>
      <c r="K14" s="20"/>
      <c r="L14" s="20" t="s">
        <v>1644</v>
      </c>
    </row>
    <row r="15" spans="1:12" x14ac:dyDescent="0.25">
      <c r="A15" s="20">
        <v>5</v>
      </c>
      <c r="B15" s="20" t="s">
        <v>1642</v>
      </c>
      <c r="C15" s="22" t="s">
        <v>1192</v>
      </c>
      <c r="D15" s="23">
        <v>17</v>
      </c>
      <c r="E15" s="24">
        <v>44090</v>
      </c>
      <c r="F15" s="25">
        <v>43442</v>
      </c>
      <c r="G15" s="25">
        <v>2172</v>
      </c>
      <c r="H15" s="26">
        <v>45614</v>
      </c>
      <c r="I15" s="20" t="s">
        <v>1643</v>
      </c>
      <c r="J15" s="27">
        <f t="shared" si="0"/>
        <v>45614</v>
      </c>
      <c r="K15" s="20"/>
      <c r="L15" s="20" t="s">
        <v>1644</v>
      </c>
    </row>
    <row r="16" spans="1:12" x14ac:dyDescent="0.25">
      <c r="A16" s="20">
        <v>6</v>
      </c>
      <c r="B16" s="20" t="s">
        <v>1642</v>
      </c>
      <c r="C16" s="22" t="s">
        <v>155</v>
      </c>
      <c r="D16" s="23">
        <v>8957092042</v>
      </c>
      <c r="E16" s="24">
        <v>44103</v>
      </c>
      <c r="F16" s="25">
        <v>40625</v>
      </c>
      <c r="G16" s="25">
        <v>11375</v>
      </c>
      <c r="H16" s="26">
        <v>52000</v>
      </c>
      <c r="I16" s="20" t="s">
        <v>1643</v>
      </c>
      <c r="J16" s="27">
        <f t="shared" si="0"/>
        <v>52000</v>
      </c>
      <c r="K16" s="20"/>
      <c r="L16" s="20" t="s">
        <v>1644</v>
      </c>
    </row>
    <row r="17" spans="1:12" x14ac:dyDescent="0.25">
      <c r="A17" s="20">
        <v>7</v>
      </c>
      <c r="B17" s="20" t="s">
        <v>1642</v>
      </c>
      <c r="C17" s="22" t="s">
        <v>155</v>
      </c>
      <c r="D17" s="23">
        <v>8957092043</v>
      </c>
      <c r="E17" s="24">
        <v>44103</v>
      </c>
      <c r="F17" s="25">
        <v>40625</v>
      </c>
      <c r="G17" s="25">
        <v>11375</v>
      </c>
      <c r="H17" s="26">
        <v>52000</v>
      </c>
      <c r="I17" s="20" t="s">
        <v>1643</v>
      </c>
      <c r="J17" s="27">
        <f t="shared" si="0"/>
        <v>52000</v>
      </c>
      <c r="K17" s="20"/>
      <c r="L17" s="20" t="s">
        <v>1644</v>
      </c>
    </row>
    <row r="18" spans="1:12" x14ac:dyDescent="0.25">
      <c r="A18" s="20">
        <v>8</v>
      </c>
      <c r="B18" s="20" t="s">
        <v>1642</v>
      </c>
      <c r="C18" s="22" t="s">
        <v>1645</v>
      </c>
      <c r="D18" s="20"/>
      <c r="E18" s="24"/>
      <c r="F18" s="25"/>
      <c r="G18" s="25">
        <v>135499.46</v>
      </c>
      <c r="H18" s="26">
        <v>135499</v>
      </c>
      <c r="I18" s="20" t="s">
        <v>1643</v>
      </c>
      <c r="J18" s="27">
        <f t="shared" si="0"/>
        <v>135499.46</v>
      </c>
      <c r="K18" s="20"/>
      <c r="L18" s="20" t="s">
        <v>1644</v>
      </c>
    </row>
    <row r="19" spans="1:12" x14ac:dyDescent="0.25">
      <c r="A19" s="20">
        <v>9</v>
      </c>
      <c r="B19" s="20" t="s">
        <v>1642</v>
      </c>
      <c r="C19" s="22" t="s">
        <v>155</v>
      </c>
      <c r="D19" s="23">
        <v>8957092515</v>
      </c>
      <c r="E19" s="24">
        <v>44105</v>
      </c>
      <c r="F19" s="25">
        <v>20312.5</v>
      </c>
      <c r="G19" s="25">
        <v>5687.5</v>
      </c>
      <c r="H19" s="26">
        <v>26000</v>
      </c>
      <c r="I19" s="20" t="s">
        <v>1643</v>
      </c>
      <c r="J19" s="27">
        <f t="shared" si="0"/>
        <v>26000</v>
      </c>
      <c r="K19" s="20"/>
      <c r="L19" s="20" t="s">
        <v>1644</v>
      </c>
    </row>
    <row r="20" spans="1:12" x14ac:dyDescent="0.25">
      <c r="A20" s="20">
        <v>10</v>
      </c>
      <c r="B20" s="20" t="s">
        <v>1642</v>
      </c>
      <c r="C20" s="22" t="s">
        <v>155</v>
      </c>
      <c r="D20" s="23">
        <v>8957092516</v>
      </c>
      <c r="E20" s="24">
        <v>44105</v>
      </c>
      <c r="F20" s="25">
        <v>101562.5</v>
      </c>
      <c r="G20" s="25">
        <v>28437.5</v>
      </c>
      <c r="H20" s="26">
        <v>130000</v>
      </c>
      <c r="I20" s="20" t="s">
        <v>1643</v>
      </c>
      <c r="J20" s="27">
        <f t="shared" si="0"/>
        <v>130000</v>
      </c>
      <c r="K20" s="20"/>
      <c r="L20" s="20" t="s">
        <v>1644</v>
      </c>
    </row>
    <row r="21" spans="1:12" x14ac:dyDescent="0.25">
      <c r="A21" s="20">
        <v>11</v>
      </c>
      <c r="B21" s="20" t="s">
        <v>1642</v>
      </c>
      <c r="C21" s="22" t="s">
        <v>155</v>
      </c>
      <c r="D21" s="23">
        <v>8957092511</v>
      </c>
      <c r="E21" s="24">
        <v>44105</v>
      </c>
      <c r="F21" s="25">
        <v>40625</v>
      </c>
      <c r="G21" s="25">
        <v>11375</v>
      </c>
      <c r="H21" s="26">
        <v>52000</v>
      </c>
      <c r="I21" s="20" t="s">
        <v>1643</v>
      </c>
      <c r="J21" s="27">
        <f t="shared" si="0"/>
        <v>52000</v>
      </c>
      <c r="K21" s="20"/>
      <c r="L21" s="20" t="s">
        <v>1644</v>
      </c>
    </row>
    <row r="22" spans="1:12" x14ac:dyDescent="0.25">
      <c r="A22" s="20">
        <v>12</v>
      </c>
      <c r="B22" s="20" t="s">
        <v>1642</v>
      </c>
      <c r="C22" s="22" t="s">
        <v>155</v>
      </c>
      <c r="D22" s="23">
        <v>8957092512</v>
      </c>
      <c r="E22" s="24">
        <v>44105</v>
      </c>
      <c r="F22" s="25">
        <v>40625</v>
      </c>
      <c r="G22" s="25">
        <v>11375</v>
      </c>
      <c r="H22" s="26">
        <v>52000</v>
      </c>
      <c r="I22" s="20" t="s">
        <v>1643</v>
      </c>
      <c r="J22" s="27">
        <f t="shared" si="0"/>
        <v>52000</v>
      </c>
      <c r="K22" s="20"/>
      <c r="L22" s="20" t="s">
        <v>1644</v>
      </c>
    </row>
    <row r="23" spans="1:12" x14ac:dyDescent="0.25">
      <c r="A23" s="20">
        <v>13</v>
      </c>
      <c r="B23" s="20" t="s">
        <v>1642</v>
      </c>
      <c r="C23" s="22" t="s">
        <v>1192</v>
      </c>
      <c r="D23" s="23">
        <v>25</v>
      </c>
      <c r="E23" s="24">
        <v>44105</v>
      </c>
      <c r="F23" s="25">
        <v>45280</v>
      </c>
      <c r="G23" s="25">
        <v>2264</v>
      </c>
      <c r="H23" s="26">
        <v>47544</v>
      </c>
      <c r="I23" s="20" t="s">
        <v>1643</v>
      </c>
      <c r="J23" s="27">
        <f t="shared" si="0"/>
        <v>47544</v>
      </c>
      <c r="K23" s="20"/>
      <c r="L23" s="20" t="s">
        <v>1644</v>
      </c>
    </row>
    <row r="24" spans="1:12" x14ac:dyDescent="0.25">
      <c r="A24" s="20">
        <v>14</v>
      </c>
      <c r="B24" s="20" t="s">
        <v>1642</v>
      </c>
      <c r="C24" s="22" t="s">
        <v>1192</v>
      </c>
      <c r="D24" s="23">
        <v>26</v>
      </c>
      <c r="E24" s="24">
        <v>44105</v>
      </c>
      <c r="F24" s="25">
        <v>46320</v>
      </c>
      <c r="G24" s="25">
        <v>2316</v>
      </c>
      <c r="H24" s="26">
        <v>48636</v>
      </c>
      <c r="I24" s="20" t="s">
        <v>1643</v>
      </c>
      <c r="J24" s="27">
        <f t="shared" si="0"/>
        <v>48636</v>
      </c>
      <c r="K24" s="20"/>
      <c r="L24" s="20" t="s">
        <v>1644</v>
      </c>
    </row>
    <row r="25" spans="1:12" x14ac:dyDescent="0.25">
      <c r="A25" s="20">
        <v>15</v>
      </c>
      <c r="B25" s="20" t="s">
        <v>1642</v>
      </c>
      <c r="C25" s="22" t="s">
        <v>1192</v>
      </c>
      <c r="D25" s="23">
        <v>27</v>
      </c>
      <c r="E25" s="24">
        <v>44105</v>
      </c>
      <c r="F25" s="25">
        <v>37536</v>
      </c>
      <c r="G25" s="25">
        <v>1876</v>
      </c>
      <c r="H25" s="26">
        <v>39412</v>
      </c>
      <c r="I25" s="20" t="s">
        <v>1643</v>
      </c>
      <c r="J25" s="27">
        <f t="shared" si="0"/>
        <v>39412</v>
      </c>
      <c r="K25" s="20"/>
      <c r="L25" s="20" t="s">
        <v>1644</v>
      </c>
    </row>
    <row r="26" spans="1:12" x14ac:dyDescent="0.25">
      <c r="A26" s="20">
        <v>16</v>
      </c>
      <c r="B26" s="20" t="s">
        <v>1642</v>
      </c>
      <c r="C26" s="22" t="s">
        <v>1192</v>
      </c>
      <c r="D26" s="23">
        <v>28</v>
      </c>
      <c r="E26" s="24">
        <v>44106</v>
      </c>
      <c r="F26" s="25">
        <v>36160</v>
      </c>
      <c r="G26" s="25">
        <v>1808</v>
      </c>
      <c r="H26" s="26">
        <v>37968</v>
      </c>
      <c r="I26" s="20" t="s">
        <v>1643</v>
      </c>
      <c r="J26" s="27">
        <f t="shared" si="0"/>
        <v>37968</v>
      </c>
      <c r="K26" s="20"/>
      <c r="L26" s="20" t="s">
        <v>1644</v>
      </c>
    </row>
    <row r="27" spans="1:12" x14ac:dyDescent="0.25">
      <c r="A27" s="20">
        <v>17</v>
      </c>
      <c r="B27" s="20" t="s">
        <v>1642</v>
      </c>
      <c r="C27" s="22" t="s">
        <v>1192</v>
      </c>
      <c r="D27" s="23">
        <v>29</v>
      </c>
      <c r="E27" s="24">
        <v>44106</v>
      </c>
      <c r="F27" s="25">
        <v>38840</v>
      </c>
      <c r="G27" s="25">
        <v>1942</v>
      </c>
      <c r="H27" s="26">
        <v>40782</v>
      </c>
      <c r="I27" s="20" t="s">
        <v>1643</v>
      </c>
      <c r="J27" s="27">
        <f t="shared" si="0"/>
        <v>40782</v>
      </c>
      <c r="K27" s="20"/>
      <c r="L27" s="20" t="s">
        <v>1644</v>
      </c>
    </row>
    <row r="28" spans="1:12" x14ac:dyDescent="0.25">
      <c r="A28" s="20">
        <v>18</v>
      </c>
      <c r="B28" s="20" t="s">
        <v>1642</v>
      </c>
      <c r="C28" s="22" t="s">
        <v>1192</v>
      </c>
      <c r="D28" s="23">
        <v>30</v>
      </c>
      <c r="E28" s="24">
        <v>44106</v>
      </c>
      <c r="F28" s="25">
        <v>28826</v>
      </c>
      <c r="G28" s="25">
        <v>1440</v>
      </c>
      <c r="H28" s="26">
        <v>30266</v>
      </c>
      <c r="I28" s="20" t="s">
        <v>1643</v>
      </c>
      <c r="J28" s="27">
        <f t="shared" si="0"/>
        <v>30266</v>
      </c>
      <c r="K28" s="20"/>
      <c r="L28" s="20" t="s">
        <v>1644</v>
      </c>
    </row>
    <row r="29" spans="1:12" x14ac:dyDescent="0.25">
      <c r="A29" s="20">
        <v>19</v>
      </c>
      <c r="B29" s="20" t="s">
        <v>1642</v>
      </c>
      <c r="C29" s="22" t="s">
        <v>1192</v>
      </c>
      <c r="D29" s="23">
        <v>31</v>
      </c>
      <c r="E29" s="24">
        <v>44106</v>
      </c>
      <c r="F29" s="25">
        <v>47154</v>
      </c>
      <c r="G29" s="25">
        <v>2356</v>
      </c>
      <c r="H29" s="26">
        <v>49510</v>
      </c>
      <c r="I29" s="20" t="s">
        <v>1643</v>
      </c>
      <c r="J29" s="27">
        <f t="shared" si="0"/>
        <v>49510</v>
      </c>
      <c r="K29" s="20"/>
      <c r="L29" s="20" t="s">
        <v>1644</v>
      </c>
    </row>
    <row r="30" spans="1:12" x14ac:dyDescent="0.25">
      <c r="A30" s="20">
        <v>20</v>
      </c>
      <c r="B30" s="20" t="s">
        <v>1642</v>
      </c>
      <c r="C30" s="22" t="s">
        <v>1192</v>
      </c>
      <c r="D30" s="23">
        <v>32</v>
      </c>
      <c r="E30" s="24">
        <v>44107</v>
      </c>
      <c r="F30" s="25">
        <v>46966</v>
      </c>
      <c r="G30" s="25">
        <v>2348</v>
      </c>
      <c r="H30" s="26">
        <v>49314</v>
      </c>
      <c r="I30" s="20" t="s">
        <v>1643</v>
      </c>
      <c r="J30" s="27">
        <f t="shared" si="0"/>
        <v>49314</v>
      </c>
      <c r="K30" s="20"/>
      <c r="L30" s="20" t="s">
        <v>1644</v>
      </c>
    </row>
    <row r="31" spans="1:12" x14ac:dyDescent="0.25">
      <c r="A31" s="20">
        <v>21</v>
      </c>
      <c r="B31" s="20" t="s">
        <v>1642</v>
      </c>
      <c r="C31" s="22" t="s">
        <v>1192</v>
      </c>
      <c r="D31" s="23">
        <v>33</v>
      </c>
      <c r="E31" s="24">
        <v>44107</v>
      </c>
      <c r="F31" s="25">
        <v>42000</v>
      </c>
      <c r="G31" s="25">
        <v>2100</v>
      </c>
      <c r="H31" s="26">
        <v>44100</v>
      </c>
      <c r="I31" s="20" t="s">
        <v>1643</v>
      </c>
      <c r="J31" s="27">
        <f t="shared" si="0"/>
        <v>44100</v>
      </c>
      <c r="K31" s="20"/>
      <c r="L31" s="20" t="s">
        <v>1644</v>
      </c>
    </row>
    <row r="32" spans="1:12" x14ac:dyDescent="0.25">
      <c r="A32" s="20">
        <v>22</v>
      </c>
      <c r="B32" s="20" t="s">
        <v>1642</v>
      </c>
      <c r="C32" s="22" t="s">
        <v>1192</v>
      </c>
      <c r="D32" s="23">
        <v>34</v>
      </c>
      <c r="E32" s="24">
        <v>44108</v>
      </c>
      <c r="F32" s="25">
        <v>44700</v>
      </c>
      <c r="G32" s="25">
        <v>2234</v>
      </c>
      <c r="H32" s="26">
        <v>46934</v>
      </c>
      <c r="I32" s="20" t="s">
        <v>1643</v>
      </c>
      <c r="J32" s="27">
        <f t="shared" si="0"/>
        <v>46934</v>
      </c>
      <c r="K32" s="20"/>
      <c r="L32" s="20" t="s">
        <v>1644</v>
      </c>
    </row>
    <row r="33" spans="1:12" x14ac:dyDescent="0.25">
      <c r="A33" s="20">
        <v>23</v>
      </c>
      <c r="B33" s="20" t="s">
        <v>1642</v>
      </c>
      <c r="C33" s="22" t="s">
        <v>155</v>
      </c>
      <c r="D33" s="23">
        <v>8957093005</v>
      </c>
      <c r="E33" s="24">
        <v>44109</v>
      </c>
      <c r="F33" s="25">
        <v>40625</v>
      </c>
      <c r="G33" s="25">
        <v>11375</v>
      </c>
      <c r="H33" s="26">
        <v>52000</v>
      </c>
      <c r="I33" s="20" t="s">
        <v>1643</v>
      </c>
      <c r="J33" s="27">
        <f t="shared" si="0"/>
        <v>52000</v>
      </c>
      <c r="K33" s="20"/>
      <c r="L33" s="20" t="s">
        <v>1644</v>
      </c>
    </row>
    <row r="34" spans="1:12" x14ac:dyDescent="0.25">
      <c r="A34" s="20">
        <v>24</v>
      </c>
      <c r="B34" s="20" t="s">
        <v>1642</v>
      </c>
      <c r="C34" s="22" t="s">
        <v>155</v>
      </c>
      <c r="D34" s="23">
        <v>8957093004</v>
      </c>
      <c r="E34" s="24">
        <v>44109</v>
      </c>
      <c r="F34" s="25">
        <v>60937.5</v>
      </c>
      <c r="G34" s="25">
        <v>17062.5</v>
      </c>
      <c r="H34" s="26">
        <v>78000</v>
      </c>
      <c r="I34" s="20" t="s">
        <v>1643</v>
      </c>
      <c r="J34" s="27">
        <f t="shared" si="0"/>
        <v>78000</v>
      </c>
      <c r="K34" s="20"/>
      <c r="L34" s="20" t="s">
        <v>1644</v>
      </c>
    </row>
    <row r="35" spans="1:12" x14ac:dyDescent="0.25">
      <c r="A35" s="20">
        <v>25</v>
      </c>
      <c r="B35" s="20" t="s">
        <v>1642</v>
      </c>
      <c r="C35" s="22" t="s">
        <v>1192</v>
      </c>
      <c r="D35" s="23">
        <v>35</v>
      </c>
      <c r="E35" s="24">
        <v>44110</v>
      </c>
      <c r="F35" s="25">
        <v>46966</v>
      </c>
      <c r="G35" s="25">
        <v>2348</v>
      </c>
      <c r="H35" s="26">
        <v>49314</v>
      </c>
      <c r="I35" s="20" t="s">
        <v>1643</v>
      </c>
      <c r="J35" s="27">
        <f t="shared" si="0"/>
        <v>49314</v>
      </c>
      <c r="K35" s="20"/>
      <c r="L35" s="20" t="s">
        <v>1644</v>
      </c>
    </row>
    <row r="36" spans="1:12" x14ac:dyDescent="0.25">
      <c r="A36" s="20">
        <v>26</v>
      </c>
      <c r="B36" s="20" t="s">
        <v>1642</v>
      </c>
      <c r="C36" s="22" t="s">
        <v>1646</v>
      </c>
      <c r="D36" s="23" t="s">
        <v>58</v>
      </c>
      <c r="E36" s="28" t="s">
        <v>58</v>
      </c>
      <c r="F36" s="25">
        <v>68280</v>
      </c>
      <c r="G36" s="25">
        <v>0</v>
      </c>
      <c r="H36" s="26">
        <v>68280</v>
      </c>
      <c r="I36" s="20" t="s">
        <v>1643</v>
      </c>
      <c r="J36" s="27">
        <f t="shared" si="0"/>
        <v>68280</v>
      </c>
      <c r="K36" s="20"/>
      <c r="L36" s="20" t="s">
        <v>1644</v>
      </c>
    </row>
    <row r="37" spans="1:12" x14ac:dyDescent="0.25">
      <c r="A37" s="20">
        <v>27</v>
      </c>
      <c r="B37" s="20" t="s">
        <v>1642</v>
      </c>
      <c r="C37" s="22" t="s">
        <v>1646</v>
      </c>
      <c r="D37" s="23" t="s">
        <v>58</v>
      </c>
      <c r="E37" s="28" t="s">
        <v>58</v>
      </c>
      <c r="F37" s="25">
        <v>69510</v>
      </c>
      <c r="G37" s="25">
        <v>0</v>
      </c>
      <c r="H37" s="26">
        <v>69510</v>
      </c>
      <c r="I37" s="20" t="s">
        <v>1643</v>
      </c>
      <c r="J37" s="27">
        <f t="shared" si="0"/>
        <v>69510</v>
      </c>
      <c r="K37" s="20"/>
      <c r="L37" s="20" t="s">
        <v>1644</v>
      </c>
    </row>
    <row r="38" spans="1:12" x14ac:dyDescent="0.25">
      <c r="A38" s="20">
        <v>28</v>
      </c>
      <c r="B38" s="20" t="s">
        <v>1642</v>
      </c>
      <c r="C38" s="22" t="s">
        <v>1192</v>
      </c>
      <c r="D38" s="23">
        <v>36</v>
      </c>
      <c r="E38" s="24">
        <v>44112</v>
      </c>
      <c r="F38" s="25">
        <v>43732</v>
      </c>
      <c r="G38" s="25">
        <v>2186</v>
      </c>
      <c r="H38" s="26">
        <v>45918</v>
      </c>
      <c r="I38" s="20" t="s">
        <v>1643</v>
      </c>
      <c r="J38" s="27">
        <f t="shared" si="0"/>
        <v>45918</v>
      </c>
      <c r="K38" s="20"/>
      <c r="L38" s="20" t="s">
        <v>1644</v>
      </c>
    </row>
    <row r="39" spans="1:12" x14ac:dyDescent="0.25">
      <c r="A39" s="20">
        <v>29</v>
      </c>
      <c r="B39" s="20" t="s">
        <v>1642</v>
      </c>
      <c r="C39" s="22" t="s">
        <v>1192</v>
      </c>
      <c r="D39" s="23">
        <v>37</v>
      </c>
      <c r="E39" s="24">
        <v>44112</v>
      </c>
      <c r="F39" s="25">
        <v>40890</v>
      </c>
      <c r="G39" s="25">
        <v>2044</v>
      </c>
      <c r="H39" s="26">
        <v>42934</v>
      </c>
      <c r="I39" s="20" t="s">
        <v>1643</v>
      </c>
      <c r="J39" s="27">
        <f t="shared" si="0"/>
        <v>42934</v>
      </c>
      <c r="K39" s="20"/>
      <c r="L39" s="20" t="s">
        <v>1644</v>
      </c>
    </row>
    <row r="40" spans="1:12" x14ac:dyDescent="0.25">
      <c r="A40" s="20">
        <v>30</v>
      </c>
      <c r="B40" s="20" t="s">
        <v>1642</v>
      </c>
      <c r="C40" s="22" t="s">
        <v>1192</v>
      </c>
      <c r="D40" s="23">
        <v>38</v>
      </c>
      <c r="E40" s="24">
        <v>44113</v>
      </c>
      <c r="F40" s="25">
        <v>45000</v>
      </c>
      <c r="G40" s="25">
        <v>2250</v>
      </c>
      <c r="H40" s="26">
        <v>47250</v>
      </c>
      <c r="I40" s="20" t="s">
        <v>1643</v>
      </c>
      <c r="J40" s="27">
        <f t="shared" si="0"/>
        <v>47250</v>
      </c>
      <c r="K40" s="20"/>
      <c r="L40" s="20" t="s">
        <v>1644</v>
      </c>
    </row>
    <row r="41" spans="1:12" x14ac:dyDescent="0.25">
      <c r="A41" s="20">
        <v>31</v>
      </c>
      <c r="B41" s="20" t="s">
        <v>1642</v>
      </c>
      <c r="C41" s="22" t="s">
        <v>1192</v>
      </c>
      <c r="D41" s="23">
        <v>40</v>
      </c>
      <c r="E41" s="24">
        <v>44114</v>
      </c>
      <c r="F41" s="25">
        <v>37030</v>
      </c>
      <c r="G41" s="25">
        <v>1850</v>
      </c>
      <c r="H41" s="26">
        <v>38880</v>
      </c>
      <c r="I41" s="20" t="s">
        <v>1643</v>
      </c>
      <c r="J41" s="27">
        <f t="shared" si="0"/>
        <v>38880</v>
      </c>
      <c r="K41" s="20"/>
      <c r="L41" s="20" t="s">
        <v>1644</v>
      </c>
    </row>
    <row r="42" spans="1:12" x14ac:dyDescent="0.25">
      <c r="A42" s="20">
        <v>32</v>
      </c>
      <c r="B42" s="20" t="s">
        <v>1642</v>
      </c>
      <c r="C42" s="22" t="s">
        <v>155</v>
      </c>
      <c r="D42" s="23">
        <v>8957094385</v>
      </c>
      <c r="E42" s="24">
        <v>44119</v>
      </c>
      <c r="F42" s="25">
        <v>22656.25</v>
      </c>
      <c r="G42" s="25">
        <v>6343.76</v>
      </c>
      <c r="H42" s="26">
        <v>29000</v>
      </c>
      <c r="I42" s="20" t="s">
        <v>1643</v>
      </c>
      <c r="J42" s="27">
        <f t="shared" si="0"/>
        <v>29000.010000000002</v>
      </c>
      <c r="K42" s="20"/>
      <c r="L42" s="20" t="s">
        <v>1644</v>
      </c>
    </row>
    <row r="43" spans="1:12" x14ac:dyDescent="0.25">
      <c r="A43" s="20">
        <v>33</v>
      </c>
      <c r="B43" s="20" t="s">
        <v>1642</v>
      </c>
      <c r="C43" s="22" t="s">
        <v>155</v>
      </c>
      <c r="D43" s="23">
        <v>8957094386</v>
      </c>
      <c r="E43" s="24">
        <v>44119</v>
      </c>
      <c r="F43" s="25">
        <v>113281.25</v>
      </c>
      <c r="G43" s="25">
        <v>31718.76</v>
      </c>
      <c r="H43" s="26">
        <v>145000</v>
      </c>
      <c r="I43" s="20" t="s">
        <v>1643</v>
      </c>
      <c r="J43" s="27">
        <f t="shared" si="0"/>
        <v>145000.01</v>
      </c>
      <c r="K43" s="20"/>
      <c r="L43" s="20" t="s">
        <v>1644</v>
      </c>
    </row>
    <row r="44" spans="1:12" x14ac:dyDescent="0.25">
      <c r="A44" s="20">
        <v>34</v>
      </c>
      <c r="B44" s="20" t="s">
        <v>1642</v>
      </c>
      <c r="C44" s="22" t="s">
        <v>1192</v>
      </c>
      <c r="D44" s="23">
        <v>41</v>
      </c>
      <c r="E44" s="24">
        <v>44120</v>
      </c>
      <c r="F44" s="25">
        <v>44320</v>
      </c>
      <c r="G44" s="25">
        <v>2216</v>
      </c>
      <c r="H44" s="26">
        <v>46536</v>
      </c>
      <c r="I44" s="20" t="s">
        <v>1643</v>
      </c>
      <c r="J44" s="27">
        <f t="shared" si="0"/>
        <v>46536</v>
      </c>
      <c r="K44" s="20"/>
      <c r="L44" s="20" t="s">
        <v>1644</v>
      </c>
    </row>
    <row r="45" spans="1:12" x14ac:dyDescent="0.25">
      <c r="A45" s="20">
        <v>35</v>
      </c>
      <c r="B45" s="20" t="s">
        <v>1642</v>
      </c>
      <c r="C45" s="22" t="s">
        <v>1192</v>
      </c>
      <c r="D45" s="23">
        <v>42</v>
      </c>
      <c r="E45" s="24">
        <v>44120</v>
      </c>
      <c r="F45" s="25">
        <v>42420</v>
      </c>
      <c r="G45" s="25">
        <v>2120</v>
      </c>
      <c r="H45" s="26">
        <v>44540</v>
      </c>
      <c r="I45" s="20" t="s">
        <v>1643</v>
      </c>
      <c r="J45" s="27">
        <f t="shared" si="0"/>
        <v>44540</v>
      </c>
      <c r="K45" s="20"/>
      <c r="L45" s="20" t="s">
        <v>1644</v>
      </c>
    </row>
    <row r="46" spans="1:12" x14ac:dyDescent="0.25">
      <c r="A46" s="20">
        <v>36</v>
      </c>
      <c r="B46" s="20" t="s">
        <v>1642</v>
      </c>
      <c r="C46" s="22" t="s">
        <v>155</v>
      </c>
      <c r="D46" s="23">
        <v>8957094598</v>
      </c>
      <c r="E46" s="24">
        <v>44121</v>
      </c>
      <c r="F46" s="25">
        <v>45312.5</v>
      </c>
      <c r="G46" s="25">
        <v>12687.5</v>
      </c>
      <c r="H46" s="26">
        <v>58000</v>
      </c>
      <c r="I46" s="20" t="s">
        <v>1643</v>
      </c>
      <c r="J46" s="27">
        <f t="shared" si="0"/>
        <v>58000</v>
      </c>
      <c r="K46" s="20"/>
      <c r="L46" s="20" t="s">
        <v>1644</v>
      </c>
    </row>
    <row r="47" spans="1:12" x14ac:dyDescent="0.25">
      <c r="A47" s="20">
        <v>37</v>
      </c>
      <c r="B47" s="20" t="s">
        <v>1642</v>
      </c>
      <c r="C47" s="22" t="s">
        <v>155</v>
      </c>
      <c r="D47" s="23">
        <v>8957094599</v>
      </c>
      <c r="E47" s="24">
        <v>44121</v>
      </c>
      <c r="F47" s="25">
        <v>45312.5</v>
      </c>
      <c r="G47" s="25">
        <v>12687.5</v>
      </c>
      <c r="H47" s="26">
        <v>58000</v>
      </c>
      <c r="I47" s="20" t="s">
        <v>1643</v>
      </c>
      <c r="J47" s="27">
        <f t="shared" si="0"/>
        <v>58000</v>
      </c>
      <c r="K47" s="20"/>
      <c r="L47" s="20" t="s">
        <v>1644</v>
      </c>
    </row>
    <row r="48" spans="1:12" x14ac:dyDescent="0.25">
      <c r="A48" s="20">
        <v>38</v>
      </c>
      <c r="B48" s="20" t="s">
        <v>1642</v>
      </c>
      <c r="C48" s="22" t="s">
        <v>155</v>
      </c>
      <c r="D48" s="23">
        <v>8957094568</v>
      </c>
      <c r="E48" s="24">
        <v>44121</v>
      </c>
      <c r="F48" s="25">
        <v>22656.25</v>
      </c>
      <c r="G48" s="25">
        <v>6343.76</v>
      </c>
      <c r="H48" s="26">
        <v>29000</v>
      </c>
      <c r="I48" s="20" t="s">
        <v>1643</v>
      </c>
      <c r="J48" s="27">
        <f t="shared" si="0"/>
        <v>29000.010000000002</v>
      </c>
      <c r="K48" s="20"/>
      <c r="L48" s="20" t="s">
        <v>1644</v>
      </c>
    </row>
    <row r="49" spans="1:12" x14ac:dyDescent="0.25">
      <c r="A49" s="20">
        <v>39</v>
      </c>
      <c r="B49" s="20" t="s">
        <v>1642</v>
      </c>
      <c r="C49" s="22" t="s">
        <v>155</v>
      </c>
      <c r="D49" s="23">
        <v>8957094569</v>
      </c>
      <c r="E49" s="24">
        <v>44121</v>
      </c>
      <c r="F49" s="25">
        <v>22656.25</v>
      </c>
      <c r="G49" s="25">
        <v>6343.76</v>
      </c>
      <c r="H49" s="26">
        <v>29000</v>
      </c>
      <c r="I49" s="20" t="s">
        <v>1643</v>
      </c>
      <c r="J49" s="27">
        <f t="shared" si="0"/>
        <v>29000.010000000002</v>
      </c>
      <c r="K49" s="20"/>
      <c r="L49" s="20" t="s">
        <v>1644</v>
      </c>
    </row>
    <row r="50" spans="1:12" x14ac:dyDescent="0.25">
      <c r="A50" s="20">
        <v>40</v>
      </c>
      <c r="B50" s="20" t="s">
        <v>1642</v>
      </c>
      <c r="C50" s="22" t="s">
        <v>155</v>
      </c>
      <c r="D50" s="23">
        <v>8957094567</v>
      </c>
      <c r="E50" s="24">
        <v>44121</v>
      </c>
      <c r="F50" s="25">
        <v>90625</v>
      </c>
      <c r="G50" s="25">
        <v>25375</v>
      </c>
      <c r="H50" s="26">
        <v>116000</v>
      </c>
      <c r="I50" s="20" t="s">
        <v>1643</v>
      </c>
      <c r="J50" s="27">
        <f t="shared" si="0"/>
        <v>116000</v>
      </c>
      <c r="K50" s="20"/>
      <c r="L50" s="20" t="s">
        <v>1644</v>
      </c>
    </row>
    <row r="51" spans="1:12" x14ac:dyDescent="0.25">
      <c r="A51" s="20">
        <v>41</v>
      </c>
      <c r="B51" s="20" t="s">
        <v>1642</v>
      </c>
      <c r="C51" s="22" t="s">
        <v>155</v>
      </c>
      <c r="D51" s="23">
        <v>8957094556</v>
      </c>
      <c r="E51" s="24">
        <v>44121</v>
      </c>
      <c r="F51" s="25">
        <v>45312.5</v>
      </c>
      <c r="G51" s="25">
        <v>12687.5</v>
      </c>
      <c r="H51" s="26">
        <v>58000</v>
      </c>
      <c r="I51" s="20" t="s">
        <v>1643</v>
      </c>
      <c r="J51" s="27">
        <f t="shared" si="0"/>
        <v>58000</v>
      </c>
      <c r="K51" s="20"/>
      <c r="L51" s="20" t="s">
        <v>1644</v>
      </c>
    </row>
    <row r="52" spans="1:12" x14ac:dyDescent="0.25">
      <c r="A52" s="20">
        <v>42</v>
      </c>
      <c r="B52" s="20" t="s">
        <v>1642</v>
      </c>
      <c r="C52" s="22" t="s">
        <v>155</v>
      </c>
      <c r="D52" s="23">
        <v>8957094557</v>
      </c>
      <c r="E52" s="24">
        <v>44121</v>
      </c>
      <c r="F52" s="25">
        <v>45312.5</v>
      </c>
      <c r="G52" s="25">
        <v>12687.5</v>
      </c>
      <c r="H52" s="26">
        <v>58000</v>
      </c>
      <c r="I52" s="20" t="s">
        <v>1643</v>
      </c>
      <c r="J52" s="27">
        <f t="shared" si="0"/>
        <v>58000</v>
      </c>
      <c r="K52" s="20"/>
      <c r="L52" s="20" t="s">
        <v>1644</v>
      </c>
    </row>
    <row r="53" spans="1:12" x14ac:dyDescent="0.25">
      <c r="A53" s="20">
        <v>43</v>
      </c>
      <c r="B53" s="20" t="s">
        <v>1642</v>
      </c>
      <c r="C53" s="22" t="s">
        <v>1192</v>
      </c>
      <c r="D53" s="23">
        <v>43</v>
      </c>
      <c r="E53" s="24">
        <v>44123</v>
      </c>
      <c r="F53" s="25">
        <v>25404</v>
      </c>
      <c r="G53" s="25">
        <v>1270</v>
      </c>
      <c r="H53" s="26">
        <v>26674</v>
      </c>
      <c r="I53" s="20" t="s">
        <v>1643</v>
      </c>
      <c r="J53" s="27">
        <f t="shared" si="0"/>
        <v>26674</v>
      </c>
      <c r="K53" s="20"/>
      <c r="L53" s="20" t="s">
        <v>1644</v>
      </c>
    </row>
    <row r="54" spans="1:12" x14ac:dyDescent="0.25">
      <c r="A54" s="20">
        <v>44</v>
      </c>
      <c r="B54" s="20" t="s">
        <v>1642</v>
      </c>
      <c r="C54" s="22" t="s">
        <v>1192</v>
      </c>
      <c r="D54" s="23">
        <v>44</v>
      </c>
      <c r="E54" s="24">
        <v>44124</v>
      </c>
      <c r="F54" s="25">
        <v>28420</v>
      </c>
      <c r="G54" s="25">
        <v>1420</v>
      </c>
      <c r="H54" s="26">
        <v>29840</v>
      </c>
      <c r="I54" s="20" t="s">
        <v>1643</v>
      </c>
      <c r="J54" s="27">
        <f t="shared" si="0"/>
        <v>29840</v>
      </c>
      <c r="K54" s="20"/>
      <c r="L54" s="20" t="s">
        <v>1644</v>
      </c>
    </row>
    <row r="55" spans="1:12" x14ac:dyDescent="0.25">
      <c r="A55" s="20">
        <v>45</v>
      </c>
      <c r="B55" s="20" t="s">
        <v>1642</v>
      </c>
      <c r="C55" s="22" t="s">
        <v>1192</v>
      </c>
      <c r="D55" s="23">
        <v>45</v>
      </c>
      <c r="E55" s="24">
        <v>44124</v>
      </c>
      <c r="F55" s="25">
        <v>31436</v>
      </c>
      <c r="G55" s="25">
        <v>1570</v>
      </c>
      <c r="H55" s="26">
        <v>33006</v>
      </c>
      <c r="I55" s="20" t="s">
        <v>1643</v>
      </c>
      <c r="J55" s="27">
        <f t="shared" si="0"/>
        <v>33006</v>
      </c>
      <c r="K55" s="20"/>
      <c r="L55" s="20" t="s">
        <v>1644</v>
      </c>
    </row>
    <row r="56" spans="1:12" x14ac:dyDescent="0.25">
      <c r="A56" s="20">
        <v>46</v>
      </c>
      <c r="B56" s="20" t="s">
        <v>1642</v>
      </c>
      <c r="C56" s="22" t="s">
        <v>1192</v>
      </c>
      <c r="D56" s="23">
        <v>46</v>
      </c>
      <c r="E56" s="24">
        <v>44124</v>
      </c>
      <c r="F56" s="25">
        <v>45000</v>
      </c>
      <c r="G56" s="25">
        <v>2250</v>
      </c>
      <c r="H56" s="26">
        <v>47250</v>
      </c>
      <c r="I56" s="20" t="s">
        <v>1643</v>
      </c>
      <c r="J56" s="27">
        <f t="shared" si="0"/>
        <v>47250</v>
      </c>
      <c r="K56" s="20"/>
      <c r="L56" s="20" t="s">
        <v>1644</v>
      </c>
    </row>
    <row r="57" spans="1:12" x14ac:dyDescent="0.25">
      <c r="A57" s="20">
        <v>47</v>
      </c>
      <c r="B57" s="20" t="s">
        <v>1642</v>
      </c>
      <c r="C57" s="22" t="s">
        <v>1192</v>
      </c>
      <c r="D57" s="23">
        <v>47</v>
      </c>
      <c r="E57" s="24">
        <v>44125</v>
      </c>
      <c r="F57" s="25">
        <v>3476</v>
      </c>
      <c r="G57" s="25">
        <v>172</v>
      </c>
      <c r="H57" s="26">
        <v>3648</v>
      </c>
      <c r="I57" s="20" t="s">
        <v>1643</v>
      </c>
      <c r="J57" s="27">
        <f t="shared" si="0"/>
        <v>3648</v>
      </c>
      <c r="K57" s="20"/>
      <c r="L57" s="20" t="s">
        <v>1644</v>
      </c>
    </row>
    <row r="58" spans="1:12" x14ac:dyDescent="0.25">
      <c r="A58" s="20">
        <v>48</v>
      </c>
      <c r="B58" s="20" t="s">
        <v>1642</v>
      </c>
      <c r="C58" s="22" t="s">
        <v>1192</v>
      </c>
      <c r="D58" s="23">
        <v>48</v>
      </c>
      <c r="E58" s="24">
        <v>44125</v>
      </c>
      <c r="F58" s="25">
        <v>41528</v>
      </c>
      <c r="G58" s="25">
        <v>2076</v>
      </c>
      <c r="H58" s="26">
        <v>43604</v>
      </c>
      <c r="I58" s="20" t="s">
        <v>1643</v>
      </c>
      <c r="J58" s="27">
        <f t="shared" si="0"/>
        <v>43604</v>
      </c>
      <c r="K58" s="20"/>
      <c r="L58" s="20" t="s">
        <v>1644</v>
      </c>
    </row>
    <row r="59" spans="1:12" x14ac:dyDescent="0.25">
      <c r="A59" s="20">
        <v>49</v>
      </c>
      <c r="B59" s="20" t="s">
        <v>1642</v>
      </c>
      <c r="C59" s="22" t="s">
        <v>1192</v>
      </c>
      <c r="D59" s="23">
        <v>49</v>
      </c>
      <c r="E59" s="24">
        <v>44125</v>
      </c>
      <c r="F59" s="25">
        <v>3278</v>
      </c>
      <c r="G59" s="25">
        <v>162</v>
      </c>
      <c r="H59" s="26">
        <v>3440</v>
      </c>
      <c r="I59" s="20" t="s">
        <v>1643</v>
      </c>
      <c r="J59" s="27">
        <f t="shared" si="0"/>
        <v>3440</v>
      </c>
      <c r="K59" s="20"/>
      <c r="L59" s="20" t="s">
        <v>1644</v>
      </c>
    </row>
    <row r="60" spans="1:12" x14ac:dyDescent="0.25">
      <c r="A60" s="20">
        <v>50</v>
      </c>
      <c r="B60" s="20" t="s">
        <v>1642</v>
      </c>
      <c r="C60" s="22" t="s">
        <v>1192</v>
      </c>
      <c r="D60" s="23">
        <v>50</v>
      </c>
      <c r="E60" s="24">
        <v>44125</v>
      </c>
      <c r="F60" s="25">
        <v>3278</v>
      </c>
      <c r="G60" s="25">
        <v>162</v>
      </c>
      <c r="H60" s="26">
        <v>3440</v>
      </c>
      <c r="I60" s="20" t="s">
        <v>1643</v>
      </c>
      <c r="J60" s="27">
        <f t="shared" si="0"/>
        <v>3440</v>
      </c>
      <c r="K60" s="20"/>
      <c r="L60" s="20" t="s">
        <v>1644</v>
      </c>
    </row>
    <row r="61" spans="1:12" x14ac:dyDescent="0.25">
      <c r="A61" s="20">
        <v>51</v>
      </c>
      <c r="B61" s="20" t="s">
        <v>1642</v>
      </c>
      <c r="C61" s="22" t="s">
        <v>1192</v>
      </c>
      <c r="D61" s="23">
        <v>51</v>
      </c>
      <c r="E61" s="24">
        <v>44125</v>
      </c>
      <c r="F61" s="25">
        <v>3476</v>
      </c>
      <c r="G61" s="25">
        <v>172</v>
      </c>
      <c r="H61" s="26">
        <v>3648</v>
      </c>
      <c r="I61" s="20" t="s">
        <v>1643</v>
      </c>
      <c r="J61" s="27">
        <f t="shared" si="0"/>
        <v>3648</v>
      </c>
      <c r="K61" s="20"/>
      <c r="L61" s="20" t="s">
        <v>1644</v>
      </c>
    </row>
    <row r="62" spans="1:12" x14ac:dyDescent="0.25">
      <c r="A62" s="20">
        <v>52</v>
      </c>
      <c r="B62" s="20" t="s">
        <v>1642</v>
      </c>
      <c r="C62" s="22" t="s">
        <v>1192</v>
      </c>
      <c r="D62" s="23">
        <v>52</v>
      </c>
      <c r="E62" s="24">
        <v>44125</v>
      </c>
      <c r="F62" s="25">
        <v>3388</v>
      </c>
      <c r="G62" s="25">
        <v>168</v>
      </c>
      <c r="H62" s="26">
        <v>3556</v>
      </c>
      <c r="I62" s="20" t="s">
        <v>1643</v>
      </c>
      <c r="J62" s="27">
        <f t="shared" si="0"/>
        <v>3556</v>
      </c>
      <c r="K62" s="20"/>
      <c r="L62" s="20" t="s">
        <v>1644</v>
      </c>
    </row>
    <row r="63" spans="1:12" x14ac:dyDescent="0.25">
      <c r="A63" s="20">
        <v>53</v>
      </c>
      <c r="B63" s="20" t="s">
        <v>1642</v>
      </c>
      <c r="C63" s="22" t="s">
        <v>1192</v>
      </c>
      <c r="D63" s="23">
        <v>53</v>
      </c>
      <c r="E63" s="24">
        <v>44126</v>
      </c>
      <c r="F63" s="25">
        <v>45280</v>
      </c>
      <c r="G63" s="25">
        <v>2264</v>
      </c>
      <c r="H63" s="26">
        <v>47544</v>
      </c>
      <c r="I63" s="20" t="s">
        <v>1643</v>
      </c>
      <c r="J63" s="27">
        <f t="shared" si="0"/>
        <v>47544</v>
      </c>
      <c r="K63" s="20"/>
      <c r="L63" s="20" t="s">
        <v>1644</v>
      </c>
    </row>
    <row r="64" spans="1:12" x14ac:dyDescent="0.25">
      <c r="A64" s="20">
        <v>54</v>
      </c>
      <c r="B64" s="20" t="s">
        <v>1642</v>
      </c>
      <c r="C64" s="22" t="s">
        <v>1192</v>
      </c>
      <c r="D64" s="23">
        <v>54</v>
      </c>
      <c r="E64" s="24">
        <v>44126</v>
      </c>
      <c r="F64" s="25">
        <v>47360</v>
      </c>
      <c r="G64" s="25">
        <v>2368</v>
      </c>
      <c r="H64" s="26">
        <v>49728</v>
      </c>
      <c r="I64" s="20" t="s">
        <v>1643</v>
      </c>
      <c r="J64" s="27">
        <f t="shared" si="0"/>
        <v>49728</v>
      </c>
      <c r="K64" s="20"/>
      <c r="L64" s="20" t="s">
        <v>1644</v>
      </c>
    </row>
    <row r="65" spans="1:12" x14ac:dyDescent="0.25">
      <c r="A65" s="20">
        <v>55</v>
      </c>
      <c r="B65" s="20" t="s">
        <v>1642</v>
      </c>
      <c r="C65" s="22" t="s">
        <v>1192</v>
      </c>
      <c r="D65" s="23">
        <v>55</v>
      </c>
      <c r="E65" s="24">
        <v>44126</v>
      </c>
      <c r="F65" s="25">
        <v>45280</v>
      </c>
      <c r="G65" s="25">
        <v>2264</v>
      </c>
      <c r="H65" s="26">
        <v>47544</v>
      </c>
      <c r="I65" s="20" t="s">
        <v>1643</v>
      </c>
      <c r="J65" s="27">
        <f t="shared" si="0"/>
        <v>47544</v>
      </c>
      <c r="K65" s="20"/>
      <c r="L65" s="20" t="s">
        <v>1644</v>
      </c>
    </row>
    <row r="66" spans="1:12" x14ac:dyDescent="0.25">
      <c r="A66" s="20">
        <v>56</v>
      </c>
      <c r="B66" s="20" t="s">
        <v>1642</v>
      </c>
      <c r="C66" s="22" t="s">
        <v>1192</v>
      </c>
      <c r="D66" s="23">
        <v>56</v>
      </c>
      <c r="E66" s="24">
        <v>44128</v>
      </c>
      <c r="F66" s="25">
        <v>2860</v>
      </c>
      <c r="G66" s="25">
        <v>142</v>
      </c>
      <c r="H66" s="26">
        <v>3002</v>
      </c>
      <c r="I66" s="20" t="s">
        <v>1643</v>
      </c>
      <c r="J66" s="27">
        <f t="shared" si="0"/>
        <v>3002</v>
      </c>
      <c r="K66" s="20"/>
      <c r="L66" s="20" t="s">
        <v>1644</v>
      </c>
    </row>
    <row r="67" spans="1:12" x14ac:dyDescent="0.25">
      <c r="A67" s="20">
        <v>57</v>
      </c>
      <c r="B67" s="20" t="s">
        <v>1642</v>
      </c>
      <c r="C67" s="22" t="s">
        <v>1192</v>
      </c>
      <c r="D67" s="23">
        <v>57</v>
      </c>
      <c r="E67" s="24">
        <v>44128</v>
      </c>
      <c r="F67" s="25">
        <v>2860</v>
      </c>
      <c r="G67" s="25">
        <v>142</v>
      </c>
      <c r="H67" s="26">
        <v>3002</v>
      </c>
      <c r="I67" s="20" t="s">
        <v>1643</v>
      </c>
      <c r="J67" s="27">
        <f t="shared" si="0"/>
        <v>3002</v>
      </c>
      <c r="K67" s="20"/>
      <c r="L67" s="20" t="s">
        <v>1644</v>
      </c>
    </row>
    <row r="68" spans="1:12" x14ac:dyDescent="0.25">
      <c r="A68" s="20">
        <v>58</v>
      </c>
      <c r="B68" s="20" t="s">
        <v>1642</v>
      </c>
      <c r="C68" s="22" t="s">
        <v>1192</v>
      </c>
      <c r="D68" s="23">
        <v>58</v>
      </c>
      <c r="E68" s="24">
        <v>44128</v>
      </c>
      <c r="F68" s="25">
        <v>3080</v>
      </c>
      <c r="G68" s="25">
        <v>154</v>
      </c>
      <c r="H68" s="26">
        <v>3234</v>
      </c>
      <c r="I68" s="20" t="s">
        <v>1643</v>
      </c>
      <c r="J68" s="27">
        <f t="shared" si="0"/>
        <v>3234</v>
      </c>
      <c r="K68" s="20"/>
      <c r="L68" s="20" t="s">
        <v>1644</v>
      </c>
    </row>
    <row r="69" spans="1:12" x14ac:dyDescent="0.25">
      <c r="A69" s="20">
        <v>59</v>
      </c>
      <c r="B69" s="20" t="s">
        <v>1642</v>
      </c>
      <c r="C69" s="22" t="s">
        <v>1192</v>
      </c>
      <c r="D69" s="23">
        <v>59</v>
      </c>
      <c r="E69" s="24">
        <v>44128</v>
      </c>
      <c r="F69" s="25">
        <v>45000</v>
      </c>
      <c r="G69" s="25">
        <v>2250</v>
      </c>
      <c r="H69" s="26">
        <v>47250</v>
      </c>
      <c r="I69" s="20" t="s">
        <v>1643</v>
      </c>
      <c r="J69" s="27">
        <f t="shared" si="0"/>
        <v>47250</v>
      </c>
      <c r="K69" s="20"/>
      <c r="L69" s="20" t="s">
        <v>1644</v>
      </c>
    </row>
    <row r="70" spans="1:12" x14ac:dyDescent="0.25">
      <c r="A70" s="20">
        <v>60</v>
      </c>
      <c r="B70" s="20" t="s">
        <v>1642</v>
      </c>
      <c r="C70" s="22" t="s">
        <v>1192</v>
      </c>
      <c r="D70" s="23">
        <v>60</v>
      </c>
      <c r="E70" s="24">
        <v>44128</v>
      </c>
      <c r="F70" s="25">
        <v>3278</v>
      </c>
      <c r="G70" s="25">
        <v>162</v>
      </c>
      <c r="H70" s="26">
        <v>3440</v>
      </c>
      <c r="I70" s="20" t="s">
        <v>1643</v>
      </c>
      <c r="J70" s="27">
        <f t="shared" si="0"/>
        <v>3440</v>
      </c>
      <c r="K70" s="20"/>
      <c r="L70" s="20" t="s">
        <v>1644</v>
      </c>
    </row>
    <row r="71" spans="1:12" x14ac:dyDescent="0.25">
      <c r="A71" s="20">
        <v>61</v>
      </c>
      <c r="B71" s="20" t="s">
        <v>1642</v>
      </c>
      <c r="C71" s="22" t="s">
        <v>1192</v>
      </c>
      <c r="D71" s="23">
        <v>61</v>
      </c>
      <c r="E71" s="24">
        <v>44128</v>
      </c>
      <c r="F71" s="25">
        <v>3380</v>
      </c>
      <c r="G71" s="25">
        <v>168</v>
      </c>
      <c r="H71" s="26">
        <v>3548</v>
      </c>
      <c r="I71" s="20" t="s">
        <v>1643</v>
      </c>
      <c r="J71" s="27">
        <f t="shared" si="0"/>
        <v>3548</v>
      </c>
      <c r="K71" s="20"/>
      <c r="L71" s="20" t="s">
        <v>1644</v>
      </c>
    </row>
    <row r="72" spans="1:12" x14ac:dyDescent="0.25">
      <c r="A72" s="20">
        <v>62</v>
      </c>
      <c r="B72" s="20" t="s">
        <v>1642</v>
      </c>
      <c r="C72" s="22" t="s">
        <v>1192</v>
      </c>
      <c r="D72" s="23">
        <v>62</v>
      </c>
      <c r="E72" s="24">
        <v>44129</v>
      </c>
      <c r="F72" s="25">
        <v>45280</v>
      </c>
      <c r="G72" s="25">
        <v>2264</v>
      </c>
      <c r="H72" s="26">
        <v>47544</v>
      </c>
      <c r="I72" s="20" t="s">
        <v>1643</v>
      </c>
      <c r="J72" s="27">
        <f t="shared" si="0"/>
        <v>47544</v>
      </c>
      <c r="K72" s="20"/>
      <c r="L72" s="20" t="s">
        <v>1644</v>
      </c>
    </row>
    <row r="73" spans="1:12" x14ac:dyDescent="0.25">
      <c r="A73" s="20">
        <v>63</v>
      </c>
      <c r="B73" s="20" t="s">
        <v>1642</v>
      </c>
      <c r="C73" s="22" t="s">
        <v>1192</v>
      </c>
      <c r="D73" s="23">
        <v>63</v>
      </c>
      <c r="E73" s="24">
        <v>44130</v>
      </c>
      <c r="F73" s="25">
        <v>46400</v>
      </c>
      <c r="G73" s="25">
        <v>2320</v>
      </c>
      <c r="H73" s="26">
        <v>48720</v>
      </c>
      <c r="I73" s="20" t="s">
        <v>1643</v>
      </c>
      <c r="J73" s="27">
        <f t="shared" si="0"/>
        <v>48720</v>
      </c>
      <c r="K73" s="20"/>
      <c r="L73" s="20" t="s">
        <v>1644</v>
      </c>
    </row>
    <row r="74" spans="1:12" x14ac:dyDescent="0.25">
      <c r="A74" s="20">
        <v>64</v>
      </c>
      <c r="B74" s="20" t="s">
        <v>1642</v>
      </c>
      <c r="C74" s="22" t="s">
        <v>1192</v>
      </c>
      <c r="D74" s="23">
        <v>64</v>
      </c>
      <c r="E74" s="24">
        <v>44130</v>
      </c>
      <c r="F74" s="25">
        <v>47360</v>
      </c>
      <c r="G74" s="25">
        <v>2368</v>
      </c>
      <c r="H74" s="26">
        <v>49728</v>
      </c>
      <c r="I74" s="20" t="s">
        <v>1643</v>
      </c>
      <c r="J74" s="27">
        <f t="shared" si="0"/>
        <v>49728</v>
      </c>
      <c r="K74" s="20"/>
      <c r="L74" s="20" t="s">
        <v>1644</v>
      </c>
    </row>
    <row r="75" spans="1:12" x14ac:dyDescent="0.25">
      <c r="A75" s="20">
        <v>65</v>
      </c>
      <c r="B75" s="20" t="s">
        <v>1642</v>
      </c>
      <c r="C75" s="22" t="s">
        <v>1192</v>
      </c>
      <c r="D75" s="23">
        <v>65</v>
      </c>
      <c r="E75" s="24">
        <v>44130</v>
      </c>
      <c r="F75" s="25">
        <v>45280</v>
      </c>
      <c r="G75" s="25">
        <v>2264</v>
      </c>
      <c r="H75" s="26">
        <v>47544</v>
      </c>
      <c r="I75" s="20" t="s">
        <v>1643</v>
      </c>
      <c r="J75" s="27">
        <f t="shared" si="0"/>
        <v>47544</v>
      </c>
      <c r="K75" s="20"/>
      <c r="L75" s="20" t="s">
        <v>1644</v>
      </c>
    </row>
    <row r="76" spans="1:12" x14ac:dyDescent="0.25">
      <c r="A76" s="20">
        <v>66</v>
      </c>
      <c r="B76" s="20" t="s">
        <v>1642</v>
      </c>
      <c r="C76" s="22" t="s">
        <v>1192</v>
      </c>
      <c r="D76" s="23">
        <v>66</v>
      </c>
      <c r="E76" s="24">
        <v>44130</v>
      </c>
      <c r="F76" s="25">
        <v>30450</v>
      </c>
      <c r="G76" s="25">
        <v>1522</v>
      </c>
      <c r="H76" s="26">
        <v>31972</v>
      </c>
      <c r="I76" s="20" t="s">
        <v>1643</v>
      </c>
      <c r="J76" s="27">
        <f t="shared" ref="J76:J139" si="1">F76+G76</f>
        <v>31972</v>
      </c>
      <c r="K76" s="20"/>
      <c r="L76" s="20" t="s">
        <v>1644</v>
      </c>
    </row>
    <row r="77" spans="1:12" x14ac:dyDescent="0.25">
      <c r="A77" s="20">
        <v>67</v>
      </c>
      <c r="B77" s="20" t="s">
        <v>1642</v>
      </c>
      <c r="C77" s="22" t="s">
        <v>1192</v>
      </c>
      <c r="D77" s="23">
        <v>67</v>
      </c>
      <c r="E77" s="24">
        <v>44131</v>
      </c>
      <c r="F77" s="25">
        <v>46400</v>
      </c>
      <c r="G77" s="25">
        <v>2320</v>
      </c>
      <c r="H77" s="26">
        <v>48720</v>
      </c>
      <c r="I77" s="20" t="s">
        <v>1643</v>
      </c>
      <c r="J77" s="27">
        <f t="shared" si="1"/>
        <v>48720</v>
      </c>
      <c r="K77" s="20"/>
      <c r="L77" s="20" t="s">
        <v>1644</v>
      </c>
    </row>
    <row r="78" spans="1:12" x14ac:dyDescent="0.25">
      <c r="A78" s="20">
        <v>68</v>
      </c>
      <c r="B78" s="20" t="s">
        <v>1642</v>
      </c>
      <c r="C78" s="22" t="s">
        <v>1192</v>
      </c>
      <c r="D78" s="23">
        <v>68</v>
      </c>
      <c r="E78" s="24">
        <v>44131</v>
      </c>
      <c r="F78" s="25">
        <v>44200</v>
      </c>
      <c r="G78" s="25">
        <v>2210</v>
      </c>
      <c r="H78" s="26">
        <v>46410</v>
      </c>
      <c r="I78" s="20" t="s">
        <v>1643</v>
      </c>
      <c r="J78" s="27">
        <f t="shared" si="1"/>
        <v>46410</v>
      </c>
      <c r="K78" s="20"/>
      <c r="L78" s="20" t="s">
        <v>1644</v>
      </c>
    </row>
    <row r="79" spans="1:12" x14ac:dyDescent="0.25">
      <c r="A79" s="20">
        <v>69</v>
      </c>
      <c r="B79" s="20" t="s">
        <v>1642</v>
      </c>
      <c r="C79" s="22" t="s">
        <v>1192</v>
      </c>
      <c r="D79" s="23">
        <v>69</v>
      </c>
      <c r="E79" s="24">
        <v>44132</v>
      </c>
      <c r="F79" s="25">
        <v>44200</v>
      </c>
      <c r="G79" s="25">
        <v>2210</v>
      </c>
      <c r="H79" s="26">
        <v>46410</v>
      </c>
      <c r="I79" s="20" t="s">
        <v>1643</v>
      </c>
      <c r="J79" s="27">
        <f t="shared" si="1"/>
        <v>46410</v>
      </c>
      <c r="K79" s="20"/>
      <c r="L79" s="20" t="s">
        <v>1644</v>
      </c>
    </row>
    <row r="80" spans="1:12" x14ac:dyDescent="0.25">
      <c r="A80" s="20">
        <v>70</v>
      </c>
      <c r="B80" s="20" t="s">
        <v>1642</v>
      </c>
      <c r="C80" s="22" t="s">
        <v>1192</v>
      </c>
      <c r="D80" s="23">
        <v>70</v>
      </c>
      <c r="E80" s="24">
        <v>44132</v>
      </c>
      <c r="F80" s="25">
        <v>29580</v>
      </c>
      <c r="G80" s="25">
        <v>1478</v>
      </c>
      <c r="H80" s="26">
        <v>31058</v>
      </c>
      <c r="I80" s="20" t="s">
        <v>1643</v>
      </c>
      <c r="J80" s="27">
        <f t="shared" si="1"/>
        <v>31058</v>
      </c>
      <c r="K80" s="20"/>
      <c r="L80" s="20" t="s">
        <v>1644</v>
      </c>
    </row>
    <row r="81" spans="1:12" x14ac:dyDescent="0.25">
      <c r="A81" s="20">
        <v>71</v>
      </c>
      <c r="B81" s="20" t="s">
        <v>1642</v>
      </c>
      <c r="C81" s="22" t="s">
        <v>1192</v>
      </c>
      <c r="D81" s="23">
        <v>71</v>
      </c>
      <c r="E81" s="24">
        <v>44133</v>
      </c>
      <c r="F81" s="25">
        <v>45840</v>
      </c>
      <c r="G81" s="25">
        <v>2292</v>
      </c>
      <c r="H81" s="26">
        <v>48132</v>
      </c>
      <c r="I81" s="20" t="s">
        <v>1643</v>
      </c>
      <c r="J81" s="27">
        <f t="shared" si="1"/>
        <v>48132</v>
      </c>
      <c r="K81" s="20"/>
      <c r="L81" s="20" t="s">
        <v>1644</v>
      </c>
    </row>
    <row r="82" spans="1:12" x14ac:dyDescent="0.25">
      <c r="A82" s="20">
        <v>72</v>
      </c>
      <c r="B82" s="20" t="s">
        <v>1642</v>
      </c>
      <c r="C82" s="22" t="s">
        <v>1192</v>
      </c>
      <c r="D82" s="23">
        <v>72</v>
      </c>
      <c r="E82" s="24">
        <v>44133</v>
      </c>
      <c r="F82" s="25">
        <v>43160</v>
      </c>
      <c r="G82" s="25">
        <v>2158</v>
      </c>
      <c r="H82" s="26">
        <v>45318</v>
      </c>
      <c r="I82" s="20" t="s">
        <v>1643</v>
      </c>
      <c r="J82" s="27">
        <f t="shared" si="1"/>
        <v>45318</v>
      </c>
      <c r="K82" s="20"/>
      <c r="L82" s="20" t="s">
        <v>1644</v>
      </c>
    </row>
    <row r="83" spans="1:12" x14ac:dyDescent="0.25">
      <c r="A83" s="20">
        <v>73</v>
      </c>
      <c r="B83" s="20" t="s">
        <v>1642</v>
      </c>
      <c r="C83" s="22" t="s">
        <v>1192</v>
      </c>
      <c r="D83" s="23">
        <v>73</v>
      </c>
      <c r="E83" s="24">
        <v>44133</v>
      </c>
      <c r="F83" s="25">
        <v>42040</v>
      </c>
      <c r="G83" s="25">
        <v>2102</v>
      </c>
      <c r="H83" s="26">
        <v>44142</v>
      </c>
      <c r="I83" s="20" t="s">
        <v>1643</v>
      </c>
      <c r="J83" s="27">
        <f t="shared" si="1"/>
        <v>44142</v>
      </c>
      <c r="K83" s="20"/>
      <c r="L83" s="20" t="s">
        <v>1644</v>
      </c>
    </row>
    <row r="84" spans="1:12" x14ac:dyDescent="0.25">
      <c r="A84" s="20">
        <v>74</v>
      </c>
      <c r="B84" s="20" t="s">
        <v>1642</v>
      </c>
      <c r="C84" s="22" t="s">
        <v>1192</v>
      </c>
      <c r="D84" s="23">
        <v>74</v>
      </c>
      <c r="E84" s="24">
        <v>44133</v>
      </c>
      <c r="F84" s="25">
        <v>43160</v>
      </c>
      <c r="G84" s="25">
        <v>2158</v>
      </c>
      <c r="H84" s="26">
        <v>45318</v>
      </c>
      <c r="I84" s="20" t="s">
        <v>1643</v>
      </c>
      <c r="J84" s="27">
        <f t="shared" si="1"/>
        <v>45318</v>
      </c>
      <c r="K84" s="20"/>
      <c r="L84" s="20" t="s">
        <v>1644</v>
      </c>
    </row>
    <row r="85" spans="1:12" x14ac:dyDescent="0.25">
      <c r="A85" s="20">
        <v>75</v>
      </c>
      <c r="B85" s="20" t="s">
        <v>1642</v>
      </c>
      <c r="C85" s="22" t="s">
        <v>1646</v>
      </c>
      <c r="D85" s="23" t="s">
        <v>58</v>
      </c>
      <c r="E85" s="28" t="s">
        <v>58</v>
      </c>
      <c r="F85" s="25">
        <v>83081</v>
      </c>
      <c r="G85" s="25">
        <v>0</v>
      </c>
      <c r="H85" s="26">
        <v>83081</v>
      </c>
      <c r="I85" s="20" t="s">
        <v>1643</v>
      </c>
      <c r="J85" s="27">
        <f t="shared" si="1"/>
        <v>83081</v>
      </c>
      <c r="K85" s="20"/>
      <c r="L85" s="20" t="s">
        <v>1644</v>
      </c>
    </row>
    <row r="86" spans="1:12" x14ac:dyDescent="0.25">
      <c r="A86" s="20">
        <v>76</v>
      </c>
      <c r="B86" s="20" t="s">
        <v>1642</v>
      </c>
      <c r="C86" s="22" t="s">
        <v>1646</v>
      </c>
      <c r="D86" s="23" t="s">
        <v>58</v>
      </c>
      <c r="E86" s="28" t="s">
        <v>58</v>
      </c>
      <c r="F86" s="25">
        <v>67495</v>
      </c>
      <c r="G86" s="25">
        <v>0</v>
      </c>
      <c r="H86" s="26">
        <v>67495</v>
      </c>
      <c r="I86" s="20" t="s">
        <v>1643</v>
      </c>
      <c r="J86" s="27">
        <f t="shared" si="1"/>
        <v>67495</v>
      </c>
      <c r="K86" s="20"/>
      <c r="L86" s="20" t="s">
        <v>1644</v>
      </c>
    </row>
    <row r="87" spans="1:12" x14ac:dyDescent="0.25">
      <c r="A87" s="20">
        <v>77</v>
      </c>
      <c r="B87" s="20" t="s">
        <v>1642</v>
      </c>
      <c r="C87" s="22" t="s">
        <v>1192</v>
      </c>
      <c r="D87" s="23">
        <v>75</v>
      </c>
      <c r="E87" s="24">
        <v>44135</v>
      </c>
      <c r="F87" s="25">
        <v>45280</v>
      </c>
      <c r="G87" s="25">
        <v>2264</v>
      </c>
      <c r="H87" s="26">
        <v>47544</v>
      </c>
      <c r="I87" s="20" t="s">
        <v>1643</v>
      </c>
      <c r="J87" s="27">
        <f t="shared" si="1"/>
        <v>47544</v>
      </c>
      <c r="K87" s="20"/>
      <c r="L87" s="20" t="s">
        <v>1644</v>
      </c>
    </row>
    <row r="88" spans="1:12" x14ac:dyDescent="0.25">
      <c r="A88" s="20">
        <v>78</v>
      </c>
      <c r="B88" s="20" t="s">
        <v>1642</v>
      </c>
      <c r="C88" s="22" t="s">
        <v>1192</v>
      </c>
      <c r="D88" s="23">
        <v>76</v>
      </c>
      <c r="E88" s="24">
        <v>44135</v>
      </c>
      <c r="F88" s="25">
        <v>35264</v>
      </c>
      <c r="G88" s="25">
        <v>1762</v>
      </c>
      <c r="H88" s="26">
        <v>37026</v>
      </c>
      <c r="I88" s="20" t="s">
        <v>1643</v>
      </c>
      <c r="J88" s="27">
        <f t="shared" si="1"/>
        <v>37026</v>
      </c>
      <c r="K88" s="20"/>
      <c r="L88" s="20" t="s">
        <v>1644</v>
      </c>
    </row>
    <row r="89" spans="1:12" x14ac:dyDescent="0.25">
      <c r="A89" s="20">
        <v>79</v>
      </c>
      <c r="B89" s="20" t="s">
        <v>1642</v>
      </c>
      <c r="C89" s="22" t="s">
        <v>1192</v>
      </c>
      <c r="D89" s="23">
        <v>77</v>
      </c>
      <c r="E89" s="24">
        <v>44136</v>
      </c>
      <c r="F89" s="25">
        <v>46320</v>
      </c>
      <c r="G89" s="25">
        <v>2316</v>
      </c>
      <c r="H89" s="26">
        <v>48636</v>
      </c>
      <c r="I89" s="20" t="s">
        <v>1643</v>
      </c>
      <c r="J89" s="27">
        <f t="shared" si="1"/>
        <v>48636</v>
      </c>
      <c r="K89" s="20"/>
      <c r="L89" s="20" t="s">
        <v>1644</v>
      </c>
    </row>
    <row r="90" spans="1:12" x14ac:dyDescent="0.25">
      <c r="A90" s="20">
        <v>80</v>
      </c>
      <c r="B90" s="20" t="s">
        <v>1642</v>
      </c>
      <c r="C90" s="22" t="s">
        <v>1192</v>
      </c>
      <c r="D90" s="23">
        <v>78</v>
      </c>
      <c r="E90" s="24">
        <v>44136</v>
      </c>
      <c r="F90" s="25">
        <v>44850</v>
      </c>
      <c r="G90" s="25">
        <v>2242</v>
      </c>
      <c r="H90" s="26">
        <v>47092</v>
      </c>
      <c r="I90" s="20" t="s">
        <v>1643</v>
      </c>
      <c r="J90" s="27">
        <f t="shared" si="1"/>
        <v>47092</v>
      </c>
      <c r="K90" s="20"/>
      <c r="L90" s="20" t="s">
        <v>1644</v>
      </c>
    </row>
    <row r="91" spans="1:12" x14ac:dyDescent="0.25">
      <c r="A91" s="20">
        <v>81</v>
      </c>
      <c r="B91" s="20" t="s">
        <v>1642</v>
      </c>
      <c r="C91" s="22" t="s">
        <v>1534</v>
      </c>
      <c r="D91" s="23">
        <v>152</v>
      </c>
      <c r="E91" s="24">
        <v>44136</v>
      </c>
      <c r="F91" s="25">
        <v>38090</v>
      </c>
      <c r="G91" s="25">
        <v>6856</v>
      </c>
      <c r="H91" s="26">
        <v>44946</v>
      </c>
      <c r="I91" s="20" t="s">
        <v>1643</v>
      </c>
      <c r="J91" s="27">
        <f t="shared" si="1"/>
        <v>44946</v>
      </c>
      <c r="K91" s="20"/>
      <c r="L91" s="20" t="s">
        <v>1644</v>
      </c>
    </row>
    <row r="92" spans="1:12" x14ac:dyDescent="0.25">
      <c r="A92" s="20">
        <v>82</v>
      </c>
      <c r="B92" s="20" t="s">
        <v>1642</v>
      </c>
      <c r="C92" s="22" t="s">
        <v>1192</v>
      </c>
      <c r="D92" s="23">
        <v>79</v>
      </c>
      <c r="E92" s="24">
        <v>44138</v>
      </c>
      <c r="F92" s="25">
        <v>32770</v>
      </c>
      <c r="G92" s="25">
        <v>1638</v>
      </c>
      <c r="H92" s="26">
        <v>34408</v>
      </c>
      <c r="I92" s="20" t="s">
        <v>1643</v>
      </c>
      <c r="J92" s="27">
        <f t="shared" si="1"/>
        <v>34408</v>
      </c>
      <c r="K92" s="20"/>
      <c r="L92" s="20" t="s">
        <v>1644</v>
      </c>
    </row>
    <row r="93" spans="1:12" x14ac:dyDescent="0.25">
      <c r="A93" s="20">
        <v>83</v>
      </c>
      <c r="B93" s="20" t="s">
        <v>1642</v>
      </c>
      <c r="C93" s="22" t="s">
        <v>1192</v>
      </c>
      <c r="D93" s="23">
        <v>80</v>
      </c>
      <c r="E93" s="24">
        <v>44139</v>
      </c>
      <c r="F93" s="25">
        <v>24000</v>
      </c>
      <c r="G93" s="25">
        <v>1200</v>
      </c>
      <c r="H93" s="26">
        <v>25200</v>
      </c>
      <c r="I93" s="20" t="s">
        <v>1643</v>
      </c>
      <c r="J93" s="27">
        <f t="shared" si="1"/>
        <v>25200</v>
      </c>
      <c r="K93" s="20"/>
      <c r="L93" s="20" t="s">
        <v>1644</v>
      </c>
    </row>
    <row r="94" spans="1:12" x14ac:dyDescent="0.25">
      <c r="A94" s="20">
        <v>84</v>
      </c>
      <c r="B94" s="20" t="s">
        <v>1642</v>
      </c>
      <c r="C94" s="22" t="s">
        <v>1192</v>
      </c>
      <c r="D94" s="23">
        <v>81</v>
      </c>
      <c r="E94" s="24">
        <v>44139</v>
      </c>
      <c r="F94" s="25">
        <v>42228</v>
      </c>
      <c r="G94" s="25">
        <v>2110</v>
      </c>
      <c r="H94" s="26">
        <v>44338</v>
      </c>
      <c r="I94" s="20" t="s">
        <v>1643</v>
      </c>
      <c r="J94" s="27">
        <f t="shared" si="1"/>
        <v>44338</v>
      </c>
      <c r="K94" s="20"/>
      <c r="L94" s="20" t="s">
        <v>1644</v>
      </c>
    </row>
    <row r="95" spans="1:12" x14ac:dyDescent="0.25">
      <c r="A95" s="20">
        <v>85</v>
      </c>
      <c r="B95" s="20" t="s">
        <v>1642</v>
      </c>
      <c r="C95" s="22" t="s">
        <v>1192</v>
      </c>
      <c r="D95" s="23">
        <v>82</v>
      </c>
      <c r="E95" s="24">
        <v>44140</v>
      </c>
      <c r="F95" s="25">
        <v>35560</v>
      </c>
      <c r="G95" s="25">
        <v>1778</v>
      </c>
      <c r="H95" s="26">
        <v>37338</v>
      </c>
      <c r="I95" s="20" t="s">
        <v>1643</v>
      </c>
      <c r="J95" s="27">
        <f t="shared" si="1"/>
        <v>37338</v>
      </c>
      <c r="K95" s="20"/>
      <c r="L95" s="20" t="s">
        <v>1644</v>
      </c>
    </row>
    <row r="96" spans="1:12" x14ac:dyDescent="0.25">
      <c r="A96" s="20">
        <v>86</v>
      </c>
      <c r="B96" s="20" t="s">
        <v>1642</v>
      </c>
      <c r="C96" s="22" t="s">
        <v>1192</v>
      </c>
      <c r="D96" s="23">
        <v>83</v>
      </c>
      <c r="E96" s="24">
        <v>44141</v>
      </c>
      <c r="F96" s="25">
        <v>26912</v>
      </c>
      <c r="G96" s="25">
        <v>1344</v>
      </c>
      <c r="H96" s="26">
        <v>28256</v>
      </c>
      <c r="I96" s="20" t="s">
        <v>1643</v>
      </c>
      <c r="J96" s="27">
        <f t="shared" si="1"/>
        <v>28256</v>
      </c>
      <c r="K96" s="20"/>
      <c r="L96" s="20" t="s">
        <v>1644</v>
      </c>
    </row>
    <row r="97" spans="1:12" x14ac:dyDescent="0.25">
      <c r="A97" s="20">
        <v>87</v>
      </c>
      <c r="B97" s="20" t="s">
        <v>1642</v>
      </c>
      <c r="C97" s="22" t="s">
        <v>1192</v>
      </c>
      <c r="D97" s="23">
        <v>84</v>
      </c>
      <c r="E97" s="24">
        <v>44141</v>
      </c>
      <c r="F97" s="25">
        <v>46230</v>
      </c>
      <c r="G97" s="25">
        <v>2310</v>
      </c>
      <c r="H97" s="26">
        <v>48540</v>
      </c>
      <c r="I97" s="20" t="s">
        <v>1643</v>
      </c>
      <c r="J97" s="27">
        <f t="shared" si="1"/>
        <v>48540</v>
      </c>
      <c r="K97" s="20"/>
      <c r="L97" s="20" t="s">
        <v>1644</v>
      </c>
    </row>
    <row r="98" spans="1:12" x14ac:dyDescent="0.25">
      <c r="A98" s="20">
        <v>88</v>
      </c>
      <c r="B98" s="20" t="s">
        <v>1642</v>
      </c>
      <c r="C98" s="22" t="s">
        <v>1192</v>
      </c>
      <c r="D98" s="23">
        <v>85</v>
      </c>
      <c r="E98" s="24">
        <v>44141</v>
      </c>
      <c r="F98" s="25">
        <v>32320</v>
      </c>
      <c r="G98" s="25">
        <v>1616</v>
      </c>
      <c r="H98" s="26">
        <v>33936</v>
      </c>
      <c r="I98" s="20" t="s">
        <v>1643</v>
      </c>
      <c r="J98" s="27">
        <f t="shared" si="1"/>
        <v>33936</v>
      </c>
      <c r="K98" s="20"/>
      <c r="L98" s="20" t="s">
        <v>1644</v>
      </c>
    </row>
    <row r="99" spans="1:12" x14ac:dyDescent="0.25">
      <c r="A99" s="20">
        <v>89</v>
      </c>
      <c r="B99" s="20" t="s">
        <v>1642</v>
      </c>
      <c r="C99" s="22" t="s">
        <v>1192</v>
      </c>
      <c r="D99" s="23">
        <v>86</v>
      </c>
      <c r="E99" s="24">
        <v>44141</v>
      </c>
      <c r="F99" s="25">
        <v>33814</v>
      </c>
      <c r="G99" s="25">
        <v>1690</v>
      </c>
      <c r="H99" s="26">
        <v>35504</v>
      </c>
      <c r="I99" s="20" t="s">
        <v>1643</v>
      </c>
      <c r="J99" s="27">
        <f t="shared" si="1"/>
        <v>35504</v>
      </c>
      <c r="K99" s="20"/>
      <c r="L99" s="20" t="s">
        <v>1644</v>
      </c>
    </row>
    <row r="100" spans="1:12" x14ac:dyDescent="0.25">
      <c r="A100" s="20">
        <v>90</v>
      </c>
      <c r="B100" s="20" t="s">
        <v>1642</v>
      </c>
      <c r="C100" s="22" t="s">
        <v>614</v>
      </c>
      <c r="D100" s="23">
        <v>4104</v>
      </c>
      <c r="E100" s="24">
        <v>44141</v>
      </c>
      <c r="F100" s="25">
        <v>952699</v>
      </c>
      <c r="G100" s="25">
        <v>171486</v>
      </c>
      <c r="H100" s="26">
        <v>1125028</v>
      </c>
      <c r="I100" s="20" t="s">
        <v>1643</v>
      </c>
      <c r="J100" s="27">
        <f t="shared" si="1"/>
        <v>1124185</v>
      </c>
      <c r="K100" s="20"/>
      <c r="L100" s="20" t="s">
        <v>1644</v>
      </c>
    </row>
    <row r="101" spans="1:12" x14ac:dyDescent="0.25">
      <c r="A101" s="20">
        <v>91</v>
      </c>
      <c r="B101" s="20" t="s">
        <v>1642</v>
      </c>
      <c r="C101" s="22" t="s">
        <v>155</v>
      </c>
      <c r="D101" s="23">
        <v>8957097526</v>
      </c>
      <c r="E101" s="24">
        <v>44142</v>
      </c>
      <c r="F101" s="25">
        <v>90625</v>
      </c>
      <c r="G101" s="25">
        <v>25375</v>
      </c>
      <c r="H101" s="26">
        <v>116000</v>
      </c>
      <c r="I101" s="20" t="s">
        <v>1643</v>
      </c>
      <c r="J101" s="27">
        <f t="shared" si="1"/>
        <v>116000</v>
      </c>
      <c r="K101" s="20"/>
      <c r="L101" s="20" t="s">
        <v>1644</v>
      </c>
    </row>
    <row r="102" spans="1:12" x14ac:dyDescent="0.25">
      <c r="A102" s="20">
        <v>92</v>
      </c>
      <c r="B102" s="20" t="s">
        <v>1642</v>
      </c>
      <c r="C102" s="22" t="s">
        <v>1192</v>
      </c>
      <c r="D102" s="23">
        <v>87</v>
      </c>
      <c r="E102" s="24">
        <v>44142</v>
      </c>
      <c r="F102" s="25">
        <v>2860</v>
      </c>
      <c r="G102" s="25">
        <v>143</v>
      </c>
      <c r="H102" s="26">
        <v>3003</v>
      </c>
      <c r="I102" s="20" t="s">
        <v>1643</v>
      </c>
      <c r="J102" s="27">
        <f t="shared" si="1"/>
        <v>3003</v>
      </c>
      <c r="K102" s="20"/>
      <c r="L102" s="20" t="s">
        <v>1644</v>
      </c>
    </row>
    <row r="103" spans="1:12" x14ac:dyDescent="0.25">
      <c r="A103" s="20">
        <v>93</v>
      </c>
      <c r="B103" s="20" t="s">
        <v>1642</v>
      </c>
      <c r="C103" s="22" t="s">
        <v>1192</v>
      </c>
      <c r="D103" s="23">
        <v>88</v>
      </c>
      <c r="E103" s="24">
        <v>44142</v>
      </c>
      <c r="F103" s="25">
        <v>3080</v>
      </c>
      <c r="G103" s="25">
        <v>154</v>
      </c>
      <c r="H103" s="26">
        <v>3234</v>
      </c>
      <c r="I103" s="20" t="s">
        <v>1643</v>
      </c>
      <c r="J103" s="27">
        <f t="shared" si="1"/>
        <v>3234</v>
      </c>
      <c r="K103" s="20"/>
      <c r="L103" s="20" t="s">
        <v>1644</v>
      </c>
    </row>
    <row r="104" spans="1:12" x14ac:dyDescent="0.25">
      <c r="A104" s="20">
        <v>94</v>
      </c>
      <c r="B104" s="20" t="s">
        <v>1642</v>
      </c>
      <c r="C104" s="22" t="s">
        <v>1192</v>
      </c>
      <c r="D104" s="23">
        <v>89</v>
      </c>
      <c r="E104" s="24">
        <v>44142</v>
      </c>
      <c r="F104" s="25">
        <v>2464</v>
      </c>
      <c r="G104" s="25">
        <v>122</v>
      </c>
      <c r="H104" s="26">
        <v>2586</v>
      </c>
      <c r="I104" s="20" t="s">
        <v>1643</v>
      </c>
      <c r="J104" s="27">
        <f t="shared" si="1"/>
        <v>2586</v>
      </c>
      <c r="K104" s="20"/>
      <c r="L104" s="20" t="s">
        <v>1644</v>
      </c>
    </row>
    <row r="105" spans="1:12" x14ac:dyDescent="0.25">
      <c r="A105" s="20">
        <v>95</v>
      </c>
      <c r="B105" s="20" t="s">
        <v>1642</v>
      </c>
      <c r="C105" s="22" t="s">
        <v>1192</v>
      </c>
      <c r="D105" s="23">
        <v>90</v>
      </c>
      <c r="E105" s="24">
        <v>44142</v>
      </c>
      <c r="F105" s="25">
        <v>42720</v>
      </c>
      <c r="G105" s="25">
        <v>2136</v>
      </c>
      <c r="H105" s="26">
        <v>44856</v>
      </c>
      <c r="I105" s="20" t="s">
        <v>1643</v>
      </c>
      <c r="J105" s="27">
        <f t="shared" si="1"/>
        <v>44856</v>
      </c>
      <c r="K105" s="20"/>
      <c r="L105" s="20" t="s">
        <v>1644</v>
      </c>
    </row>
    <row r="106" spans="1:12" x14ac:dyDescent="0.25">
      <c r="A106" s="20">
        <v>96</v>
      </c>
      <c r="B106" s="20" t="s">
        <v>1642</v>
      </c>
      <c r="C106" s="22" t="s">
        <v>155</v>
      </c>
      <c r="D106" s="23">
        <v>8957097565</v>
      </c>
      <c r="E106" s="24">
        <v>44142</v>
      </c>
      <c r="F106" s="25">
        <v>45312.5</v>
      </c>
      <c r="G106" s="25">
        <v>12687.5</v>
      </c>
      <c r="H106" s="26">
        <v>58000</v>
      </c>
      <c r="I106" s="20" t="s">
        <v>1643</v>
      </c>
      <c r="J106" s="27">
        <f t="shared" si="1"/>
        <v>58000</v>
      </c>
      <c r="K106" s="20"/>
      <c r="L106" s="20" t="s">
        <v>1644</v>
      </c>
    </row>
    <row r="107" spans="1:12" x14ac:dyDescent="0.25">
      <c r="A107" s="20">
        <v>97</v>
      </c>
      <c r="B107" s="20" t="s">
        <v>1642</v>
      </c>
      <c r="C107" s="22" t="s">
        <v>155</v>
      </c>
      <c r="D107" s="23">
        <v>8957097566</v>
      </c>
      <c r="E107" s="24">
        <v>44142</v>
      </c>
      <c r="F107" s="25">
        <v>54375</v>
      </c>
      <c r="G107" s="25">
        <v>15225</v>
      </c>
      <c r="H107" s="26">
        <v>69600</v>
      </c>
      <c r="I107" s="20" t="s">
        <v>1643</v>
      </c>
      <c r="J107" s="27">
        <f t="shared" si="1"/>
        <v>69600</v>
      </c>
      <c r="K107" s="20"/>
      <c r="L107" s="20" t="s">
        <v>1644</v>
      </c>
    </row>
    <row r="108" spans="1:12" x14ac:dyDescent="0.25">
      <c r="A108" s="20">
        <v>98</v>
      </c>
      <c r="B108" s="20" t="s">
        <v>1642</v>
      </c>
      <c r="C108" s="22" t="s">
        <v>155</v>
      </c>
      <c r="D108" s="23">
        <v>8957097543</v>
      </c>
      <c r="E108" s="24">
        <v>44142</v>
      </c>
      <c r="F108" s="25">
        <v>113281.25</v>
      </c>
      <c r="G108" s="25">
        <v>31718.76</v>
      </c>
      <c r="H108" s="26">
        <v>145000</v>
      </c>
      <c r="I108" s="20" t="s">
        <v>1643</v>
      </c>
      <c r="J108" s="27">
        <f t="shared" si="1"/>
        <v>145000.01</v>
      </c>
      <c r="K108" s="20"/>
      <c r="L108" s="20" t="s">
        <v>1644</v>
      </c>
    </row>
    <row r="109" spans="1:12" x14ac:dyDescent="0.25">
      <c r="A109" s="20">
        <v>99</v>
      </c>
      <c r="B109" s="20" t="s">
        <v>1642</v>
      </c>
      <c r="C109" s="22" t="s">
        <v>155</v>
      </c>
      <c r="D109" s="23">
        <v>8957097544</v>
      </c>
      <c r="E109" s="24">
        <v>44142</v>
      </c>
      <c r="F109" s="25">
        <v>22656.25</v>
      </c>
      <c r="G109" s="25">
        <v>6343.76</v>
      </c>
      <c r="H109" s="26">
        <v>29000</v>
      </c>
      <c r="I109" s="20" t="s">
        <v>1643</v>
      </c>
      <c r="J109" s="27">
        <f t="shared" si="1"/>
        <v>29000.010000000002</v>
      </c>
      <c r="K109" s="20"/>
      <c r="L109" s="20" t="s">
        <v>1644</v>
      </c>
    </row>
    <row r="110" spans="1:12" x14ac:dyDescent="0.25">
      <c r="A110" s="20">
        <v>100</v>
      </c>
      <c r="B110" s="20" t="s">
        <v>1642</v>
      </c>
      <c r="C110" s="22" t="s">
        <v>155</v>
      </c>
      <c r="D110" s="23">
        <v>8957097611</v>
      </c>
      <c r="E110" s="24">
        <v>44143</v>
      </c>
      <c r="F110" s="25">
        <v>13593.75</v>
      </c>
      <c r="G110" s="25">
        <v>3806.26</v>
      </c>
      <c r="H110" s="26">
        <v>17400</v>
      </c>
      <c r="I110" s="20" t="s">
        <v>1643</v>
      </c>
      <c r="J110" s="27">
        <f t="shared" si="1"/>
        <v>17400.010000000002</v>
      </c>
      <c r="K110" s="20"/>
      <c r="L110" s="20" t="s">
        <v>1644</v>
      </c>
    </row>
    <row r="111" spans="1:12" x14ac:dyDescent="0.25">
      <c r="A111" s="20">
        <v>101</v>
      </c>
      <c r="B111" s="20" t="s">
        <v>1642</v>
      </c>
      <c r="C111" s="22" t="s">
        <v>155</v>
      </c>
      <c r="D111" s="23">
        <v>8957097610</v>
      </c>
      <c r="E111" s="24">
        <v>44143</v>
      </c>
      <c r="F111" s="25">
        <v>113281.25</v>
      </c>
      <c r="G111" s="25">
        <v>31718.76</v>
      </c>
      <c r="H111" s="26">
        <v>145000</v>
      </c>
      <c r="I111" s="20" t="s">
        <v>1643</v>
      </c>
      <c r="J111" s="27">
        <f t="shared" si="1"/>
        <v>145000.01</v>
      </c>
      <c r="K111" s="20"/>
      <c r="L111" s="20" t="s">
        <v>1644</v>
      </c>
    </row>
    <row r="112" spans="1:12" x14ac:dyDescent="0.25">
      <c r="A112" s="20">
        <v>102</v>
      </c>
      <c r="B112" s="20" t="s">
        <v>1642</v>
      </c>
      <c r="C112" s="22" t="s">
        <v>1192</v>
      </c>
      <c r="D112" s="23">
        <v>91</v>
      </c>
      <c r="E112" s="24">
        <v>44143</v>
      </c>
      <c r="F112" s="25">
        <v>30798</v>
      </c>
      <c r="G112" s="25">
        <v>1538</v>
      </c>
      <c r="H112" s="26">
        <v>32336</v>
      </c>
      <c r="I112" s="20" t="s">
        <v>1643</v>
      </c>
      <c r="J112" s="27">
        <f t="shared" si="1"/>
        <v>32336</v>
      </c>
      <c r="K112" s="20"/>
      <c r="L112" s="20" t="s">
        <v>1644</v>
      </c>
    </row>
    <row r="113" spans="1:12" x14ac:dyDescent="0.25">
      <c r="A113" s="20">
        <v>103</v>
      </c>
      <c r="B113" s="20" t="s">
        <v>1642</v>
      </c>
      <c r="C113" s="22" t="s">
        <v>1192</v>
      </c>
      <c r="D113" s="23">
        <v>92</v>
      </c>
      <c r="E113" s="24">
        <v>43839</v>
      </c>
      <c r="F113" s="25">
        <v>29812</v>
      </c>
      <c r="G113" s="25">
        <v>1490</v>
      </c>
      <c r="H113" s="26">
        <v>31302</v>
      </c>
      <c r="I113" s="20" t="s">
        <v>1643</v>
      </c>
      <c r="J113" s="27">
        <f t="shared" si="1"/>
        <v>31302</v>
      </c>
      <c r="K113" s="20"/>
      <c r="L113" s="20" t="s">
        <v>1644</v>
      </c>
    </row>
    <row r="114" spans="1:12" x14ac:dyDescent="0.25">
      <c r="A114" s="20">
        <v>104</v>
      </c>
      <c r="B114" s="20" t="s">
        <v>1642</v>
      </c>
      <c r="C114" s="22" t="s">
        <v>1192</v>
      </c>
      <c r="D114" s="23">
        <v>93</v>
      </c>
      <c r="E114" s="24">
        <v>44145</v>
      </c>
      <c r="F114" s="25">
        <v>37004</v>
      </c>
      <c r="G114" s="25">
        <v>1850</v>
      </c>
      <c r="H114" s="26">
        <v>38854</v>
      </c>
      <c r="I114" s="20" t="s">
        <v>1643</v>
      </c>
      <c r="J114" s="27">
        <f t="shared" si="1"/>
        <v>38854</v>
      </c>
      <c r="K114" s="20"/>
      <c r="L114" s="20" t="s">
        <v>1644</v>
      </c>
    </row>
    <row r="115" spans="1:12" x14ac:dyDescent="0.25">
      <c r="A115" s="20">
        <v>105</v>
      </c>
      <c r="B115" s="20" t="s">
        <v>1642</v>
      </c>
      <c r="C115" s="22" t="s">
        <v>1192</v>
      </c>
      <c r="D115" s="23">
        <v>94</v>
      </c>
      <c r="E115" s="24">
        <v>44146</v>
      </c>
      <c r="F115" s="25">
        <v>47610</v>
      </c>
      <c r="G115" s="25">
        <v>2380</v>
      </c>
      <c r="H115" s="26">
        <v>49990</v>
      </c>
      <c r="I115" s="20" t="s">
        <v>1643</v>
      </c>
      <c r="J115" s="27">
        <f t="shared" si="1"/>
        <v>49990</v>
      </c>
      <c r="K115" s="20"/>
      <c r="L115" s="20" t="s">
        <v>1644</v>
      </c>
    </row>
    <row r="116" spans="1:12" x14ac:dyDescent="0.25">
      <c r="A116" s="20">
        <v>106</v>
      </c>
      <c r="B116" s="20" t="s">
        <v>1642</v>
      </c>
      <c r="C116" s="22" t="s">
        <v>1192</v>
      </c>
      <c r="D116" s="23">
        <v>95</v>
      </c>
      <c r="E116" s="24">
        <v>44152</v>
      </c>
      <c r="F116" s="25">
        <v>44400</v>
      </c>
      <c r="G116" s="25">
        <v>2220</v>
      </c>
      <c r="H116" s="26">
        <v>46620</v>
      </c>
      <c r="I116" s="20" t="s">
        <v>1643</v>
      </c>
      <c r="J116" s="27">
        <f t="shared" si="1"/>
        <v>46620</v>
      </c>
      <c r="K116" s="20"/>
      <c r="L116" s="20" t="s">
        <v>1644</v>
      </c>
    </row>
    <row r="117" spans="1:12" x14ac:dyDescent="0.25">
      <c r="A117" s="20">
        <v>107</v>
      </c>
      <c r="B117" s="20" t="s">
        <v>1642</v>
      </c>
      <c r="C117" s="22" t="s">
        <v>614</v>
      </c>
      <c r="D117" s="23">
        <v>4275</v>
      </c>
      <c r="E117" s="24">
        <v>44148</v>
      </c>
      <c r="F117" s="25">
        <v>761096.46</v>
      </c>
      <c r="G117" s="25">
        <v>136997.35999999999</v>
      </c>
      <c r="H117" s="26">
        <v>898768</v>
      </c>
      <c r="I117" s="20" t="s">
        <v>1643</v>
      </c>
      <c r="J117" s="27">
        <f t="shared" si="1"/>
        <v>898093.82</v>
      </c>
      <c r="K117" s="20"/>
      <c r="L117" s="20" t="s">
        <v>1644</v>
      </c>
    </row>
    <row r="118" spans="1:12" x14ac:dyDescent="0.25">
      <c r="A118" s="20">
        <v>108</v>
      </c>
      <c r="B118" s="20" t="s">
        <v>1642</v>
      </c>
      <c r="C118" s="22" t="s">
        <v>1192</v>
      </c>
      <c r="D118" s="23">
        <v>96</v>
      </c>
      <c r="E118" s="24">
        <v>44153</v>
      </c>
      <c r="F118" s="25">
        <v>42600</v>
      </c>
      <c r="G118" s="25">
        <v>2130</v>
      </c>
      <c r="H118" s="26">
        <v>44730</v>
      </c>
      <c r="I118" s="20" t="s">
        <v>1643</v>
      </c>
      <c r="J118" s="27">
        <f t="shared" si="1"/>
        <v>44730</v>
      </c>
      <c r="K118" s="20"/>
      <c r="L118" s="20" t="s">
        <v>1644</v>
      </c>
    </row>
    <row r="119" spans="1:12" x14ac:dyDescent="0.25">
      <c r="A119" s="20">
        <v>109</v>
      </c>
      <c r="B119" s="20" t="s">
        <v>1642</v>
      </c>
      <c r="C119" s="22" t="s">
        <v>1192</v>
      </c>
      <c r="D119" s="23">
        <v>97</v>
      </c>
      <c r="E119" s="24">
        <v>44154</v>
      </c>
      <c r="F119" s="25">
        <v>35000</v>
      </c>
      <c r="G119" s="25">
        <v>1750</v>
      </c>
      <c r="H119" s="26">
        <v>36750</v>
      </c>
      <c r="I119" s="20" t="s">
        <v>1643</v>
      </c>
      <c r="J119" s="27">
        <f t="shared" si="1"/>
        <v>36750</v>
      </c>
      <c r="K119" s="20"/>
      <c r="L119" s="20" t="s">
        <v>1644</v>
      </c>
    </row>
    <row r="120" spans="1:12" x14ac:dyDescent="0.25">
      <c r="A120" s="20">
        <v>110</v>
      </c>
      <c r="B120" s="20" t="s">
        <v>1642</v>
      </c>
      <c r="C120" s="22" t="s">
        <v>1192</v>
      </c>
      <c r="D120" s="23">
        <v>98</v>
      </c>
      <c r="E120" s="24">
        <v>44155</v>
      </c>
      <c r="F120" s="25">
        <v>33960</v>
      </c>
      <c r="G120" s="25">
        <v>1698</v>
      </c>
      <c r="H120" s="26">
        <v>35658</v>
      </c>
      <c r="I120" s="20" t="s">
        <v>1643</v>
      </c>
      <c r="J120" s="27">
        <f t="shared" si="1"/>
        <v>35658</v>
      </c>
      <c r="K120" s="20"/>
      <c r="L120" s="20" t="s">
        <v>1644</v>
      </c>
    </row>
    <row r="121" spans="1:12" x14ac:dyDescent="0.25">
      <c r="A121" s="20">
        <v>111</v>
      </c>
      <c r="B121" s="20" t="s">
        <v>1642</v>
      </c>
      <c r="C121" s="22" t="s">
        <v>1192</v>
      </c>
      <c r="D121" s="23">
        <v>99</v>
      </c>
      <c r="E121" s="24">
        <v>44155</v>
      </c>
      <c r="F121" s="25">
        <v>30450</v>
      </c>
      <c r="G121" s="25">
        <v>1522</v>
      </c>
      <c r="H121" s="26">
        <v>31972</v>
      </c>
      <c r="I121" s="20" t="s">
        <v>1643</v>
      </c>
      <c r="J121" s="27">
        <f t="shared" si="1"/>
        <v>31972</v>
      </c>
      <c r="K121" s="20"/>
      <c r="L121" s="20" t="s">
        <v>1644</v>
      </c>
    </row>
    <row r="122" spans="1:12" x14ac:dyDescent="0.25">
      <c r="A122" s="20">
        <v>112</v>
      </c>
      <c r="B122" s="20" t="s">
        <v>1642</v>
      </c>
      <c r="C122" s="22" t="s">
        <v>1192</v>
      </c>
      <c r="D122" s="23">
        <v>100</v>
      </c>
      <c r="E122" s="24">
        <v>44155</v>
      </c>
      <c r="F122" s="25">
        <v>2860</v>
      </c>
      <c r="G122" s="25">
        <v>142</v>
      </c>
      <c r="H122" s="26">
        <v>3002</v>
      </c>
      <c r="I122" s="20" t="s">
        <v>1643</v>
      </c>
      <c r="J122" s="27">
        <f t="shared" si="1"/>
        <v>3002</v>
      </c>
      <c r="K122" s="20"/>
      <c r="L122" s="20" t="s">
        <v>1644</v>
      </c>
    </row>
    <row r="123" spans="1:12" x14ac:dyDescent="0.25">
      <c r="A123" s="20">
        <v>113</v>
      </c>
      <c r="B123" s="20" t="s">
        <v>1642</v>
      </c>
      <c r="C123" s="22" t="s">
        <v>1192</v>
      </c>
      <c r="D123" s="23">
        <v>101</v>
      </c>
      <c r="E123" s="24">
        <v>44160</v>
      </c>
      <c r="F123" s="25">
        <v>46920</v>
      </c>
      <c r="G123" s="25">
        <v>2346</v>
      </c>
      <c r="H123" s="26">
        <v>49266</v>
      </c>
      <c r="I123" s="20" t="s">
        <v>1643</v>
      </c>
      <c r="J123" s="27">
        <f t="shared" si="1"/>
        <v>49266</v>
      </c>
      <c r="K123" s="20"/>
      <c r="L123" s="20" t="s">
        <v>1644</v>
      </c>
    </row>
    <row r="124" spans="1:12" x14ac:dyDescent="0.25">
      <c r="A124" s="20">
        <v>114</v>
      </c>
      <c r="B124" s="20" t="s">
        <v>1642</v>
      </c>
      <c r="C124" s="22" t="s">
        <v>1192</v>
      </c>
      <c r="D124" s="23">
        <v>102</v>
      </c>
      <c r="E124" s="24">
        <v>44160</v>
      </c>
      <c r="F124" s="25">
        <v>45066</v>
      </c>
      <c r="G124" s="25">
        <v>2252</v>
      </c>
      <c r="H124" s="26">
        <v>47318</v>
      </c>
      <c r="I124" s="20" t="s">
        <v>1643</v>
      </c>
      <c r="J124" s="27">
        <f t="shared" si="1"/>
        <v>47318</v>
      </c>
      <c r="K124" s="20"/>
      <c r="L124" s="20" t="s">
        <v>1644</v>
      </c>
    </row>
    <row r="125" spans="1:12" x14ac:dyDescent="0.25">
      <c r="A125" s="20">
        <v>115</v>
      </c>
      <c r="B125" s="20" t="s">
        <v>1642</v>
      </c>
      <c r="C125" s="22" t="s">
        <v>1192</v>
      </c>
      <c r="D125" s="23">
        <v>104</v>
      </c>
      <c r="E125" s="24">
        <v>44161</v>
      </c>
      <c r="F125" s="25">
        <v>66758</v>
      </c>
      <c r="G125" s="25">
        <v>3336</v>
      </c>
      <c r="H125" s="26">
        <v>70094</v>
      </c>
      <c r="I125" s="20" t="s">
        <v>1643</v>
      </c>
      <c r="J125" s="27">
        <f t="shared" si="1"/>
        <v>70094</v>
      </c>
      <c r="K125" s="20"/>
      <c r="L125" s="20" t="s">
        <v>1644</v>
      </c>
    </row>
    <row r="126" spans="1:12" x14ac:dyDescent="0.25">
      <c r="A126" s="20">
        <v>116</v>
      </c>
      <c r="B126" s="20" t="s">
        <v>1642</v>
      </c>
      <c r="C126" s="22" t="s">
        <v>1192</v>
      </c>
      <c r="D126" s="23">
        <v>105</v>
      </c>
      <c r="E126" s="24">
        <v>44161</v>
      </c>
      <c r="F126" s="25">
        <v>82128</v>
      </c>
      <c r="G126" s="25">
        <v>4106</v>
      </c>
      <c r="H126" s="26">
        <v>86234</v>
      </c>
      <c r="I126" s="20" t="s">
        <v>1643</v>
      </c>
      <c r="J126" s="27">
        <f t="shared" si="1"/>
        <v>86234</v>
      </c>
      <c r="K126" s="20"/>
      <c r="L126" s="20" t="s">
        <v>1644</v>
      </c>
    </row>
    <row r="127" spans="1:12" x14ac:dyDescent="0.25">
      <c r="A127" s="20">
        <v>117</v>
      </c>
      <c r="B127" s="20" t="s">
        <v>1642</v>
      </c>
      <c r="C127" s="22" t="s">
        <v>1192</v>
      </c>
      <c r="D127" s="23">
        <v>106</v>
      </c>
      <c r="E127" s="24">
        <v>44161</v>
      </c>
      <c r="F127" s="25">
        <v>83306</v>
      </c>
      <c r="G127" s="25">
        <v>4164</v>
      </c>
      <c r="H127" s="26">
        <v>87470</v>
      </c>
      <c r="I127" s="20" t="s">
        <v>1643</v>
      </c>
      <c r="J127" s="27">
        <f t="shared" si="1"/>
        <v>87470</v>
      </c>
      <c r="K127" s="20"/>
      <c r="L127" s="20" t="s">
        <v>1644</v>
      </c>
    </row>
    <row r="128" spans="1:12" x14ac:dyDescent="0.25">
      <c r="A128" s="20">
        <v>118</v>
      </c>
      <c r="B128" s="20" t="s">
        <v>1642</v>
      </c>
      <c r="C128" s="22" t="s">
        <v>1192</v>
      </c>
      <c r="D128" s="23">
        <v>107</v>
      </c>
      <c r="E128" s="24">
        <v>44161</v>
      </c>
      <c r="F128" s="25">
        <v>75748</v>
      </c>
      <c r="G128" s="25">
        <v>3786</v>
      </c>
      <c r="H128" s="26">
        <v>79534</v>
      </c>
      <c r="I128" s="20" t="s">
        <v>1643</v>
      </c>
      <c r="J128" s="27">
        <f t="shared" si="1"/>
        <v>79534</v>
      </c>
      <c r="K128" s="20"/>
      <c r="L128" s="20" t="s">
        <v>1644</v>
      </c>
    </row>
    <row r="129" spans="1:12" x14ac:dyDescent="0.25">
      <c r="A129" s="20">
        <v>119</v>
      </c>
      <c r="B129" s="20" t="s">
        <v>1642</v>
      </c>
      <c r="C129" s="22" t="s">
        <v>1192</v>
      </c>
      <c r="D129" s="23">
        <v>103</v>
      </c>
      <c r="E129" s="24">
        <v>44161</v>
      </c>
      <c r="F129" s="25">
        <v>44082</v>
      </c>
      <c r="G129" s="25">
        <v>2204</v>
      </c>
      <c r="H129" s="26">
        <v>46286</v>
      </c>
      <c r="I129" s="20" t="s">
        <v>1643</v>
      </c>
      <c r="J129" s="27">
        <f t="shared" si="1"/>
        <v>46286</v>
      </c>
      <c r="K129" s="20"/>
      <c r="L129" s="20" t="s">
        <v>1644</v>
      </c>
    </row>
    <row r="130" spans="1:12" x14ac:dyDescent="0.25">
      <c r="A130" s="20">
        <v>120</v>
      </c>
      <c r="B130" s="20" t="s">
        <v>1642</v>
      </c>
      <c r="C130" s="22" t="s">
        <v>1192</v>
      </c>
      <c r="D130" s="23">
        <v>108</v>
      </c>
      <c r="E130" s="24">
        <v>44162</v>
      </c>
      <c r="F130" s="25">
        <v>54832</v>
      </c>
      <c r="G130" s="25">
        <v>2740</v>
      </c>
      <c r="H130" s="26">
        <v>57572</v>
      </c>
      <c r="I130" s="20" t="s">
        <v>1643</v>
      </c>
      <c r="J130" s="27">
        <f t="shared" si="1"/>
        <v>57572</v>
      </c>
      <c r="K130" s="20"/>
      <c r="L130" s="20" t="s">
        <v>1644</v>
      </c>
    </row>
    <row r="131" spans="1:12" x14ac:dyDescent="0.25">
      <c r="A131" s="20">
        <v>121</v>
      </c>
      <c r="B131" s="20" t="s">
        <v>1642</v>
      </c>
      <c r="C131" s="22" t="s">
        <v>1192</v>
      </c>
      <c r="D131" s="23">
        <v>109</v>
      </c>
      <c r="E131" s="24">
        <v>44163</v>
      </c>
      <c r="F131" s="25">
        <v>76084</v>
      </c>
      <c r="G131" s="25">
        <v>3804</v>
      </c>
      <c r="H131" s="26">
        <v>79888</v>
      </c>
      <c r="I131" s="20" t="s">
        <v>1643</v>
      </c>
      <c r="J131" s="27">
        <f t="shared" si="1"/>
        <v>79888</v>
      </c>
      <c r="K131" s="20"/>
      <c r="L131" s="20" t="s">
        <v>1644</v>
      </c>
    </row>
    <row r="132" spans="1:12" x14ac:dyDescent="0.25">
      <c r="A132" s="20">
        <v>122</v>
      </c>
      <c r="B132" s="20" t="s">
        <v>1642</v>
      </c>
      <c r="C132" s="22" t="s">
        <v>1192</v>
      </c>
      <c r="D132" s="23">
        <v>110</v>
      </c>
      <c r="E132" s="24">
        <v>44163</v>
      </c>
      <c r="F132" s="25">
        <v>83404</v>
      </c>
      <c r="G132" s="25">
        <v>4170</v>
      </c>
      <c r="H132" s="26">
        <v>87574</v>
      </c>
      <c r="I132" s="20" t="s">
        <v>1643</v>
      </c>
      <c r="J132" s="27">
        <f t="shared" si="1"/>
        <v>87574</v>
      </c>
      <c r="K132" s="20"/>
      <c r="L132" s="20" t="s">
        <v>1644</v>
      </c>
    </row>
    <row r="133" spans="1:12" x14ac:dyDescent="0.25">
      <c r="A133" s="20">
        <v>123</v>
      </c>
      <c r="B133" s="20" t="s">
        <v>1642</v>
      </c>
      <c r="C133" s="22" t="s">
        <v>1192</v>
      </c>
      <c r="D133" s="23">
        <v>111</v>
      </c>
      <c r="E133" s="24">
        <v>44163</v>
      </c>
      <c r="F133" s="25">
        <v>50634</v>
      </c>
      <c r="G133" s="25">
        <v>2530</v>
      </c>
      <c r="H133" s="26">
        <v>53164</v>
      </c>
      <c r="I133" s="20" t="s">
        <v>1643</v>
      </c>
      <c r="J133" s="27">
        <f t="shared" si="1"/>
        <v>53164</v>
      </c>
      <c r="K133" s="20"/>
      <c r="L133" s="20" t="s">
        <v>1644</v>
      </c>
    </row>
    <row r="134" spans="1:12" x14ac:dyDescent="0.25">
      <c r="A134" s="20">
        <v>124</v>
      </c>
      <c r="B134" s="20" t="s">
        <v>1642</v>
      </c>
      <c r="C134" s="22" t="s">
        <v>1534</v>
      </c>
      <c r="D134" s="23">
        <v>173</v>
      </c>
      <c r="E134" s="24">
        <v>44163</v>
      </c>
      <c r="F134" s="25">
        <v>15470</v>
      </c>
      <c r="G134" s="25">
        <v>2784</v>
      </c>
      <c r="H134" s="26">
        <v>18254</v>
      </c>
      <c r="I134" s="20" t="s">
        <v>1643</v>
      </c>
      <c r="J134" s="27">
        <f t="shared" si="1"/>
        <v>18254</v>
      </c>
      <c r="K134" s="20"/>
      <c r="L134" s="20" t="s">
        <v>1644</v>
      </c>
    </row>
    <row r="135" spans="1:12" x14ac:dyDescent="0.25">
      <c r="A135" s="20">
        <v>125</v>
      </c>
      <c r="B135" s="20" t="s">
        <v>1642</v>
      </c>
      <c r="C135" s="22" t="s">
        <v>1192</v>
      </c>
      <c r="D135" s="23">
        <v>112</v>
      </c>
      <c r="E135" s="24">
        <v>44163</v>
      </c>
      <c r="F135" s="25">
        <v>47502</v>
      </c>
      <c r="G135" s="25">
        <v>2374</v>
      </c>
      <c r="H135" s="26">
        <v>49876</v>
      </c>
      <c r="I135" s="20" t="s">
        <v>1643</v>
      </c>
      <c r="J135" s="27">
        <f t="shared" si="1"/>
        <v>49876</v>
      </c>
      <c r="K135" s="20"/>
      <c r="L135" s="20" t="s">
        <v>1644</v>
      </c>
    </row>
    <row r="136" spans="1:12" x14ac:dyDescent="0.25">
      <c r="A136" s="20">
        <v>126</v>
      </c>
      <c r="B136" s="20" t="s">
        <v>1642</v>
      </c>
      <c r="C136" s="22" t="s">
        <v>624</v>
      </c>
      <c r="D136" s="23">
        <v>103105</v>
      </c>
      <c r="E136" s="24">
        <v>44164</v>
      </c>
      <c r="F136" s="25">
        <v>84375.11</v>
      </c>
      <c r="G136" s="25">
        <v>23625.040000000001</v>
      </c>
      <c r="H136" s="26">
        <v>108081</v>
      </c>
      <c r="I136" s="20" t="s">
        <v>1643</v>
      </c>
      <c r="J136" s="27">
        <f t="shared" si="1"/>
        <v>108000.15</v>
      </c>
      <c r="K136" s="20"/>
      <c r="L136" s="20" t="s">
        <v>1644</v>
      </c>
    </row>
    <row r="137" spans="1:12" x14ac:dyDescent="0.25">
      <c r="A137" s="20">
        <v>127</v>
      </c>
      <c r="B137" s="20" t="s">
        <v>1642</v>
      </c>
      <c r="C137" s="22" t="s">
        <v>624</v>
      </c>
      <c r="D137" s="23">
        <v>103106</v>
      </c>
      <c r="E137" s="24">
        <v>44164</v>
      </c>
      <c r="F137" s="25">
        <v>105468.89</v>
      </c>
      <c r="G137" s="25">
        <v>29531.279999999999</v>
      </c>
      <c r="H137" s="26">
        <v>135101</v>
      </c>
      <c r="I137" s="20" t="s">
        <v>1643</v>
      </c>
      <c r="J137" s="27">
        <f t="shared" si="1"/>
        <v>135000.16999999998</v>
      </c>
      <c r="K137" s="20"/>
      <c r="L137" s="20" t="s">
        <v>1644</v>
      </c>
    </row>
    <row r="138" spans="1:12" x14ac:dyDescent="0.25">
      <c r="A138" s="20">
        <v>128</v>
      </c>
      <c r="B138" s="20" t="s">
        <v>1642</v>
      </c>
      <c r="C138" s="22" t="s">
        <v>1192</v>
      </c>
      <c r="D138" s="23">
        <v>113</v>
      </c>
      <c r="E138" s="24">
        <v>44164</v>
      </c>
      <c r="F138" s="25">
        <v>30160</v>
      </c>
      <c r="G138" s="25">
        <v>1508</v>
      </c>
      <c r="H138" s="26">
        <v>31668</v>
      </c>
      <c r="I138" s="20" t="s">
        <v>1643</v>
      </c>
      <c r="J138" s="27">
        <f t="shared" si="1"/>
        <v>31668</v>
      </c>
      <c r="K138" s="20"/>
      <c r="L138" s="20" t="s">
        <v>1644</v>
      </c>
    </row>
    <row r="139" spans="1:12" x14ac:dyDescent="0.25">
      <c r="A139" s="20">
        <v>129</v>
      </c>
      <c r="B139" s="20" t="s">
        <v>1642</v>
      </c>
      <c r="C139" s="22" t="s">
        <v>1192</v>
      </c>
      <c r="D139" s="23">
        <v>114</v>
      </c>
      <c r="E139" s="24">
        <v>44164</v>
      </c>
      <c r="F139" s="25">
        <v>34960</v>
      </c>
      <c r="G139" s="25">
        <v>1748</v>
      </c>
      <c r="H139" s="26">
        <v>36708</v>
      </c>
      <c r="I139" s="20" t="s">
        <v>1643</v>
      </c>
      <c r="J139" s="27">
        <f t="shared" si="1"/>
        <v>36708</v>
      </c>
      <c r="K139" s="20"/>
      <c r="L139" s="20" t="s">
        <v>1644</v>
      </c>
    </row>
    <row r="140" spans="1:12" x14ac:dyDescent="0.25">
      <c r="A140" s="20">
        <v>130</v>
      </c>
      <c r="B140" s="20" t="s">
        <v>1642</v>
      </c>
      <c r="C140" s="22" t="s">
        <v>1646</v>
      </c>
      <c r="D140" s="23" t="s">
        <v>58</v>
      </c>
      <c r="E140" s="28" t="s">
        <v>58</v>
      </c>
      <c r="F140" s="25">
        <v>80793</v>
      </c>
      <c r="G140" s="25">
        <v>0</v>
      </c>
      <c r="H140" s="26">
        <v>80793</v>
      </c>
      <c r="I140" s="20" t="s">
        <v>1643</v>
      </c>
      <c r="J140" s="27">
        <f t="shared" ref="J140:J203" si="2">F140+G140</f>
        <v>80793</v>
      </c>
      <c r="K140" s="20"/>
      <c r="L140" s="20" t="s">
        <v>1644</v>
      </c>
    </row>
    <row r="141" spans="1:12" x14ac:dyDescent="0.25">
      <c r="A141" s="20">
        <v>131</v>
      </c>
      <c r="B141" s="20" t="s">
        <v>1642</v>
      </c>
      <c r="C141" s="22" t="s">
        <v>1646</v>
      </c>
      <c r="D141" s="23" t="s">
        <v>58</v>
      </c>
      <c r="E141" s="28" t="s">
        <v>58</v>
      </c>
      <c r="F141" s="25">
        <v>65064</v>
      </c>
      <c r="G141" s="25">
        <v>0</v>
      </c>
      <c r="H141" s="26">
        <v>65064</v>
      </c>
      <c r="I141" s="20" t="s">
        <v>1643</v>
      </c>
      <c r="J141" s="27">
        <f t="shared" si="2"/>
        <v>65064</v>
      </c>
      <c r="K141" s="20"/>
      <c r="L141" s="20" t="s">
        <v>1644</v>
      </c>
    </row>
    <row r="142" spans="1:12" x14ac:dyDescent="0.25">
      <c r="A142" s="20">
        <v>132</v>
      </c>
      <c r="B142" s="20" t="s">
        <v>1642</v>
      </c>
      <c r="C142" s="22" t="s">
        <v>623</v>
      </c>
      <c r="D142" s="23">
        <v>1368</v>
      </c>
      <c r="E142" s="24">
        <v>44166</v>
      </c>
      <c r="F142" s="25">
        <v>80319.600000000006</v>
      </c>
      <c r="G142" s="25">
        <v>14457.6</v>
      </c>
      <c r="H142" s="26">
        <v>94777</v>
      </c>
      <c r="I142" s="20" t="s">
        <v>1643</v>
      </c>
      <c r="J142" s="27">
        <f t="shared" si="2"/>
        <v>94777.200000000012</v>
      </c>
      <c r="K142" s="20"/>
      <c r="L142" s="20" t="s">
        <v>1644</v>
      </c>
    </row>
    <row r="143" spans="1:12" x14ac:dyDescent="0.25">
      <c r="A143" s="20">
        <v>133</v>
      </c>
      <c r="B143" s="20" t="s">
        <v>1642</v>
      </c>
      <c r="C143" s="22" t="s">
        <v>623</v>
      </c>
      <c r="D143" s="23">
        <v>1331</v>
      </c>
      <c r="E143" s="24">
        <v>44136</v>
      </c>
      <c r="F143" s="25">
        <v>82996.929999999993</v>
      </c>
      <c r="G143" s="25">
        <v>14939.46</v>
      </c>
      <c r="H143" s="26">
        <v>97936</v>
      </c>
      <c r="I143" s="20" t="s">
        <v>1643</v>
      </c>
      <c r="J143" s="27">
        <f t="shared" si="2"/>
        <v>97936.389999999985</v>
      </c>
      <c r="K143" s="20"/>
      <c r="L143" s="20" t="s">
        <v>1644</v>
      </c>
    </row>
    <row r="144" spans="1:12" x14ac:dyDescent="0.25">
      <c r="A144" s="20">
        <v>134</v>
      </c>
      <c r="B144" s="20" t="s">
        <v>1642</v>
      </c>
      <c r="C144" s="22" t="s">
        <v>623</v>
      </c>
      <c r="D144" s="23">
        <v>1295</v>
      </c>
      <c r="E144" s="24">
        <v>44105</v>
      </c>
      <c r="F144" s="25">
        <v>80319.600000000006</v>
      </c>
      <c r="G144" s="25">
        <v>14457.6</v>
      </c>
      <c r="H144" s="26">
        <v>94777</v>
      </c>
      <c r="I144" s="20" t="s">
        <v>1643</v>
      </c>
      <c r="J144" s="27">
        <f t="shared" si="2"/>
        <v>94777.200000000012</v>
      </c>
      <c r="K144" s="20"/>
      <c r="L144" s="20" t="s">
        <v>1644</v>
      </c>
    </row>
    <row r="145" spans="1:12" x14ac:dyDescent="0.25">
      <c r="A145" s="20">
        <v>135</v>
      </c>
      <c r="B145" s="20" t="s">
        <v>1642</v>
      </c>
      <c r="C145" s="22" t="s">
        <v>1192</v>
      </c>
      <c r="D145" s="23">
        <v>115</v>
      </c>
      <c r="E145" s="24">
        <v>44166</v>
      </c>
      <c r="F145" s="25">
        <v>28014</v>
      </c>
      <c r="G145" s="25">
        <v>1400</v>
      </c>
      <c r="H145" s="26">
        <v>29414</v>
      </c>
      <c r="I145" s="20" t="s">
        <v>1643</v>
      </c>
      <c r="J145" s="27">
        <f t="shared" si="2"/>
        <v>29414</v>
      </c>
      <c r="K145" s="20"/>
      <c r="L145" s="20" t="s">
        <v>1644</v>
      </c>
    </row>
    <row r="146" spans="1:12" x14ac:dyDescent="0.25">
      <c r="A146" s="20">
        <v>136</v>
      </c>
      <c r="B146" s="20" t="s">
        <v>1642</v>
      </c>
      <c r="C146" s="22" t="s">
        <v>1192</v>
      </c>
      <c r="D146" s="23">
        <v>116</v>
      </c>
      <c r="E146" s="24">
        <v>44166</v>
      </c>
      <c r="F146" s="25">
        <v>44000</v>
      </c>
      <c r="G146" s="25">
        <v>2220</v>
      </c>
      <c r="H146" s="26">
        <v>46220</v>
      </c>
      <c r="I146" s="20" t="s">
        <v>1643</v>
      </c>
      <c r="J146" s="27">
        <f t="shared" si="2"/>
        <v>46220</v>
      </c>
      <c r="K146" s="20"/>
      <c r="L146" s="20" t="s">
        <v>1644</v>
      </c>
    </row>
    <row r="147" spans="1:12" x14ac:dyDescent="0.25">
      <c r="A147" s="20">
        <v>137</v>
      </c>
      <c r="B147" s="20" t="s">
        <v>1642</v>
      </c>
      <c r="C147" s="22" t="s">
        <v>1192</v>
      </c>
      <c r="D147" s="23">
        <v>117</v>
      </c>
      <c r="E147" s="24">
        <v>44169</v>
      </c>
      <c r="F147" s="25">
        <v>43840</v>
      </c>
      <c r="G147" s="25">
        <v>2192</v>
      </c>
      <c r="H147" s="26">
        <v>46032</v>
      </c>
      <c r="I147" s="20" t="s">
        <v>1643</v>
      </c>
      <c r="J147" s="27">
        <f t="shared" si="2"/>
        <v>46032</v>
      </c>
      <c r="K147" s="20"/>
      <c r="L147" s="20" t="s">
        <v>1644</v>
      </c>
    </row>
    <row r="148" spans="1:12" x14ac:dyDescent="0.25">
      <c r="A148" s="20">
        <v>138</v>
      </c>
      <c r="B148" s="20" t="s">
        <v>1642</v>
      </c>
      <c r="C148" s="22" t="s">
        <v>1192</v>
      </c>
      <c r="D148" s="23">
        <v>118</v>
      </c>
      <c r="E148" s="24">
        <v>44169</v>
      </c>
      <c r="F148" s="25">
        <v>44160</v>
      </c>
      <c r="G148" s="25">
        <v>2208</v>
      </c>
      <c r="H148" s="26">
        <v>46368</v>
      </c>
      <c r="I148" s="20" t="s">
        <v>1643</v>
      </c>
      <c r="J148" s="27">
        <f t="shared" si="2"/>
        <v>46368</v>
      </c>
      <c r="K148" s="20"/>
      <c r="L148" s="20" t="s">
        <v>1644</v>
      </c>
    </row>
    <row r="149" spans="1:12" x14ac:dyDescent="0.25">
      <c r="A149" s="20">
        <v>139</v>
      </c>
      <c r="B149" s="20" t="s">
        <v>1642</v>
      </c>
      <c r="C149" s="22" t="s">
        <v>1192</v>
      </c>
      <c r="D149" s="23">
        <v>119</v>
      </c>
      <c r="E149" s="24">
        <v>44170</v>
      </c>
      <c r="F149" s="25">
        <v>43840</v>
      </c>
      <c r="G149" s="25">
        <v>2192</v>
      </c>
      <c r="H149" s="26">
        <v>46032</v>
      </c>
      <c r="I149" s="20" t="s">
        <v>1643</v>
      </c>
      <c r="J149" s="27">
        <f t="shared" si="2"/>
        <v>46032</v>
      </c>
      <c r="K149" s="20"/>
      <c r="L149" s="20" t="s">
        <v>1644</v>
      </c>
    </row>
    <row r="150" spans="1:12" x14ac:dyDescent="0.25">
      <c r="A150" s="20">
        <v>140</v>
      </c>
      <c r="B150" s="20" t="s">
        <v>1642</v>
      </c>
      <c r="C150" s="22" t="s">
        <v>1192</v>
      </c>
      <c r="D150" s="23">
        <v>120</v>
      </c>
      <c r="E150" s="24">
        <v>44170</v>
      </c>
      <c r="F150" s="25">
        <v>46320</v>
      </c>
      <c r="G150" s="25">
        <v>2316</v>
      </c>
      <c r="H150" s="26">
        <v>48636</v>
      </c>
      <c r="I150" s="20" t="s">
        <v>1643</v>
      </c>
      <c r="J150" s="27">
        <f t="shared" si="2"/>
        <v>48636</v>
      </c>
      <c r="K150" s="20"/>
      <c r="L150" s="20" t="s">
        <v>1644</v>
      </c>
    </row>
    <row r="151" spans="1:12" x14ac:dyDescent="0.25">
      <c r="A151" s="20">
        <v>141</v>
      </c>
      <c r="B151" s="20" t="s">
        <v>1642</v>
      </c>
      <c r="C151" s="22" t="s">
        <v>1192</v>
      </c>
      <c r="D151" s="23">
        <v>121</v>
      </c>
      <c r="E151" s="24">
        <v>44170</v>
      </c>
      <c r="F151" s="25">
        <v>46840</v>
      </c>
      <c r="G151" s="25">
        <v>2342</v>
      </c>
      <c r="H151" s="26">
        <v>49182</v>
      </c>
      <c r="I151" s="20" t="s">
        <v>1643</v>
      </c>
      <c r="J151" s="27">
        <f t="shared" si="2"/>
        <v>49182</v>
      </c>
      <c r="K151" s="20"/>
      <c r="L151" s="20" t="s">
        <v>1644</v>
      </c>
    </row>
    <row r="152" spans="1:12" x14ac:dyDescent="0.25">
      <c r="A152" s="20">
        <v>142</v>
      </c>
      <c r="B152" s="20" t="s">
        <v>1642</v>
      </c>
      <c r="C152" s="22" t="s">
        <v>1192</v>
      </c>
      <c r="D152" s="23">
        <v>122</v>
      </c>
      <c r="E152" s="24">
        <v>44171</v>
      </c>
      <c r="F152" s="25">
        <v>47600</v>
      </c>
      <c r="G152" s="25">
        <v>2380</v>
      </c>
      <c r="H152" s="26">
        <v>49980</v>
      </c>
      <c r="I152" s="20" t="s">
        <v>1643</v>
      </c>
      <c r="J152" s="27">
        <f t="shared" si="2"/>
        <v>49980</v>
      </c>
      <c r="K152" s="20"/>
      <c r="L152" s="20" t="s">
        <v>1644</v>
      </c>
    </row>
    <row r="153" spans="1:12" x14ac:dyDescent="0.25">
      <c r="A153" s="20">
        <v>143</v>
      </c>
      <c r="B153" s="20" t="s">
        <v>1642</v>
      </c>
      <c r="C153" s="22" t="s">
        <v>1192</v>
      </c>
      <c r="D153" s="23">
        <v>123</v>
      </c>
      <c r="E153" s="24">
        <v>44171</v>
      </c>
      <c r="F153" s="25">
        <v>45360</v>
      </c>
      <c r="G153" s="25">
        <v>2268</v>
      </c>
      <c r="H153" s="26">
        <v>47628</v>
      </c>
      <c r="I153" s="20" t="s">
        <v>1643</v>
      </c>
      <c r="J153" s="27">
        <f t="shared" si="2"/>
        <v>47628</v>
      </c>
      <c r="K153" s="20"/>
      <c r="L153" s="20" t="s">
        <v>1644</v>
      </c>
    </row>
    <row r="154" spans="1:12" x14ac:dyDescent="0.25">
      <c r="A154" s="20">
        <v>144</v>
      </c>
      <c r="B154" s="20" t="s">
        <v>1642</v>
      </c>
      <c r="C154" s="22" t="s">
        <v>1192</v>
      </c>
      <c r="D154" s="23">
        <v>124</v>
      </c>
      <c r="E154" s="24">
        <v>44172</v>
      </c>
      <c r="F154" s="25">
        <v>47600</v>
      </c>
      <c r="G154" s="25">
        <v>2380</v>
      </c>
      <c r="H154" s="26">
        <v>49980</v>
      </c>
      <c r="I154" s="20" t="s">
        <v>1643</v>
      </c>
      <c r="J154" s="27">
        <f t="shared" si="2"/>
        <v>49980</v>
      </c>
      <c r="K154" s="20"/>
      <c r="L154" s="20" t="s">
        <v>1644</v>
      </c>
    </row>
    <row r="155" spans="1:12" x14ac:dyDescent="0.25">
      <c r="A155" s="20">
        <v>145</v>
      </c>
      <c r="B155" s="20" t="s">
        <v>1642</v>
      </c>
      <c r="C155" s="22" t="s">
        <v>1192</v>
      </c>
      <c r="D155" s="23">
        <v>125</v>
      </c>
      <c r="E155" s="24">
        <v>44172</v>
      </c>
      <c r="F155" s="25">
        <v>46320</v>
      </c>
      <c r="G155" s="25">
        <v>2316</v>
      </c>
      <c r="H155" s="26">
        <v>48636</v>
      </c>
      <c r="I155" s="20" t="s">
        <v>1643</v>
      </c>
      <c r="J155" s="27">
        <f t="shared" si="2"/>
        <v>48636</v>
      </c>
      <c r="K155" s="20"/>
      <c r="L155" s="20" t="s">
        <v>1644</v>
      </c>
    </row>
    <row r="156" spans="1:12" x14ac:dyDescent="0.25">
      <c r="A156" s="20">
        <v>146</v>
      </c>
      <c r="B156" s="20" t="s">
        <v>1642</v>
      </c>
      <c r="C156" s="22" t="s">
        <v>624</v>
      </c>
      <c r="D156" s="23">
        <v>108189</v>
      </c>
      <c r="E156" s="24">
        <v>44173</v>
      </c>
      <c r="F156" s="25">
        <v>97031.48</v>
      </c>
      <c r="G156" s="25">
        <v>27168.82</v>
      </c>
      <c r="H156" s="26">
        <v>124293</v>
      </c>
      <c r="I156" s="20" t="s">
        <v>1643</v>
      </c>
      <c r="J156" s="27">
        <f t="shared" si="2"/>
        <v>124200.29999999999</v>
      </c>
      <c r="K156" s="20"/>
      <c r="L156" s="20" t="s">
        <v>1644</v>
      </c>
    </row>
    <row r="157" spans="1:12" x14ac:dyDescent="0.25">
      <c r="A157" s="20">
        <v>147</v>
      </c>
      <c r="B157" s="20" t="s">
        <v>1642</v>
      </c>
      <c r="C157" s="22" t="s">
        <v>624</v>
      </c>
      <c r="D157" s="23">
        <v>108188</v>
      </c>
      <c r="E157" s="24">
        <v>44173</v>
      </c>
      <c r="F157" s="25">
        <v>84375.11</v>
      </c>
      <c r="G157" s="25">
        <v>23625.040000000001</v>
      </c>
      <c r="H157" s="26">
        <v>108081</v>
      </c>
      <c r="I157" s="20" t="s">
        <v>1643</v>
      </c>
      <c r="J157" s="27">
        <f t="shared" si="2"/>
        <v>108000.15</v>
      </c>
      <c r="K157" s="20"/>
      <c r="L157" s="20" t="s">
        <v>1644</v>
      </c>
    </row>
    <row r="158" spans="1:12" x14ac:dyDescent="0.25">
      <c r="A158" s="20">
        <v>148</v>
      </c>
      <c r="B158" s="20" t="s">
        <v>1642</v>
      </c>
      <c r="C158" s="22" t="s">
        <v>1192</v>
      </c>
      <c r="D158" s="23">
        <v>126</v>
      </c>
      <c r="E158" s="24">
        <v>44174</v>
      </c>
      <c r="F158" s="25">
        <v>29000</v>
      </c>
      <c r="G158" s="25">
        <v>1450</v>
      </c>
      <c r="H158" s="26">
        <v>30450</v>
      </c>
      <c r="I158" s="20" t="s">
        <v>1643</v>
      </c>
      <c r="J158" s="27">
        <f t="shared" si="2"/>
        <v>30450</v>
      </c>
      <c r="K158" s="20"/>
      <c r="L158" s="20" t="s">
        <v>1644</v>
      </c>
    </row>
    <row r="159" spans="1:12" x14ac:dyDescent="0.25">
      <c r="A159" s="20">
        <v>149</v>
      </c>
      <c r="B159" s="20" t="s">
        <v>1642</v>
      </c>
      <c r="C159" s="22" t="s">
        <v>1192</v>
      </c>
      <c r="D159" s="23">
        <v>127</v>
      </c>
      <c r="E159" s="24">
        <v>44175</v>
      </c>
      <c r="F159" s="25">
        <v>44950</v>
      </c>
      <c r="G159" s="25">
        <v>2246</v>
      </c>
      <c r="H159" s="26">
        <v>47196</v>
      </c>
      <c r="I159" s="20" t="s">
        <v>1643</v>
      </c>
      <c r="J159" s="27">
        <f t="shared" si="2"/>
        <v>47196</v>
      </c>
      <c r="K159" s="20"/>
      <c r="L159" s="20" t="s">
        <v>1644</v>
      </c>
    </row>
    <row r="160" spans="1:12" x14ac:dyDescent="0.25">
      <c r="A160" s="20">
        <v>150</v>
      </c>
      <c r="B160" s="20" t="s">
        <v>1642</v>
      </c>
      <c r="C160" s="22" t="s">
        <v>614</v>
      </c>
      <c r="D160" s="23">
        <v>4830</v>
      </c>
      <c r="E160" s="24">
        <v>44175</v>
      </c>
      <c r="F160" s="25">
        <v>744185.47</v>
      </c>
      <c r="G160" s="25">
        <v>133953.38</v>
      </c>
      <c r="H160" s="26">
        <v>878798</v>
      </c>
      <c r="I160" s="20" t="s">
        <v>1643</v>
      </c>
      <c r="J160" s="27">
        <f t="shared" si="2"/>
        <v>878138.85</v>
      </c>
      <c r="K160" s="20"/>
      <c r="L160" s="20" t="s">
        <v>1644</v>
      </c>
    </row>
    <row r="161" spans="1:12" x14ac:dyDescent="0.25">
      <c r="A161" s="20">
        <v>151</v>
      </c>
      <c r="B161" s="20" t="s">
        <v>1642</v>
      </c>
      <c r="C161" s="22" t="s">
        <v>1192</v>
      </c>
      <c r="D161" s="23">
        <v>128</v>
      </c>
      <c r="E161" s="24">
        <v>44176</v>
      </c>
      <c r="F161" s="25">
        <v>47320</v>
      </c>
      <c r="G161" s="25">
        <v>2366</v>
      </c>
      <c r="H161" s="26">
        <v>49686</v>
      </c>
      <c r="I161" s="20" t="s">
        <v>1643</v>
      </c>
      <c r="J161" s="27">
        <f t="shared" si="2"/>
        <v>49686</v>
      </c>
      <c r="K161" s="20"/>
      <c r="L161" s="20" t="s">
        <v>1644</v>
      </c>
    </row>
    <row r="162" spans="1:12" x14ac:dyDescent="0.25">
      <c r="A162" s="20">
        <v>152</v>
      </c>
      <c r="B162" s="20" t="s">
        <v>1642</v>
      </c>
      <c r="C162" s="22" t="s">
        <v>1192</v>
      </c>
      <c r="D162" s="23">
        <v>129</v>
      </c>
      <c r="E162" s="24">
        <v>44176</v>
      </c>
      <c r="F162" s="25">
        <v>45840</v>
      </c>
      <c r="G162" s="25">
        <v>2292</v>
      </c>
      <c r="H162" s="26">
        <v>48132</v>
      </c>
      <c r="I162" s="20" t="s">
        <v>1643</v>
      </c>
      <c r="J162" s="27">
        <f t="shared" si="2"/>
        <v>48132</v>
      </c>
      <c r="K162" s="20"/>
      <c r="L162" s="20" t="s">
        <v>1644</v>
      </c>
    </row>
    <row r="163" spans="1:12" x14ac:dyDescent="0.25">
      <c r="A163" s="20">
        <v>153</v>
      </c>
      <c r="B163" s="20" t="s">
        <v>1642</v>
      </c>
      <c r="C163" s="22" t="s">
        <v>1192</v>
      </c>
      <c r="D163" s="23">
        <v>130</v>
      </c>
      <c r="E163" s="24">
        <v>44177</v>
      </c>
      <c r="F163" s="25">
        <v>36540</v>
      </c>
      <c r="G163" s="25">
        <v>1826</v>
      </c>
      <c r="H163" s="26">
        <v>38366</v>
      </c>
      <c r="I163" s="20" t="s">
        <v>1643</v>
      </c>
      <c r="J163" s="27">
        <f t="shared" si="2"/>
        <v>38366</v>
      </c>
      <c r="K163" s="20"/>
      <c r="L163" s="20" t="s">
        <v>1644</v>
      </c>
    </row>
    <row r="164" spans="1:12" x14ac:dyDescent="0.25">
      <c r="A164" s="20">
        <v>154</v>
      </c>
      <c r="B164" s="20" t="s">
        <v>1642</v>
      </c>
      <c r="C164" s="22" t="s">
        <v>1192</v>
      </c>
      <c r="D164" s="23">
        <v>131</v>
      </c>
      <c r="E164" s="24">
        <v>44178</v>
      </c>
      <c r="F164" s="25">
        <v>47320</v>
      </c>
      <c r="G164" s="25">
        <v>2366</v>
      </c>
      <c r="H164" s="26">
        <v>49686</v>
      </c>
      <c r="I164" s="20" t="s">
        <v>1643</v>
      </c>
      <c r="J164" s="27">
        <f t="shared" si="2"/>
        <v>49686</v>
      </c>
      <c r="K164" s="20"/>
      <c r="L164" s="20" t="s">
        <v>1644</v>
      </c>
    </row>
    <row r="165" spans="1:12" x14ac:dyDescent="0.25">
      <c r="A165" s="20">
        <v>155</v>
      </c>
      <c r="B165" s="20" t="s">
        <v>1642</v>
      </c>
      <c r="C165" s="22" t="s">
        <v>1192</v>
      </c>
      <c r="D165" s="23">
        <v>132</v>
      </c>
      <c r="E165" s="24">
        <v>44178</v>
      </c>
      <c r="F165" s="25">
        <v>44680</v>
      </c>
      <c r="G165" s="25">
        <v>2234</v>
      </c>
      <c r="H165" s="26">
        <v>46914</v>
      </c>
      <c r="I165" s="20" t="s">
        <v>1643</v>
      </c>
      <c r="J165" s="27">
        <f t="shared" si="2"/>
        <v>46914</v>
      </c>
      <c r="K165" s="20"/>
      <c r="L165" s="20" t="s">
        <v>1644</v>
      </c>
    </row>
    <row r="166" spans="1:12" x14ac:dyDescent="0.25">
      <c r="A166" s="20">
        <v>156</v>
      </c>
      <c r="B166" s="20" t="s">
        <v>1642</v>
      </c>
      <c r="C166" s="22" t="s">
        <v>1192</v>
      </c>
      <c r="D166" s="23">
        <v>133</v>
      </c>
      <c r="E166" s="24">
        <v>44178</v>
      </c>
      <c r="F166" s="25">
        <v>44950</v>
      </c>
      <c r="G166" s="25">
        <v>2246</v>
      </c>
      <c r="H166" s="26">
        <v>47196</v>
      </c>
      <c r="I166" s="20" t="s">
        <v>1643</v>
      </c>
      <c r="J166" s="27">
        <f t="shared" si="2"/>
        <v>47196</v>
      </c>
      <c r="K166" s="20"/>
      <c r="L166" s="20" t="s">
        <v>1644</v>
      </c>
    </row>
    <row r="167" spans="1:12" x14ac:dyDescent="0.25">
      <c r="A167" s="20">
        <v>157</v>
      </c>
      <c r="B167" s="20" t="s">
        <v>1642</v>
      </c>
      <c r="C167" s="22" t="s">
        <v>1192</v>
      </c>
      <c r="D167" s="23">
        <v>134</v>
      </c>
      <c r="E167" s="24">
        <v>44179</v>
      </c>
      <c r="F167" s="25">
        <v>43500</v>
      </c>
      <c r="G167" s="25">
        <v>2174</v>
      </c>
      <c r="H167" s="26">
        <v>45674</v>
      </c>
      <c r="I167" s="20" t="s">
        <v>1643</v>
      </c>
      <c r="J167" s="27">
        <f t="shared" si="2"/>
        <v>45674</v>
      </c>
      <c r="K167" s="20"/>
      <c r="L167" s="20" t="s">
        <v>1644</v>
      </c>
    </row>
    <row r="168" spans="1:12" x14ac:dyDescent="0.25">
      <c r="A168" s="20">
        <v>158</v>
      </c>
      <c r="B168" s="20" t="s">
        <v>1642</v>
      </c>
      <c r="C168" s="22" t="s">
        <v>1192</v>
      </c>
      <c r="D168" s="23">
        <v>135</v>
      </c>
      <c r="E168" s="24">
        <v>44179</v>
      </c>
      <c r="F168" s="25">
        <v>46320</v>
      </c>
      <c r="G168" s="25">
        <v>2316</v>
      </c>
      <c r="H168" s="26">
        <v>48636</v>
      </c>
      <c r="I168" s="20" t="s">
        <v>1643</v>
      </c>
      <c r="J168" s="27">
        <f t="shared" si="2"/>
        <v>48636</v>
      </c>
      <c r="K168" s="20"/>
      <c r="L168" s="20" t="s">
        <v>1644</v>
      </c>
    </row>
    <row r="169" spans="1:12" x14ac:dyDescent="0.25">
      <c r="A169" s="20">
        <v>159</v>
      </c>
      <c r="B169" s="20" t="s">
        <v>1642</v>
      </c>
      <c r="C169" s="22" t="s">
        <v>1192</v>
      </c>
      <c r="D169" s="23">
        <v>136</v>
      </c>
      <c r="E169" s="24">
        <v>44180</v>
      </c>
      <c r="F169" s="25">
        <v>47320</v>
      </c>
      <c r="G169" s="25">
        <v>2366</v>
      </c>
      <c r="H169" s="26">
        <v>49686</v>
      </c>
      <c r="I169" s="20" t="s">
        <v>1643</v>
      </c>
      <c r="J169" s="27">
        <f t="shared" si="2"/>
        <v>49686</v>
      </c>
      <c r="K169" s="20"/>
      <c r="L169" s="20" t="s">
        <v>1644</v>
      </c>
    </row>
    <row r="170" spans="1:12" x14ac:dyDescent="0.25">
      <c r="A170" s="20">
        <v>160</v>
      </c>
      <c r="B170" s="20" t="s">
        <v>1642</v>
      </c>
      <c r="C170" s="22" t="s">
        <v>1192</v>
      </c>
      <c r="D170" s="23">
        <v>137</v>
      </c>
      <c r="E170" s="24">
        <v>44180</v>
      </c>
      <c r="F170" s="25">
        <v>41412</v>
      </c>
      <c r="G170" s="25">
        <v>2070</v>
      </c>
      <c r="H170" s="26">
        <v>43482</v>
      </c>
      <c r="I170" s="20" t="s">
        <v>1643</v>
      </c>
      <c r="J170" s="27">
        <f t="shared" si="2"/>
        <v>43482</v>
      </c>
      <c r="K170" s="20"/>
      <c r="L170" s="20" t="s">
        <v>1644</v>
      </c>
    </row>
    <row r="171" spans="1:12" x14ac:dyDescent="0.25">
      <c r="A171" s="20">
        <v>161</v>
      </c>
      <c r="B171" s="20" t="s">
        <v>1642</v>
      </c>
      <c r="C171" s="22" t="s">
        <v>1192</v>
      </c>
      <c r="D171" s="23">
        <v>139</v>
      </c>
      <c r="E171" s="24">
        <v>44181</v>
      </c>
      <c r="F171" s="25">
        <v>43792</v>
      </c>
      <c r="G171" s="25">
        <v>2188</v>
      </c>
      <c r="H171" s="26">
        <v>45980</v>
      </c>
      <c r="I171" s="20" t="s">
        <v>1643</v>
      </c>
      <c r="J171" s="27">
        <f t="shared" si="2"/>
        <v>45980</v>
      </c>
      <c r="K171" s="20"/>
      <c r="L171" s="20" t="s">
        <v>1644</v>
      </c>
    </row>
    <row r="172" spans="1:12" x14ac:dyDescent="0.25">
      <c r="A172" s="20">
        <v>162</v>
      </c>
      <c r="B172" s="20" t="s">
        <v>1642</v>
      </c>
      <c r="C172" s="22" t="s">
        <v>1192</v>
      </c>
      <c r="D172" s="23">
        <v>138</v>
      </c>
      <c r="E172" s="24">
        <v>44181</v>
      </c>
      <c r="F172" s="25">
        <v>46840</v>
      </c>
      <c r="G172" s="25">
        <v>2342</v>
      </c>
      <c r="H172" s="26">
        <v>49182</v>
      </c>
      <c r="I172" s="20" t="s">
        <v>1643</v>
      </c>
      <c r="J172" s="27">
        <f t="shared" si="2"/>
        <v>49182</v>
      </c>
      <c r="K172" s="20"/>
      <c r="L172" s="20" t="s">
        <v>1644</v>
      </c>
    </row>
    <row r="173" spans="1:12" x14ac:dyDescent="0.25">
      <c r="A173" s="20">
        <v>163</v>
      </c>
      <c r="B173" s="20" t="s">
        <v>1642</v>
      </c>
      <c r="C173" s="22" t="s">
        <v>1192</v>
      </c>
      <c r="D173" s="23">
        <v>140</v>
      </c>
      <c r="E173" s="24">
        <v>44182</v>
      </c>
      <c r="F173" s="25">
        <v>47320</v>
      </c>
      <c r="G173" s="25">
        <v>2366</v>
      </c>
      <c r="H173" s="26">
        <v>49686</v>
      </c>
      <c r="I173" s="20" t="s">
        <v>1643</v>
      </c>
      <c r="J173" s="27">
        <f t="shared" si="2"/>
        <v>49686</v>
      </c>
      <c r="K173" s="20"/>
      <c r="L173" s="20" t="s">
        <v>1644</v>
      </c>
    </row>
    <row r="174" spans="1:12" x14ac:dyDescent="0.25">
      <c r="A174" s="20">
        <v>164</v>
      </c>
      <c r="B174" s="20" t="s">
        <v>1642</v>
      </c>
      <c r="C174" s="22" t="s">
        <v>1192</v>
      </c>
      <c r="D174" s="23">
        <v>141</v>
      </c>
      <c r="E174" s="24">
        <v>44182</v>
      </c>
      <c r="F174" s="25">
        <v>29000</v>
      </c>
      <c r="G174" s="25">
        <v>1450</v>
      </c>
      <c r="H174" s="26">
        <v>30450</v>
      </c>
      <c r="I174" s="20" t="s">
        <v>1643</v>
      </c>
      <c r="J174" s="27">
        <f t="shared" si="2"/>
        <v>30450</v>
      </c>
      <c r="K174" s="20"/>
      <c r="L174" s="20" t="s">
        <v>1644</v>
      </c>
    </row>
    <row r="175" spans="1:12" x14ac:dyDescent="0.25">
      <c r="A175" s="20">
        <v>165</v>
      </c>
      <c r="B175" s="20" t="s">
        <v>1642</v>
      </c>
      <c r="C175" s="22" t="s">
        <v>1192</v>
      </c>
      <c r="D175" s="23">
        <v>142</v>
      </c>
      <c r="E175" s="24">
        <v>44183</v>
      </c>
      <c r="F175" s="25">
        <v>45770</v>
      </c>
      <c r="G175" s="25">
        <v>2288</v>
      </c>
      <c r="H175" s="26">
        <v>48058</v>
      </c>
      <c r="I175" s="20" t="s">
        <v>1643</v>
      </c>
      <c r="J175" s="27">
        <f t="shared" si="2"/>
        <v>48058</v>
      </c>
      <c r="K175" s="20"/>
      <c r="L175" s="20" t="s">
        <v>1644</v>
      </c>
    </row>
    <row r="176" spans="1:12" x14ac:dyDescent="0.25">
      <c r="A176" s="20">
        <v>166</v>
      </c>
      <c r="B176" s="20" t="s">
        <v>1642</v>
      </c>
      <c r="C176" s="22" t="s">
        <v>1192</v>
      </c>
      <c r="D176" s="23">
        <v>143</v>
      </c>
      <c r="E176" s="24">
        <v>44183</v>
      </c>
      <c r="F176" s="25">
        <v>45066</v>
      </c>
      <c r="G176" s="25">
        <v>2252</v>
      </c>
      <c r="H176" s="26">
        <v>47318</v>
      </c>
      <c r="I176" s="20" t="s">
        <v>1643</v>
      </c>
      <c r="J176" s="27">
        <f t="shared" si="2"/>
        <v>47318</v>
      </c>
      <c r="K176" s="20"/>
      <c r="L176" s="20" t="s">
        <v>1644</v>
      </c>
    </row>
    <row r="177" spans="1:12" x14ac:dyDescent="0.25">
      <c r="A177" s="20">
        <v>167</v>
      </c>
      <c r="B177" s="20" t="s">
        <v>1642</v>
      </c>
      <c r="C177" s="22" t="s">
        <v>155</v>
      </c>
      <c r="D177" s="23">
        <v>8957101592</v>
      </c>
      <c r="E177" s="24">
        <v>44184</v>
      </c>
      <c r="F177" s="25">
        <v>42187.5</v>
      </c>
      <c r="G177" s="25">
        <v>11812.5</v>
      </c>
      <c r="H177" s="26">
        <v>54000</v>
      </c>
      <c r="I177" s="20" t="s">
        <v>1643</v>
      </c>
      <c r="J177" s="27">
        <f t="shared" si="2"/>
        <v>54000</v>
      </c>
      <c r="K177" s="20"/>
      <c r="L177" s="20" t="s">
        <v>1644</v>
      </c>
    </row>
    <row r="178" spans="1:12" x14ac:dyDescent="0.25">
      <c r="A178" s="20">
        <v>168</v>
      </c>
      <c r="B178" s="20" t="s">
        <v>1642</v>
      </c>
      <c r="C178" s="22" t="s">
        <v>155</v>
      </c>
      <c r="D178" s="23">
        <v>8957101593</v>
      </c>
      <c r="E178" s="24">
        <v>44184</v>
      </c>
      <c r="F178" s="25">
        <v>42187.5</v>
      </c>
      <c r="G178" s="25">
        <v>11812.5</v>
      </c>
      <c r="H178" s="26">
        <v>54000</v>
      </c>
      <c r="I178" s="20" t="s">
        <v>1643</v>
      </c>
      <c r="J178" s="27">
        <f t="shared" si="2"/>
        <v>54000</v>
      </c>
      <c r="K178" s="20"/>
      <c r="L178" s="20" t="s">
        <v>1644</v>
      </c>
    </row>
    <row r="179" spans="1:12" x14ac:dyDescent="0.25">
      <c r="A179" s="20">
        <v>169</v>
      </c>
      <c r="B179" s="20" t="s">
        <v>1642</v>
      </c>
      <c r="C179" s="22" t="s">
        <v>155</v>
      </c>
      <c r="D179" s="23">
        <v>8957101594</v>
      </c>
      <c r="E179" s="24">
        <v>44184</v>
      </c>
      <c r="F179" s="25">
        <v>42187.5</v>
      </c>
      <c r="G179" s="25">
        <v>11812.5</v>
      </c>
      <c r="H179" s="26">
        <v>54000</v>
      </c>
      <c r="I179" s="20" t="s">
        <v>1643</v>
      </c>
      <c r="J179" s="27">
        <f t="shared" si="2"/>
        <v>54000</v>
      </c>
      <c r="K179" s="20"/>
      <c r="L179" s="20" t="s">
        <v>1644</v>
      </c>
    </row>
    <row r="180" spans="1:12" x14ac:dyDescent="0.25">
      <c r="A180" s="20">
        <v>170</v>
      </c>
      <c r="B180" s="20" t="s">
        <v>1642</v>
      </c>
      <c r="C180" s="22" t="s">
        <v>155</v>
      </c>
      <c r="D180" s="23">
        <v>8957101595</v>
      </c>
      <c r="E180" s="24">
        <v>44184</v>
      </c>
      <c r="F180" s="25">
        <v>42187.5</v>
      </c>
      <c r="G180" s="25">
        <v>11812.5</v>
      </c>
      <c r="H180" s="26">
        <v>54000</v>
      </c>
      <c r="I180" s="20" t="s">
        <v>1643</v>
      </c>
      <c r="J180" s="27">
        <f t="shared" si="2"/>
        <v>54000</v>
      </c>
      <c r="K180" s="20"/>
      <c r="L180" s="20" t="s">
        <v>1644</v>
      </c>
    </row>
    <row r="181" spans="1:12" x14ac:dyDescent="0.25">
      <c r="A181" s="20">
        <v>171</v>
      </c>
      <c r="B181" s="20" t="s">
        <v>1642</v>
      </c>
      <c r="C181" s="22" t="s">
        <v>155</v>
      </c>
      <c r="D181" s="23">
        <v>8957101590</v>
      </c>
      <c r="E181" s="24">
        <v>44184</v>
      </c>
      <c r="F181" s="25">
        <v>63281.24</v>
      </c>
      <c r="G181" s="25">
        <v>17718.759999999998</v>
      </c>
      <c r="H181" s="26">
        <v>81000</v>
      </c>
      <c r="I181" s="20" t="s">
        <v>1643</v>
      </c>
      <c r="J181" s="27">
        <f t="shared" si="2"/>
        <v>81000</v>
      </c>
      <c r="K181" s="20"/>
      <c r="L181" s="20" t="s">
        <v>1644</v>
      </c>
    </row>
    <row r="182" spans="1:12" x14ac:dyDescent="0.25">
      <c r="A182" s="20">
        <v>172</v>
      </c>
      <c r="B182" s="20" t="s">
        <v>1642</v>
      </c>
      <c r="C182" s="22" t="s">
        <v>155</v>
      </c>
      <c r="D182" s="23">
        <v>8957101591</v>
      </c>
      <c r="E182" s="24">
        <v>44184</v>
      </c>
      <c r="F182" s="25">
        <v>63281.24</v>
      </c>
      <c r="G182" s="25">
        <v>17718.759999999998</v>
      </c>
      <c r="H182" s="26">
        <v>81000</v>
      </c>
      <c r="I182" s="20" t="s">
        <v>1643</v>
      </c>
      <c r="J182" s="27">
        <f t="shared" si="2"/>
        <v>81000</v>
      </c>
      <c r="K182" s="20"/>
      <c r="L182" s="20" t="s">
        <v>1644</v>
      </c>
    </row>
    <row r="183" spans="1:12" x14ac:dyDescent="0.25">
      <c r="A183" s="20">
        <v>173</v>
      </c>
      <c r="B183" s="20" t="s">
        <v>1642</v>
      </c>
      <c r="C183" s="22" t="s">
        <v>155</v>
      </c>
      <c r="D183" s="23">
        <v>8957101580</v>
      </c>
      <c r="E183" s="24">
        <v>44184</v>
      </c>
      <c r="F183" s="25">
        <v>63281.24</v>
      </c>
      <c r="G183" s="25">
        <v>17718.759999999998</v>
      </c>
      <c r="H183" s="26">
        <v>81000</v>
      </c>
      <c r="I183" s="20" t="s">
        <v>1643</v>
      </c>
      <c r="J183" s="27">
        <f t="shared" si="2"/>
        <v>81000</v>
      </c>
      <c r="K183" s="20"/>
      <c r="L183" s="20" t="s">
        <v>1644</v>
      </c>
    </row>
    <row r="184" spans="1:12" x14ac:dyDescent="0.25">
      <c r="A184" s="20">
        <v>174</v>
      </c>
      <c r="B184" s="20" t="s">
        <v>1642</v>
      </c>
      <c r="C184" s="22" t="s">
        <v>155</v>
      </c>
      <c r="D184" s="23">
        <v>8957101581</v>
      </c>
      <c r="E184" s="24">
        <v>44184</v>
      </c>
      <c r="F184" s="25">
        <v>63281.24</v>
      </c>
      <c r="G184" s="25">
        <v>17718.759999999998</v>
      </c>
      <c r="H184" s="26">
        <v>81000</v>
      </c>
      <c r="I184" s="20" t="s">
        <v>1643</v>
      </c>
      <c r="J184" s="27">
        <f t="shared" si="2"/>
        <v>81000</v>
      </c>
      <c r="K184" s="20"/>
      <c r="L184" s="20" t="s">
        <v>1644</v>
      </c>
    </row>
    <row r="185" spans="1:12" x14ac:dyDescent="0.25">
      <c r="A185" s="20">
        <v>175</v>
      </c>
      <c r="B185" s="20" t="s">
        <v>1642</v>
      </c>
      <c r="C185" s="22" t="s">
        <v>1192</v>
      </c>
      <c r="D185" s="23">
        <v>144</v>
      </c>
      <c r="E185" s="24">
        <v>44184</v>
      </c>
      <c r="F185" s="25">
        <v>45840</v>
      </c>
      <c r="G185" s="25">
        <v>2292</v>
      </c>
      <c r="H185" s="26">
        <v>48132</v>
      </c>
      <c r="I185" s="20" t="s">
        <v>1643</v>
      </c>
      <c r="J185" s="27">
        <f t="shared" si="2"/>
        <v>48132</v>
      </c>
      <c r="K185" s="20"/>
      <c r="L185" s="20" t="s">
        <v>1644</v>
      </c>
    </row>
    <row r="186" spans="1:12" x14ac:dyDescent="0.25">
      <c r="A186" s="20">
        <v>176</v>
      </c>
      <c r="B186" s="20" t="s">
        <v>1642</v>
      </c>
      <c r="C186" s="22" t="s">
        <v>1192</v>
      </c>
      <c r="D186" s="23">
        <v>145</v>
      </c>
      <c r="E186" s="24">
        <v>44184</v>
      </c>
      <c r="F186" s="25">
        <v>43200</v>
      </c>
      <c r="G186" s="25">
        <v>2160</v>
      </c>
      <c r="H186" s="26">
        <v>45360</v>
      </c>
      <c r="I186" s="20" t="s">
        <v>1643</v>
      </c>
      <c r="J186" s="27">
        <f t="shared" si="2"/>
        <v>45360</v>
      </c>
      <c r="K186" s="20"/>
      <c r="L186" s="20" t="s">
        <v>1644</v>
      </c>
    </row>
    <row r="187" spans="1:12" x14ac:dyDescent="0.25">
      <c r="A187" s="20">
        <v>177</v>
      </c>
      <c r="B187" s="20" t="s">
        <v>1642</v>
      </c>
      <c r="C187" s="22" t="s">
        <v>1192</v>
      </c>
      <c r="D187" s="23">
        <v>146</v>
      </c>
      <c r="E187" s="24">
        <v>44188</v>
      </c>
      <c r="F187" s="25">
        <v>47320</v>
      </c>
      <c r="G187" s="25">
        <v>2366</v>
      </c>
      <c r="H187" s="26">
        <v>49686</v>
      </c>
      <c r="I187" s="20" t="s">
        <v>1643</v>
      </c>
      <c r="J187" s="27">
        <f t="shared" si="2"/>
        <v>49686</v>
      </c>
      <c r="K187" s="20"/>
      <c r="L187" s="20" t="s">
        <v>1644</v>
      </c>
    </row>
    <row r="188" spans="1:12" x14ac:dyDescent="0.25">
      <c r="A188" s="20">
        <v>178</v>
      </c>
      <c r="B188" s="20" t="s">
        <v>1642</v>
      </c>
      <c r="C188" s="22" t="s">
        <v>1192</v>
      </c>
      <c r="D188" s="23">
        <v>147</v>
      </c>
      <c r="E188" s="24">
        <v>44189</v>
      </c>
      <c r="F188" s="25">
        <v>46840</v>
      </c>
      <c r="G188" s="25">
        <v>2342</v>
      </c>
      <c r="H188" s="26">
        <v>49182</v>
      </c>
      <c r="I188" s="20" t="s">
        <v>1643</v>
      </c>
      <c r="J188" s="27">
        <f t="shared" si="2"/>
        <v>49182</v>
      </c>
      <c r="K188" s="20"/>
      <c r="L188" s="20" t="s">
        <v>1644</v>
      </c>
    </row>
    <row r="189" spans="1:12" x14ac:dyDescent="0.25">
      <c r="A189" s="20">
        <v>179</v>
      </c>
      <c r="B189" s="20" t="s">
        <v>1642</v>
      </c>
      <c r="C189" s="22" t="s">
        <v>1192</v>
      </c>
      <c r="D189" s="23">
        <v>148</v>
      </c>
      <c r="E189" s="24">
        <v>44189</v>
      </c>
      <c r="F189" s="25">
        <v>47600</v>
      </c>
      <c r="G189" s="25">
        <v>2380</v>
      </c>
      <c r="H189" s="26">
        <v>49980</v>
      </c>
      <c r="I189" s="20" t="s">
        <v>1643</v>
      </c>
      <c r="J189" s="27">
        <f t="shared" si="2"/>
        <v>49980</v>
      </c>
      <c r="K189" s="20"/>
      <c r="L189" s="20" t="s">
        <v>1644</v>
      </c>
    </row>
    <row r="190" spans="1:12" x14ac:dyDescent="0.25">
      <c r="A190" s="20">
        <v>180</v>
      </c>
      <c r="B190" s="20" t="s">
        <v>1642</v>
      </c>
      <c r="C190" s="22" t="s">
        <v>1192</v>
      </c>
      <c r="D190" s="23">
        <v>149</v>
      </c>
      <c r="E190" s="24">
        <v>44190</v>
      </c>
      <c r="F190" s="25">
        <v>46320</v>
      </c>
      <c r="G190" s="25">
        <v>2316</v>
      </c>
      <c r="H190" s="26">
        <v>48636</v>
      </c>
      <c r="I190" s="20" t="s">
        <v>1643</v>
      </c>
      <c r="J190" s="27">
        <f t="shared" si="2"/>
        <v>48636</v>
      </c>
      <c r="K190" s="20"/>
      <c r="L190" s="20" t="s">
        <v>1644</v>
      </c>
    </row>
    <row r="191" spans="1:12" x14ac:dyDescent="0.25">
      <c r="A191" s="20">
        <v>181</v>
      </c>
      <c r="B191" s="20" t="s">
        <v>1642</v>
      </c>
      <c r="C191" s="22" t="s">
        <v>1192</v>
      </c>
      <c r="D191" s="23">
        <v>150</v>
      </c>
      <c r="E191" s="24">
        <v>44190</v>
      </c>
      <c r="F191" s="25">
        <v>45840</v>
      </c>
      <c r="G191" s="25">
        <v>2292</v>
      </c>
      <c r="H191" s="26">
        <v>48132</v>
      </c>
      <c r="I191" s="20" t="s">
        <v>1643</v>
      </c>
      <c r="J191" s="27">
        <f t="shared" si="2"/>
        <v>48132</v>
      </c>
      <c r="K191" s="20"/>
      <c r="L191" s="20" t="s">
        <v>1644</v>
      </c>
    </row>
    <row r="192" spans="1:12" x14ac:dyDescent="0.25">
      <c r="A192" s="20">
        <v>182</v>
      </c>
      <c r="B192" s="20" t="s">
        <v>1642</v>
      </c>
      <c r="C192" s="22" t="s">
        <v>1192</v>
      </c>
      <c r="D192" s="23">
        <v>151</v>
      </c>
      <c r="E192" s="24">
        <v>44191</v>
      </c>
      <c r="F192" s="25">
        <v>46840</v>
      </c>
      <c r="G192" s="25">
        <v>2342</v>
      </c>
      <c r="H192" s="26">
        <v>49182</v>
      </c>
      <c r="I192" s="20" t="s">
        <v>1643</v>
      </c>
      <c r="J192" s="27">
        <f t="shared" si="2"/>
        <v>49182</v>
      </c>
      <c r="K192" s="20"/>
      <c r="L192" s="20" t="s">
        <v>1644</v>
      </c>
    </row>
    <row r="193" spans="1:12" x14ac:dyDescent="0.25">
      <c r="A193" s="20">
        <v>183</v>
      </c>
      <c r="B193" s="20" t="s">
        <v>1642</v>
      </c>
      <c r="C193" s="22" t="s">
        <v>1192</v>
      </c>
      <c r="D193" s="23">
        <v>152</v>
      </c>
      <c r="E193" s="24">
        <v>44191</v>
      </c>
      <c r="F193" s="25">
        <v>46320</v>
      </c>
      <c r="G193" s="25">
        <v>2316</v>
      </c>
      <c r="H193" s="26">
        <v>48636</v>
      </c>
      <c r="I193" s="20" t="s">
        <v>1643</v>
      </c>
      <c r="J193" s="27">
        <f t="shared" si="2"/>
        <v>48636</v>
      </c>
      <c r="K193" s="20"/>
      <c r="L193" s="20" t="s">
        <v>1644</v>
      </c>
    </row>
    <row r="194" spans="1:12" x14ac:dyDescent="0.25">
      <c r="A194" s="20">
        <v>184</v>
      </c>
      <c r="B194" s="20" t="s">
        <v>1642</v>
      </c>
      <c r="C194" s="22" t="s">
        <v>1192</v>
      </c>
      <c r="D194" s="23">
        <v>154</v>
      </c>
      <c r="E194" s="24">
        <v>44191</v>
      </c>
      <c r="F194" s="25">
        <v>86246</v>
      </c>
      <c r="G194" s="25">
        <v>4312</v>
      </c>
      <c r="H194" s="26">
        <v>90558</v>
      </c>
      <c r="I194" s="20" t="s">
        <v>1643</v>
      </c>
      <c r="J194" s="27">
        <f t="shared" si="2"/>
        <v>90558</v>
      </c>
      <c r="K194" s="20"/>
      <c r="L194" s="20" t="s">
        <v>1644</v>
      </c>
    </row>
    <row r="195" spans="1:12" x14ac:dyDescent="0.25">
      <c r="A195" s="20">
        <v>185</v>
      </c>
      <c r="B195" s="20" t="s">
        <v>1642</v>
      </c>
      <c r="C195" s="22" t="s">
        <v>1192</v>
      </c>
      <c r="D195" s="23">
        <v>155</v>
      </c>
      <c r="E195" s="24">
        <v>44191</v>
      </c>
      <c r="F195" s="25">
        <v>78938</v>
      </c>
      <c r="G195" s="25">
        <v>3946</v>
      </c>
      <c r="H195" s="26">
        <v>82884</v>
      </c>
      <c r="I195" s="20" t="s">
        <v>1643</v>
      </c>
      <c r="J195" s="27">
        <f t="shared" si="2"/>
        <v>82884</v>
      </c>
      <c r="K195" s="20"/>
      <c r="L195" s="20" t="s">
        <v>1644</v>
      </c>
    </row>
    <row r="196" spans="1:12" x14ac:dyDescent="0.25">
      <c r="A196" s="20">
        <v>186</v>
      </c>
      <c r="B196" s="20" t="s">
        <v>1642</v>
      </c>
      <c r="C196" s="22" t="s">
        <v>1192</v>
      </c>
      <c r="D196" s="23">
        <v>157</v>
      </c>
      <c r="E196" s="24">
        <v>44192</v>
      </c>
      <c r="F196" s="25">
        <v>46320</v>
      </c>
      <c r="G196" s="25">
        <v>2316</v>
      </c>
      <c r="H196" s="26">
        <v>48636</v>
      </c>
      <c r="I196" s="20" t="s">
        <v>1643</v>
      </c>
      <c r="J196" s="27">
        <f t="shared" si="2"/>
        <v>48636</v>
      </c>
      <c r="K196" s="20"/>
      <c r="L196" s="20" t="s">
        <v>1644</v>
      </c>
    </row>
    <row r="197" spans="1:12" x14ac:dyDescent="0.25">
      <c r="A197" s="20">
        <v>187</v>
      </c>
      <c r="B197" s="20" t="s">
        <v>1642</v>
      </c>
      <c r="C197" s="22" t="s">
        <v>1192</v>
      </c>
      <c r="D197" s="23">
        <v>156</v>
      </c>
      <c r="E197" s="24">
        <v>44192</v>
      </c>
      <c r="F197" s="25">
        <v>53176</v>
      </c>
      <c r="G197" s="25">
        <v>2658</v>
      </c>
      <c r="H197" s="26">
        <v>55834</v>
      </c>
      <c r="I197" s="20" t="s">
        <v>1643</v>
      </c>
      <c r="J197" s="27">
        <f t="shared" si="2"/>
        <v>55834</v>
      </c>
      <c r="K197" s="20"/>
      <c r="L197" s="20" t="s">
        <v>1644</v>
      </c>
    </row>
    <row r="198" spans="1:12" x14ac:dyDescent="0.25">
      <c r="A198" s="20">
        <v>188</v>
      </c>
      <c r="B198" s="20" t="s">
        <v>1642</v>
      </c>
      <c r="C198" s="22" t="s">
        <v>1192</v>
      </c>
      <c r="D198" s="23">
        <v>158</v>
      </c>
      <c r="E198" s="24">
        <v>44192</v>
      </c>
      <c r="F198" s="25">
        <v>50576</v>
      </c>
      <c r="G198" s="25">
        <v>2528</v>
      </c>
      <c r="H198" s="26">
        <v>53104</v>
      </c>
      <c r="I198" s="20" t="s">
        <v>1643</v>
      </c>
      <c r="J198" s="27">
        <f t="shared" si="2"/>
        <v>53104</v>
      </c>
      <c r="K198" s="20"/>
      <c r="L198" s="20" t="s">
        <v>1644</v>
      </c>
    </row>
    <row r="199" spans="1:12" x14ac:dyDescent="0.25">
      <c r="A199" s="20">
        <v>189</v>
      </c>
      <c r="B199" s="20" t="s">
        <v>1642</v>
      </c>
      <c r="C199" s="22" t="s">
        <v>1192</v>
      </c>
      <c r="D199" s="23">
        <v>160</v>
      </c>
      <c r="E199" s="24">
        <v>44193</v>
      </c>
      <c r="F199" s="25">
        <v>45034</v>
      </c>
      <c r="G199" s="25">
        <v>2250</v>
      </c>
      <c r="H199" s="26">
        <v>47284</v>
      </c>
      <c r="I199" s="20" t="s">
        <v>1643</v>
      </c>
      <c r="J199" s="27">
        <f t="shared" si="2"/>
        <v>47284</v>
      </c>
      <c r="K199" s="20"/>
      <c r="L199" s="20" t="s">
        <v>1644</v>
      </c>
    </row>
    <row r="200" spans="1:12" x14ac:dyDescent="0.25">
      <c r="A200" s="20">
        <v>190</v>
      </c>
      <c r="B200" s="20" t="s">
        <v>1642</v>
      </c>
      <c r="C200" s="22" t="s">
        <v>1192</v>
      </c>
      <c r="D200" s="23">
        <v>161</v>
      </c>
      <c r="E200" s="24">
        <v>44193</v>
      </c>
      <c r="F200" s="25">
        <v>47320</v>
      </c>
      <c r="G200" s="25">
        <v>2366</v>
      </c>
      <c r="H200" s="26">
        <v>49686</v>
      </c>
      <c r="I200" s="20" t="s">
        <v>1643</v>
      </c>
      <c r="J200" s="27">
        <f t="shared" si="2"/>
        <v>49686</v>
      </c>
      <c r="K200" s="20"/>
      <c r="L200" s="20" t="s">
        <v>1644</v>
      </c>
    </row>
    <row r="201" spans="1:12" x14ac:dyDescent="0.25">
      <c r="A201" s="20">
        <v>191</v>
      </c>
      <c r="B201" s="20" t="s">
        <v>1642</v>
      </c>
      <c r="C201" s="22" t="s">
        <v>1192</v>
      </c>
      <c r="D201" s="23">
        <v>164</v>
      </c>
      <c r="E201" s="24">
        <v>44193</v>
      </c>
      <c r="F201" s="25">
        <v>39280</v>
      </c>
      <c r="G201" s="25">
        <v>1964</v>
      </c>
      <c r="H201" s="26">
        <v>41244</v>
      </c>
      <c r="I201" s="20" t="s">
        <v>1643</v>
      </c>
      <c r="J201" s="27">
        <f t="shared" si="2"/>
        <v>41244</v>
      </c>
      <c r="K201" s="20"/>
      <c r="L201" s="20" t="s">
        <v>1644</v>
      </c>
    </row>
    <row r="202" spans="1:12" x14ac:dyDescent="0.25">
      <c r="A202" s="20">
        <v>192</v>
      </c>
      <c r="B202" s="20" t="s">
        <v>1642</v>
      </c>
      <c r="C202" s="22" t="s">
        <v>1192</v>
      </c>
      <c r="D202" s="23">
        <v>159</v>
      </c>
      <c r="E202" s="24">
        <v>44193</v>
      </c>
      <c r="F202" s="25">
        <v>52026</v>
      </c>
      <c r="G202" s="25">
        <v>2600</v>
      </c>
      <c r="H202" s="26">
        <v>54626</v>
      </c>
      <c r="I202" s="20" t="s">
        <v>1643</v>
      </c>
      <c r="J202" s="27">
        <f t="shared" si="2"/>
        <v>54626</v>
      </c>
      <c r="K202" s="20"/>
      <c r="L202" s="20" t="s">
        <v>1644</v>
      </c>
    </row>
    <row r="203" spans="1:12" x14ac:dyDescent="0.25">
      <c r="A203" s="20">
        <v>193</v>
      </c>
      <c r="B203" s="20" t="s">
        <v>1642</v>
      </c>
      <c r="C203" s="22" t="s">
        <v>1192</v>
      </c>
      <c r="D203" s="23">
        <v>162</v>
      </c>
      <c r="E203" s="24">
        <v>44193</v>
      </c>
      <c r="F203" s="25">
        <v>49496</v>
      </c>
      <c r="G203" s="25">
        <v>2474</v>
      </c>
      <c r="H203" s="26">
        <v>51970</v>
      </c>
      <c r="I203" s="20" t="s">
        <v>1643</v>
      </c>
      <c r="J203" s="27">
        <f t="shared" si="2"/>
        <v>51970</v>
      </c>
      <c r="K203" s="20"/>
      <c r="L203" s="20" t="s">
        <v>1644</v>
      </c>
    </row>
    <row r="204" spans="1:12" x14ac:dyDescent="0.25">
      <c r="A204" s="20">
        <v>194</v>
      </c>
      <c r="B204" s="20" t="s">
        <v>1642</v>
      </c>
      <c r="C204" s="22" t="s">
        <v>1192</v>
      </c>
      <c r="D204" s="23">
        <v>163</v>
      </c>
      <c r="E204" s="24">
        <v>44193</v>
      </c>
      <c r="F204" s="25">
        <v>73892</v>
      </c>
      <c r="G204" s="25">
        <v>3694</v>
      </c>
      <c r="H204" s="26">
        <v>77586</v>
      </c>
      <c r="I204" s="20" t="s">
        <v>1643</v>
      </c>
      <c r="J204" s="27">
        <f t="shared" ref="J204:J267" si="3">F204+G204</f>
        <v>77586</v>
      </c>
      <c r="K204" s="20"/>
      <c r="L204" s="20" t="s">
        <v>1644</v>
      </c>
    </row>
    <row r="205" spans="1:12" x14ac:dyDescent="0.25">
      <c r="A205" s="20">
        <v>195</v>
      </c>
      <c r="B205" s="20" t="s">
        <v>1642</v>
      </c>
      <c r="C205" s="22" t="s">
        <v>1192</v>
      </c>
      <c r="D205" s="23">
        <v>165</v>
      </c>
      <c r="E205" s="24">
        <v>44195</v>
      </c>
      <c r="F205" s="25">
        <v>51060</v>
      </c>
      <c r="G205" s="25">
        <v>2552</v>
      </c>
      <c r="H205" s="26">
        <v>53612</v>
      </c>
      <c r="I205" s="20" t="s">
        <v>1643</v>
      </c>
      <c r="J205" s="27">
        <f t="shared" si="3"/>
        <v>53612</v>
      </c>
      <c r="K205" s="20"/>
      <c r="L205" s="20" t="s">
        <v>1644</v>
      </c>
    </row>
    <row r="206" spans="1:12" x14ac:dyDescent="0.25">
      <c r="A206" s="20">
        <v>196</v>
      </c>
      <c r="B206" s="20" t="s">
        <v>1642</v>
      </c>
      <c r="C206" s="22" t="s">
        <v>1192</v>
      </c>
      <c r="D206" s="23">
        <v>167</v>
      </c>
      <c r="E206" s="24">
        <v>44195</v>
      </c>
      <c r="F206" s="25">
        <v>74066</v>
      </c>
      <c r="G206" s="25">
        <v>3702</v>
      </c>
      <c r="H206" s="26">
        <v>77768</v>
      </c>
      <c r="I206" s="20" t="s">
        <v>1643</v>
      </c>
      <c r="J206" s="27">
        <f t="shared" si="3"/>
        <v>77768</v>
      </c>
      <c r="K206" s="20"/>
      <c r="L206" s="20" t="s">
        <v>1644</v>
      </c>
    </row>
    <row r="207" spans="1:12" x14ac:dyDescent="0.25">
      <c r="A207" s="20">
        <v>197</v>
      </c>
      <c r="B207" s="20" t="s">
        <v>1642</v>
      </c>
      <c r="C207" s="22" t="s">
        <v>1646</v>
      </c>
      <c r="D207" s="23" t="s">
        <v>58</v>
      </c>
      <c r="E207" s="28" t="s">
        <v>58</v>
      </c>
      <c r="F207" s="25">
        <v>66916</v>
      </c>
      <c r="G207" s="25">
        <v>0</v>
      </c>
      <c r="H207" s="26">
        <v>66916</v>
      </c>
      <c r="I207" s="20" t="s">
        <v>1643</v>
      </c>
      <c r="J207" s="27">
        <f t="shared" si="3"/>
        <v>66916</v>
      </c>
      <c r="K207" s="20"/>
      <c r="L207" s="20" t="s">
        <v>1644</v>
      </c>
    </row>
    <row r="208" spans="1:12" x14ac:dyDescent="0.25">
      <c r="A208" s="20">
        <v>198</v>
      </c>
      <c r="B208" s="20" t="s">
        <v>1642</v>
      </c>
      <c r="C208" s="22" t="s">
        <v>1646</v>
      </c>
      <c r="D208" s="23" t="s">
        <v>58</v>
      </c>
      <c r="E208" s="28" t="s">
        <v>58</v>
      </c>
      <c r="F208" s="25">
        <v>83548</v>
      </c>
      <c r="G208" s="25">
        <v>0</v>
      </c>
      <c r="H208" s="26">
        <v>83548</v>
      </c>
      <c r="I208" s="20" t="s">
        <v>1643</v>
      </c>
      <c r="J208" s="27">
        <f t="shared" si="3"/>
        <v>83548</v>
      </c>
      <c r="K208" s="20"/>
      <c r="L208" s="20" t="s">
        <v>1644</v>
      </c>
    </row>
    <row r="209" spans="1:12" x14ac:dyDescent="0.25">
      <c r="A209" s="20">
        <v>199</v>
      </c>
      <c r="B209" s="20" t="s">
        <v>1642</v>
      </c>
      <c r="C209" s="22" t="s">
        <v>1192</v>
      </c>
      <c r="D209" s="23">
        <v>168</v>
      </c>
      <c r="E209" s="28">
        <v>44196</v>
      </c>
      <c r="F209" s="25">
        <v>51400</v>
      </c>
      <c r="G209" s="25">
        <v>2570</v>
      </c>
      <c r="H209" s="26">
        <v>53970</v>
      </c>
      <c r="I209" s="20" t="s">
        <v>1643</v>
      </c>
      <c r="J209" s="27">
        <f t="shared" si="3"/>
        <v>53970</v>
      </c>
      <c r="K209" s="20"/>
      <c r="L209" s="20" t="s">
        <v>1644</v>
      </c>
    </row>
    <row r="210" spans="1:12" x14ac:dyDescent="0.25">
      <c r="A210" s="20">
        <v>200</v>
      </c>
      <c r="B210" s="20" t="s">
        <v>1642</v>
      </c>
      <c r="C210" s="22" t="s">
        <v>1192</v>
      </c>
      <c r="D210" s="23">
        <v>169</v>
      </c>
      <c r="E210" s="28">
        <v>44196</v>
      </c>
      <c r="F210" s="25">
        <v>50840</v>
      </c>
      <c r="G210" s="25">
        <v>2542</v>
      </c>
      <c r="H210" s="26">
        <v>53382</v>
      </c>
      <c r="I210" s="20" t="s">
        <v>1643</v>
      </c>
      <c r="J210" s="27">
        <f t="shared" si="3"/>
        <v>53382</v>
      </c>
      <c r="K210" s="20"/>
      <c r="L210" s="20" t="s">
        <v>1644</v>
      </c>
    </row>
    <row r="211" spans="1:12" x14ac:dyDescent="0.25">
      <c r="A211" s="20">
        <v>201</v>
      </c>
      <c r="B211" s="20" t="s">
        <v>1642</v>
      </c>
      <c r="C211" s="22" t="s">
        <v>1192</v>
      </c>
      <c r="D211" s="23">
        <v>173</v>
      </c>
      <c r="E211" s="24">
        <v>44197</v>
      </c>
      <c r="F211" s="25">
        <v>47320</v>
      </c>
      <c r="G211" s="25">
        <v>2366</v>
      </c>
      <c r="H211" s="26">
        <v>49686</v>
      </c>
      <c r="I211" s="20" t="s">
        <v>1643</v>
      </c>
      <c r="J211" s="27">
        <f t="shared" si="3"/>
        <v>49686</v>
      </c>
      <c r="K211" s="20"/>
      <c r="L211" s="20" t="s">
        <v>1644</v>
      </c>
    </row>
    <row r="212" spans="1:12" x14ac:dyDescent="0.25">
      <c r="A212" s="20">
        <v>202</v>
      </c>
      <c r="B212" s="20" t="s">
        <v>1642</v>
      </c>
      <c r="C212" s="22" t="s">
        <v>1192</v>
      </c>
      <c r="D212" s="23">
        <v>174</v>
      </c>
      <c r="E212" s="24">
        <v>44197</v>
      </c>
      <c r="F212" s="25">
        <v>47320</v>
      </c>
      <c r="G212" s="25">
        <v>2366</v>
      </c>
      <c r="H212" s="26">
        <v>49686</v>
      </c>
      <c r="I212" s="20" t="s">
        <v>1643</v>
      </c>
      <c r="J212" s="27">
        <f t="shared" si="3"/>
        <v>49686</v>
      </c>
      <c r="K212" s="20"/>
      <c r="L212" s="20" t="s">
        <v>1644</v>
      </c>
    </row>
    <row r="213" spans="1:12" x14ac:dyDescent="0.25">
      <c r="A213" s="20">
        <v>203</v>
      </c>
      <c r="B213" s="20" t="s">
        <v>1642</v>
      </c>
      <c r="C213" s="22" t="s">
        <v>614</v>
      </c>
      <c r="D213" s="23">
        <v>5631</v>
      </c>
      <c r="E213" s="28">
        <v>44204</v>
      </c>
      <c r="F213" s="25">
        <v>881025.58</v>
      </c>
      <c r="G213" s="25">
        <v>158584.6</v>
      </c>
      <c r="H213" s="26">
        <v>1040390</v>
      </c>
      <c r="I213" s="20" t="s">
        <v>1643</v>
      </c>
      <c r="J213" s="27">
        <f t="shared" si="3"/>
        <v>1039610.1799999999</v>
      </c>
      <c r="K213" s="20"/>
      <c r="L213" s="20" t="s">
        <v>1644</v>
      </c>
    </row>
    <row r="214" spans="1:12" x14ac:dyDescent="0.25">
      <c r="A214" s="20">
        <v>204</v>
      </c>
      <c r="B214" s="20" t="s">
        <v>1642</v>
      </c>
      <c r="C214" s="22" t="s">
        <v>1192</v>
      </c>
      <c r="D214" s="23">
        <v>175</v>
      </c>
      <c r="E214" s="28">
        <v>44205</v>
      </c>
      <c r="F214" s="25">
        <v>47320</v>
      </c>
      <c r="G214" s="25">
        <v>2366</v>
      </c>
      <c r="H214" s="26">
        <v>49686</v>
      </c>
      <c r="I214" s="20" t="s">
        <v>1643</v>
      </c>
      <c r="J214" s="27">
        <f t="shared" si="3"/>
        <v>49686</v>
      </c>
      <c r="K214" s="20"/>
      <c r="L214" s="20" t="s">
        <v>1644</v>
      </c>
    </row>
    <row r="215" spans="1:12" x14ac:dyDescent="0.25">
      <c r="A215" s="20">
        <v>205</v>
      </c>
      <c r="B215" s="20" t="s">
        <v>1642</v>
      </c>
      <c r="C215" s="22" t="s">
        <v>1192</v>
      </c>
      <c r="D215" s="23">
        <v>176</v>
      </c>
      <c r="E215" s="28">
        <v>44206</v>
      </c>
      <c r="F215" s="25">
        <v>43200</v>
      </c>
      <c r="G215" s="25">
        <v>2160</v>
      </c>
      <c r="H215" s="26">
        <v>45360</v>
      </c>
      <c r="I215" s="20" t="s">
        <v>1643</v>
      </c>
      <c r="J215" s="27">
        <f t="shared" si="3"/>
        <v>45360</v>
      </c>
      <c r="K215" s="20"/>
      <c r="L215" s="20" t="s">
        <v>1644</v>
      </c>
    </row>
    <row r="216" spans="1:12" x14ac:dyDescent="0.25">
      <c r="A216" s="20">
        <v>206</v>
      </c>
      <c r="B216" s="20" t="s">
        <v>1642</v>
      </c>
      <c r="C216" s="22" t="s">
        <v>614</v>
      </c>
      <c r="D216" s="23">
        <v>5683</v>
      </c>
      <c r="E216" s="28">
        <v>44206</v>
      </c>
      <c r="F216" s="25">
        <v>1147003.76</v>
      </c>
      <c r="G216" s="25">
        <v>206460.68</v>
      </c>
      <c r="H216" s="26">
        <v>1354479</v>
      </c>
      <c r="I216" s="20" t="s">
        <v>1643</v>
      </c>
      <c r="J216" s="27">
        <f t="shared" si="3"/>
        <v>1353464.44</v>
      </c>
      <c r="K216" s="20"/>
      <c r="L216" s="20" t="s">
        <v>1644</v>
      </c>
    </row>
    <row r="217" spans="1:12" x14ac:dyDescent="0.25">
      <c r="A217" s="20">
        <v>207</v>
      </c>
      <c r="B217" s="20" t="s">
        <v>1642</v>
      </c>
      <c r="C217" s="22" t="s">
        <v>1192</v>
      </c>
      <c r="D217" s="23">
        <v>177</v>
      </c>
      <c r="E217" s="28">
        <v>44208</v>
      </c>
      <c r="F217" s="25">
        <v>22968</v>
      </c>
      <c r="G217" s="25">
        <v>1148</v>
      </c>
      <c r="H217" s="26">
        <v>24116</v>
      </c>
      <c r="I217" s="20" t="s">
        <v>1643</v>
      </c>
      <c r="J217" s="27">
        <f t="shared" si="3"/>
        <v>24116</v>
      </c>
      <c r="K217" s="20"/>
      <c r="L217" s="20" t="s">
        <v>1644</v>
      </c>
    </row>
    <row r="218" spans="1:12" x14ac:dyDescent="0.25">
      <c r="A218" s="20">
        <v>208</v>
      </c>
      <c r="B218" s="20" t="s">
        <v>1642</v>
      </c>
      <c r="C218" s="22" t="s">
        <v>155</v>
      </c>
      <c r="D218" s="23">
        <v>8957104369</v>
      </c>
      <c r="E218" s="24">
        <v>44210</v>
      </c>
      <c r="F218" s="25">
        <v>63281.25</v>
      </c>
      <c r="G218" s="25">
        <v>17718.759999999998</v>
      </c>
      <c r="H218" s="26">
        <v>81000</v>
      </c>
      <c r="I218" s="20" t="s">
        <v>1643</v>
      </c>
      <c r="J218" s="27">
        <f t="shared" si="3"/>
        <v>81000.009999999995</v>
      </c>
      <c r="K218" s="20"/>
      <c r="L218" s="20" t="s">
        <v>1644</v>
      </c>
    </row>
    <row r="219" spans="1:12" x14ac:dyDescent="0.25">
      <c r="A219" s="20">
        <v>209</v>
      </c>
      <c r="B219" s="20" t="s">
        <v>1642</v>
      </c>
      <c r="C219" s="22" t="s">
        <v>155</v>
      </c>
      <c r="D219" s="23">
        <v>8957104370</v>
      </c>
      <c r="E219" s="24">
        <v>44210</v>
      </c>
      <c r="F219" s="25">
        <v>63281.25</v>
      </c>
      <c r="G219" s="25">
        <v>17718.759999999998</v>
      </c>
      <c r="H219" s="26">
        <v>81000</v>
      </c>
      <c r="I219" s="20" t="s">
        <v>1643</v>
      </c>
      <c r="J219" s="27">
        <f t="shared" si="3"/>
        <v>81000.009999999995</v>
      </c>
      <c r="K219" s="20"/>
      <c r="L219" s="20" t="s">
        <v>1644</v>
      </c>
    </row>
    <row r="220" spans="1:12" x14ac:dyDescent="0.25">
      <c r="A220" s="20">
        <v>210</v>
      </c>
      <c r="B220" s="20" t="s">
        <v>1642</v>
      </c>
      <c r="C220" s="22" t="s">
        <v>155</v>
      </c>
      <c r="D220" s="23">
        <v>8957104371</v>
      </c>
      <c r="E220" s="24">
        <v>44210</v>
      </c>
      <c r="F220" s="25">
        <v>63281.25</v>
      </c>
      <c r="G220" s="25">
        <v>17718.759999999998</v>
      </c>
      <c r="H220" s="26">
        <v>81061</v>
      </c>
      <c r="I220" s="20" t="s">
        <v>1643</v>
      </c>
      <c r="J220" s="27">
        <f t="shared" si="3"/>
        <v>81000.009999999995</v>
      </c>
      <c r="K220" s="20"/>
      <c r="L220" s="20" t="s">
        <v>1644</v>
      </c>
    </row>
    <row r="221" spans="1:12" x14ac:dyDescent="0.25">
      <c r="A221" s="20">
        <v>211</v>
      </c>
      <c r="B221" s="20" t="s">
        <v>1642</v>
      </c>
      <c r="C221" s="22" t="s">
        <v>155</v>
      </c>
      <c r="D221" s="23">
        <v>8957104372</v>
      </c>
      <c r="E221" s="24">
        <v>44210</v>
      </c>
      <c r="F221" s="25">
        <v>63281.25</v>
      </c>
      <c r="G221" s="25">
        <v>17718.759999999998</v>
      </c>
      <c r="H221" s="26">
        <v>81061</v>
      </c>
      <c r="I221" s="20" t="s">
        <v>1643</v>
      </c>
      <c r="J221" s="27">
        <f t="shared" si="3"/>
        <v>81000.009999999995</v>
      </c>
      <c r="K221" s="20"/>
      <c r="L221" s="20" t="s">
        <v>1644</v>
      </c>
    </row>
    <row r="222" spans="1:12" x14ac:dyDescent="0.25">
      <c r="A222" s="20">
        <v>212</v>
      </c>
      <c r="B222" s="20" t="s">
        <v>1642</v>
      </c>
      <c r="C222" s="22" t="s">
        <v>155</v>
      </c>
      <c r="D222" s="23">
        <v>8957104393</v>
      </c>
      <c r="E222" s="24">
        <v>44210</v>
      </c>
      <c r="F222" s="25">
        <v>63281.25</v>
      </c>
      <c r="G222" s="25">
        <v>17718.759999999998</v>
      </c>
      <c r="H222" s="26">
        <v>81061</v>
      </c>
      <c r="I222" s="20" t="s">
        <v>1643</v>
      </c>
      <c r="J222" s="27">
        <f t="shared" si="3"/>
        <v>81000.009999999995</v>
      </c>
      <c r="K222" s="20"/>
      <c r="L222" s="20" t="s">
        <v>1644</v>
      </c>
    </row>
    <row r="223" spans="1:12" x14ac:dyDescent="0.25">
      <c r="A223" s="20">
        <v>213</v>
      </c>
      <c r="B223" s="20" t="s">
        <v>1642</v>
      </c>
      <c r="C223" s="22" t="s">
        <v>155</v>
      </c>
      <c r="D223" s="23">
        <v>8957104394</v>
      </c>
      <c r="E223" s="24">
        <v>44210</v>
      </c>
      <c r="F223" s="25">
        <v>63281.25</v>
      </c>
      <c r="G223" s="25">
        <v>17718.759999999998</v>
      </c>
      <c r="H223" s="26">
        <v>81061</v>
      </c>
      <c r="I223" s="20" t="s">
        <v>1643</v>
      </c>
      <c r="J223" s="27">
        <f t="shared" si="3"/>
        <v>81000.009999999995</v>
      </c>
      <c r="K223" s="20"/>
      <c r="L223" s="20" t="s">
        <v>1644</v>
      </c>
    </row>
    <row r="224" spans="1:12" x14ac:dyDescent="0.25">
      <c r="A224" s="20">
        <v>214</v>
      </c>
      <c r="B224" s="20" t="s">
        <v>1642</v>
      </c>
      <c r="C224" s="22" t="s">
        <v>623</v>
      </c>
      <c r="D224" s="23">
        <v>1409</v>
      </c>
      <c r="E224" s="24">
        <v>44197</v>
      </c>
      <c r="F224" s="25">
        <v>82996.929999999993</v>
      </c>
      <c r="G224" s="25">
        <v>14939.46</v>
      </c>
      <c r="H224" s="26">
        <v>97936</v>
      </c>
      <c r="I224" s="20" t="s">
        <v>1643</v>
      </c>
      <c r="J224" s="27">
        <f t="shared" si="3"/>
        <v>97936.389999999985</v>
      </c>
      <c r="K224" s="20"/>
      <c r="L224" s="20" t="s">
        <v>1644</v>
      </c>
    </row>
    <row r="225" spans="1:12" x14ac:dyDescent="0.25">
      <c r="A225" s="20">
        <v>215</v>
      </c>
      <c r="B225" s="20" t="s">
        <v>1642</v>
      </c>
      <c r="C225" s="22" t="s">
        <v>1192</v>
      </c>
      <c r="D225" s="23">
        <v>178</v>
      </c>
      <c r="E225" s="24">
        <v>44219</v>
      </c>
      <c r="F225" s="25">
        <v>47320</v>
      </c>
      <c r="G225" s="25">
        <v>2366</v>
      </c>
      <c r="H225" s="26">
        <v>49686</v>
      </c>
      <c r="I225" s="20" t="s">
        <v>1643</v>
      </c>
      <c r="J225" s="27">
        <f t="shared" si="3"/>
        <v>49686</v>
      </c>
      <c r="K225" s="20"/>
      <c r="L225" s="20" t="s">
        <v>1644</v>
      </c>
    </row>
    <row r="226" spans="1:12" x14ac:dyDescent="0.25">
      <c r="A226" s="20">
        <v>216</v>
      </c>
      <c r="B226" s="20" t="s">
        <v>1642</v>
      </c>
      <c r="C226" s="22" t="s">
        <v>1192</v>
      </c>
      <c r="D226" s="23">
        <v>179</v>
      </c>
      <c r="E226" s="24">
        <v>44222</v>
      </c>
      <c r="F226" s="25">
        <v>85028</v>
      </c>
      <c r="G226" s="25">
        <v>4250</v>
      </c>
      <c r="H226" s="26">
        <v>89278</v>
      </c>
      <c r="I226" s="20" t="s">
        <v>1643</v>
      </c>
      <c r="J226" s="27">
        <f t="shared" si="3"/>
        <v>89278</v>
      </c>
      <c r="K226" s="20"/>
      <c r="L226" s="20" t="s">
        <v>1644</v>
      </c>
    </row>
    <row r="227" spans="1:12" x14ac:dyDescent="0.25">
      <c r="A227" s="20">
        <v>217</v>
      </c>
      <c r="B227" s="20" t="s">
        <v>1642</v>
      </c>
      <c r="C227" s="22" t="s">
        <v>1192</v>
      </c>
      <c r="D227" s="23">
        <v>180</v>
      </c>
      <c r="E227" s="24">
        <v>44222</v>
      </c>
      <c r="F227" s="25">
        <v>49880</v>
      </c>
      <c r="G227" s="25">
        <v>2494</v>
      </c>
      <c r="H227" s="26">
        <v>52374</v>
      </c>
      <c r="I227" s="20" t="s">
        <v>1643</v>
      </c>
      <c r="J227" s="27">
        <f t="shared" si="3"/>
        <v>52374</v>
      </c>
      <c r="K227" s="20"/>
      <c r="L227" s="20" t="s">
        <v>1644</v>
      </c>
    </row>
    <row r="228" spans="1:12" x14ac:dyDescent="0.25">
      <c r="A228" s="20">
        <v>218</v>
      </c>
      <c r="B228" s="20" t="s">
        <v>1642</v>
      </c>
      <c r="C228" s="22" t="s">
        <v>1192</v>
      </c>
      <c r="D228" s="23">
        <v>182</v>
      </c>
      <c r="E228" s="24">
        <v>44222</v>
      </c>
      <c r="F228" s="25">
        <v>48880</v>
      </c>
      <c r="G228" s="25">
        <v>2444</v>
      </c>
      <c r="H228" s="26">
        <v>51324</v>
      </c>
      <c r="I228" s="20" t="s">
        <v>1643</v>
      </c>
      <c r="J228" s="27">
        <f t="shared" si="3"/>
        <v>51324</v>
      </c>
      <c r="K228" s="20"/>
      <c r="L228" s="20" t="s">
        <v>1644</v>
      </c>
    </row>
    <row r="229" spans="1:12" x14ac:dyDescent="0.25">
      <c r="A229" s="20">
        <v>219</v>
      </c>
      <c r="B229" s="20" t="s">
        <v>1642</v>
      </c>
      <c r="C229" s="22" t="s">
        <v>1192</v>
      </c>
      <c r="D229" s="23">
        <v>183</v>
      </c>
      <c r="E229" s="24">
        <v>44222</v>
      </c>
      <c r="F229" s="25">
        <v>57270</v>
      </c>
      <c r="G229" s="25">
        <v>2862</v>
      </c>
      <c r="H229" s="26">
        <v>60132</v>
      </c>
      <c r="I229" s="20" t="s">
        <v>1643</v>
      </c>
      <c r="J229" s="27">
        <f t="shared" si="3"/>
        <v>60132</v>
      </c>
      <c r="K229" s="20"/>
      <c r="L229" s="20" t="s">
        <v>1644</v>
      </c>
    </row>
    <row r="230" spans="1:12" x14ac:dyDescent="0.25">
      <c r="A230" s="20">
        <v>220</v>
      </c>
      <c r="B230" s="20" t="s">
        <v>1642</v>
      </c>
      <c r="C230" s="22" t="s">
        <v>1192</v>
      </c>
      <c r="D230" s="23">
        <v>184</v>
      </c>
      <c r="E230" s="24">
        <v>44223</v>
      </c>
      <c r="F230" s="25">
        <v>47800</v>
      </c>
      <c r="G230" s="25">
        <v>2390</v>
      </c>
      <c r="H230" s="26">
        <v>50190</v>
      </c>
      <c r="I230" s="20" t="s">
        <v>1643</v>
      </c>
      <c r="J230" s="27">
        <f t="shared" si="3"/>
        <v>50190</v>
      </c>
      <c r="K230" s="20"/>
      <c r="L230" s="20" t="s">
        <v>1644</v>
      </c>
    </row>
    <row r="231" spans="1:12" x14ac:dyDescent="0.25">
      <c r="A231" s="20">
        <v>221</v>
      </c>
      <c r="B231" s="20" t="s">
        <v>1642</v>
      </c>
      <c r="C231" s="22" t="s">
        <v>1192</v>
      </c>
      <c r="D231" s="23">
        <v>185</v>
      </c>
      <c r="E231" s="24">
        <v>44223</v>
      </c>
      <c r="F231" s="25">
        <v>48880</v>
      </c>
      <c r="G231" s="25">
        <v>2444</v>
      </c>
      <c r="H231" s="26">
        <v>51324</v>
      </c>
      <c r="I231" s="20" t="s">
        <v>1643</v>
      </c>
      <c r="J231" s="27">
        <f t="shared" si="3"/>
        <v>51324</v>
      </c>
      <c r="K231" s="20"/>
      <c r="L231" s="20" t="s">
        <v>1644</v>
      </c>
    </row>
    <row r="232" spans="1:12" x14ac:dyDescent="0.25">
      <c r="A232" s="20">
        <v>222</v>
      </c>
      <c r="B232" s="20" t="s">
        <v>1642</v>
      </c>
      <c r="C232" s="22" t="s">
        <v>1192</v>
      </c>
      <c r="D232" s="23">
        <v>186</v>
      </c>
      <c r="E232" s="24">
        <v>44224</v>
      </c>
      <c r="F232" s="25">
        <v>49320</v>
      </c>
      <c r="G232" s="25">
        <v>2466</v>
      </c>
      <c r="H232" s="26">
        <v>51786</v>
      </c>
      <c r="I232" s="20" t="s">
        <v>1643</v>
      </c>
      <c r="J232" s="27">
        <f t="shared" si="3"/>
        <v>51786</v>
      </c>
      <c r="K232" s="20"/>
      <c r="L232" s="20" t="s">
        <v>1644</v>
      </c>
    </row>
    <row r="233" spans="1:12" x14ac:dyDescent="0.25">
      <c r="A233" s="20">
        <v>223</v>
      </c>
      <c r="B233" s="20" t="s">
        <v>1642</v>
      </c>
      <c r="C233" s="22" t="s">
        <v>1192</v>
      </c>
      <c r="D233" s="23">
        <v>187</v>
      </c>
      <c r="E233" s="24">
        <v>44224</v>
      </c>
      <c r="F233" s="25">
        <v>50840</v>
      </c>
      <c r="G233" s="25">
        <v>2542</v>
      </c>
      <c r="H233" s="26">
        <v>53382</v>
      </c>
      <c r="I233" s="20" t="s">
        <v>1643</v>
      </c>
      <c r="J233" s="27">
        <f t="shared" si="3"/>
        <v>53382</v>
      </c>
      <c r="K233" s="20"/>
      <c r="L233" s="20" t="s">
        <v>1644</v>
      </c>
    </row>
    <row r="234" spans="1:12" x14ac:dyDescent="0.25">
      <c r="A234" s="20">
        <v>224</v>
      </c>
      <c r="B234" s="20" t="s">
        <v>1642</v>
      </c>
      <c r="C234" s="22" t="s">
        <v>1192</v>
      </c>
      <c r="D234" s="23">
        <v>188</v>
      </c>
      <c r="E234" s="24">
        <v>44227</v>
      </c>
      <c r="F234" s="25">
        <v>51400</v>
      </c>
      <c r="G234" s="25">
        <v>2570</v>
      </c>
      <c r="H234" s="26">
        <v>53970</v>
      </c>
      <c r="I234" s="20" t="s">
        <v>1643</v>
      </c>
      <c r="J234" s="27">
        <f t="shared" si="3"/>
        <v>53970</v>
      </c>
      <c r="K234" s="20"/>
      <c r="L234" s="20" t="s">
        <v>1644</v>
      </c>
    </row>
    <row r="235" spans="1:12" x14ac:dyDescent="0.25">
      <c r="A235" s="20">
        <v>225</v>
      </c>
      <c r="B235" s="20" t="s">
        <v>1642</v>
      </c>
      <c r="C235" s="22" t="s">
        <v>1192</v>
      </c>
      <c r="D235" s="23">
        <v>189</v>
      </c>
      <c r="E235" s="24">
        <v>44227</v>
      </c>
      <c r="F235" s="25">
        <v>50360</v>
      </c>
      <c r="G235" s="25">
        <v>2518</v>
      </c>
      <c r="H235" s="26">
        <v>52878</v>
      </c>
      <c r="I235" s="20" t="s">
        <v>1643</v>
      </c>
      <c r="J235" s="27">
        <f t="shared" si="3"/>
        <v>52878</v>
      </c>
      <c r="K235" s="20"/>
      <c r="L235" s="20" t="s">
        <v>1644</v>
      </c>
    </row>
    <row r="236" spans="1:12" x14ac:dyDescent="0.25">
      <c r="A236" s="20">
        <v>226</v>
      </c>
      <c r="B236" s="20" t="s">
        <v>1642</v>
      </c>
      <c r="C236" s="22" t="s">
        <v>1192</v>
      </c>
      <c r="D236" s="23">
        <v>190</v>
      </c>
      <c r="E236" s="24">
        <v>44227</v>
      </c>
      <c r="F236" s="25">
        <v>83520</v>
      </c>
      <c r="G236" s="25">
        <v>4176</v>
      </c>
      <c r="H236" s="26">
        <v>87696</v>
      </c>
      <c r="I236" s="20" t="s">
        <v>1643</v>
      </c>
      <c r="J236" s="27">
        <f t="shared" si="3"/>
        <v>87696</v>
      </c>
      <c r="K236" s="20"/>
      <c r="L236" s="20" t="s">
        <v>1644</v>
      </c>
    </row>
    <row r="237" spans="1:12" x14ac:dyDescent="0.25">
      <c r="A237" s="20">
        <v>227</v>
      </c>
      <c r="B237" s="20" t="s">
        <v>1642</v>
      </c>
      <c r="C237" s="22" t="s">
        <v>1192</v>
      </c>
      <c r="D237" s="23">
        <v>191</v>
      </c>
      <c r="E237" s="24">
        <v>44227</v>
      </c>
      <c r="F237" s="25">
        <v>51658</v>
      </c>
      <c r="G237" s="25">
        <v>2582</v>
      </c>
      <c r="H237" s="26">
        <v>54240</v>
      </c>
      <c r="I237" s="20" t="s">
        <v>1643</v>
      </c>
      <c r="J237" s="27">
        <f t="shared" si="3"/>
        <v>54240</v>
      </c>
      <c r="K237" s="20"/>
      <c r="L237" s="20" t="s">
        <v>1644</v>
      </c>
    </row>
    <row r="238" spans="1:12" x14ac:dyDescent="0.25">
      <c r="A238" s="20">
        <v>228</v>
      </c>
      <c r="B238" s="20" t="s">
        <v>1642</v>
      </c>
      <c r="C238" s="22" t="s">
        <v>1646</v>
      </c>
      <c r="D238" s="23" t="s">
        <v>58</v>
      </c>
      <c r="E238" s="28" t="s">
        <v>58</v>
      </c>
      <c r="F238" s="25">
        <v>65140</v>
      </c>
      <c r="G238" s="25">
        <v>0</v>
      </c>
      <c r="H238" s="26">
        <v>65140</v>
      </c>
      <c r="I238" s="20" t="s">
        <v>1643</v>
      </c>
      <c r="J238" s="27">
        <f t="shared" si="3"/>
        <v>65140</v>
      </c>
      <c r="K238" s="20"/>
      <c r="L238" s="20" t="s">
        <v>1644</v>
      </c>
    </row>
    <row r="239" spans="1:12" x14ac:dyDescent="0.25">
      <c r="A239" s="20">
        <v>229</v>
      </c>
      <c r="B239" s="20" t="s">
        <v>1642</v>
      </c>
      <c r="C239" s="22" t="s">
        <v>1646</v>
      </c>
      <c r="D239" s="23" t="s">
        <v>58</v>
      </c>
      <c r="E239" s="28" t="s">
        <v>58</v>
      </c>
      <c r="F239" s="25">
        <v>81837</v>
      </c>
      <c r="G239" s="25">
        <v>0</v>
      </c>
      <c r="H239" s="26">
        <v>81837</v>
      </c>
      <c r="I239" s="20" t="s">
        <v>1643</v>
      </c>
      <c r="J239" s="27">
        <f t="shared" si="3"/>
        <v>81837</v>
      </c>
      <c r="K239" s="20"/>
      <c r="L239" s="20" t="s">
        <v>1644</v>
      </c>
    </row>
    <row r="240" spans="1:12" x14ac:dyDescent="0.25">
      <c r="A240" s="20">
        <v>230</v>
      </c>
      <c r="B240" s="20" t="s">
        <v>1642</v>
      </c>
      <c r="C240" s="22" t="s">
        <v>623</v>
      </c>
      <c r="D240" s="23">
        <v>1491</v>
      </c>
      <c r="E240" s="24">
        <v>44228</v>
      </c>
      <c r="F240" s="25">
        <v>82996.929999999993</v>
      </c>
      <c r="G240" s="25">
        <v>14939.46</v>
      </c>
      <c r="H240" s="26">
        <v>97936</v>
      </c>
      <c r="I240" s="20" t="s">
        <v>1643</v>
      </c>
      <c r="J240" s="27">
        <f t="shared" si="3"/>
        <v>97936.389999999985</v>
      </c>
      <c r="K240" s="20"/>
      <c r="L240" s="20" t="s">
        <v>1644</v>
      </c>
    </row>
    <row r="241" spans="1:12" x14ac:dyDescent="0.25">
      <c r="A241" s="20">
        <v>231</v>
      </c>
      <c r="B241" s="20" t="s">
        <v>1642</v>
      </c>
      <c r="C241" s="22" t="s">
        <v>614</v>
      </c>
      <c r="D241" s="23">
        <v>6503</v>
      </c>
      <c r="E241" s="24">
        <v>44241</v>
      </c>
      <c r="F241" s="25">
        <v>1407314.8</v>
      </c>
      <c r="G241" s="25">
        <v>253316.67</v>
      </c>
      <c r="H241" s="26">
        <v>1661876</v>
      </c>
      <c r="I241" s="20" t="s">
        <v>1643</v>
      </c>
      <c r="J241" s="27">
        <f t="shared" si="3"/>
        <v>1660631.47</v>
      </c>
      <c r="K241" s="20"/>
      <c r="L241" s="20" t="s">
        <v>1644</v>
      </c>
    </row>
    <row r="242" spans="1:12" x14ac:dyDescent="0.25">
      <c r="A242" s="20">
        <v>232</v>
      </c>
      <c r="B242" s="20" t="s">
        <v>1642</v>
      </c>
      <c r="C242" s="22" t="s">
        <v>155</v>
      </c>
      <c r="D242" s="23">
        <v>8957108297</v>
      </c>
      <c r="E242" s="24">
        <v>44244</v>
      </c>
      <c r="F242" s="25">
        <v>66796.95</v>
      </c>
      <c r="G242" s="25">
        <v>18703.16</v>
      </c>
      <c r="H242" s="26">
        <v>85565</v>
      </c>
      <c r="I242" s="20" t="s">
        <v>1643</v>
      </c>
      <c r="J242" s="27">
        <f t="shared" si="3"/>
        <v>85500.11</v>
      </c>
      <c r="K242" s="20"/>
      <c r="L242" s="20" t="s">
        <v>1644</v>
      </c>
    </row>
    <row r="243" spans="1:12" x14ac:dyDescent="0.25">
      <c r="A243" s="20">
        <v>233</v>
      </c>
      <c r="B243" s="20" t="s">
        <v>1642</v>
      </c>
      <c r="C243" s="22" t="s">
        <v>155</v>
      </c>
      <c r="D243" s="23">
        <v>8957108298</v>
      </c>
      <c r="E243" s="24">
        <v>44244</v>
      </c>
      <c r="F243" s="25">
        <v>66796.95</v>
      </c>
      <c r="G243" s="25">
        <v>18703.16</v>
      </c>
      <c r="H243" s="26">
        <v>85565</v>
      </c>
      <c r="I243" s="20" t="s">
        <v>1643</v>
      </c>
      <c r="J243" s="27">
        <f t="shared" si="3"/>
        <v>85500.11</v>
      </c>
      <c r="K243" s="20"/>
      <c r="L243" s="20" t="s">
        <v>1644</v>
      </c>
    </row>
    <row r="244" spans="1:12" x14ac:dyDescent="0.25">
      <c r="A244" s="20">
        <v>234</v>
      </c>
      <c r="B244" s="20" t="s">
        <v>1642</v>
      </c>
      <c r="C244" s="22" t="s">
        <v>155</v>
      </c>
      <c r="D244" s="23">
        <v>8957108299</v>
      </c>
      <c r="E244" s="24">
        <v>44244</v>
      </c>
      <c r="F244" s="25">
        <v>66796.95</v>
      </c>
      <c r="G244" s="25">
        <v>18703.16</v>
      </c>
      <c r="H244" s="26">
        <v>85565</v>
      </c>
      <c r="I244" s="20" t="s">
        <v>1643</v>
      </c>
      <c r="J244" s="27">
        <f t="shared" si="3"/>
        <v>85500.11</v>
      </c>
      <c r="K244" s="20"/>
      <c r="L244" s="20" t="s">
        <v>1644</v>
      </c>
    </row>
    <row r="245" spans="1:12" x14ac:dyDescent="0.25">
      <c r="A245" s="20">
        <v>235</v>
      </c>
      <c r="B245" s="20" t="s">
        <v>1642</v>
      </c>
      <c r="C245" s="22" t="s">
        <v>155</v>
      </c>
      <c r="D245" s="23">
        <v>8957108300</v>
      </c>
      <c r="E245" s="24">
        <v>44244</v>
      </c>
      <c r="F245" s="25">
        <v>66796.95</v>
      </c>
      <c r="G245" s="25">
        <v>18703.16</v>
      </c>
      <c r="H245" s="26">
        <v>85565</v>
      </c>
      <c r="I245" s="20" t="s">
        <v>1643</v>
      </c>
      <c r="J245" s="27">
        <f t="shared" si="3"/>
        <v>85500.11</v>
      </c>
      <c r="K245" s="20"/>
      <c r="L245" s="20" t="s">
        <v>1644</v>
      </c>
    </row>
    <row r="246" spans="1:12" x14ac:dyDescent="0.25">
      <c r="A246" s="20">
        <v>236</v>
      </c>
      <c r="B246" s="20" t="s">
        <v>1642</v>
      </c>
      <c r="C246" s="22" t="s">
        <v>155</v>
      </c>
      <c r="D246" s="23">
        <v>8957108342</v>
      </c>
      <c r="E246" s="24">
        <v>44244</v>
      </c>
      <c r="F246" s="25">
        <v>44531.3</v>
      </c>
      <c r="G246" s="25">
        <v>12468.78</v>
      </c>
      <c r="H246" s="26">
        <v>57043</v>
      </c>
      <c r="I246" s="20" t="s">
        <v>1643</v>
      </c>
      <c r="J246" s="27">
        <f t="shared" si="3"/>
        <v>57000.08</v>
      </c>
      <c r="K246" s="20"/>
      <c r="L246" s="20" t="s">
        <v>1644</v>
      </c>
    </row>
    <row r="247" spans="1:12" x14ac:dyDescent="0.25">
      <c r="A247" s="20">
        <v>237</v>
      </c>
      <c r="B247" s="20" t="s">
        <v>1642</v>
      </c>
      <c r="C247" s="22" t="s">
        <v>155</v>
      </c>
      <c r="D247" s="23">
        <v>8957108343</v>
      </c>
      <c r="E247" s="24">
        <v>44244</v>
      </c>
      <c r="F247" s="25">
        <v>44531.3</v>
      </c>
      <c r="G247" s="25">
        <v>12468.78</v>
      </c>
      <c r="H247" s="26">
        <v>57043</v>
      </c>
      <c r="I247" s="20" t="s">
        <v>1643</v>
      </c>
      <c r="J247" s="27">
        <f t="shared" si="3"/>
        <v>57000.08</v>
      </c>
      <c r="K247" s="20"/>
      <c r="L247" s="20" t="s">
        <v>1644</v>
      </c>
    </row>
    <row r="248" spans="1:12" x14ac:dyDescent="0.25">
      <c r="A248" s="20">
        <v>238</v>
      </c>
      <c r="B248" s="20" t="s">
        <v>1642</v>
      </c>
      <c r="C248" s="22" t="s">
        <v>1192</v>
      </c>
      <c r="D248" s="23">
        <v>201</v>
      </c>
      <c r="E248" s="24">
        <v>44244</v>
      </c>
      <c r="F248" s="25">
        <v>45770</v>
      </c>
      <c r="G248" s="25">
        <v>2288</v>
      </c>
      <c r="H248" s="26">
        <v>48058</v>
      </c>
      <c r="I248" s="20" t="s">
        <v>1643</v>
      </c>
      <c r="J248" s="27">
        <f t="shared" si="3"/>
        <v>48058</v>
      </c>
      <c r="K248" s="20"/>
      <c r="L248" s="20" t="s">
        <v>1644</v>
      </c>
    </row>
    <row r="249" spans="1:12" x14ac:dyDescent="0.25">
      <c r="A249" s="20">
        <v>239</v>
      </c>
      <c r="B249" s="20" t="s">
        <v>1642</v>
      </c>
      <c r="C249" s="22" t="s">
        <v>1192</v>
      </c>
      <c r="D249" s="23">
        <v>192</v>
      </c>
      <c r="E249" s="24">
        <v>44228</v>
      </c>
      <c r="F249" s="25">
        <v>47320</v>
      </c>
      <c r="G249" s="25">
        <v>2366</v>
      </c>
      <c r="H249" s="26">
        <v>49686</v>
      </c>
      <c r="I249" s="20" t="s">
        <v>1643</v>
      </c>
      <c r="J249" s="27">
        <f t="shared" si="3"/>
        <v>49686</v>
      </c>
      <c r="K249" s="20"/>
      <c r="L249" s="20" t="s">
        <v>1644</v>
      </c>
    </row>
    <row r="250" spans="1:12" x14ac:dyDescent="0.25">
      <c r="A250" s="20">
        <v>240</v>
      </c>
      <c r="B250" s="20" t="s">
        <v>1642</v>
      </c>
      <c r="C250" s="22" t="s">
        <v>1192</v>
      </c>
      <c r="D250" s="23">
        <v>193</v>
      </c>
      <c r="E250" s="24">
        <v>44229</v>
      </c>
      <c r="F250" s="25">
        <v>47320</v>
      </c>
      <c r="G250" s="25">
        <v>2366</v>
      </c>
      <c r="H250" s="26">
        <v>49686</v>
      </c>
      <c r="I250" s="20" t="s">
        <v>1643</v>
      </c>
      <c r="J250" s="27">
        <f t="shared" si="3"/>
        <v>49686</v>
      </c>
      <c r="K250" s="20"/>
      <c r="L250" s="20" t="s">
        <v>1644</v>
      </c>
    </row>
    <row r="251" spans="1:12" x14ac:dyDescent="0.25">
      <c r="A251" s="20">
        <v>241</v>
      </c>
      <c r="B251" s="20" t="s">
        <v>1642</v>
      </c>
      <c r="C251" s="22" t="s">
        <v>1192</v>
      </c>
      <c r="D251" s="23">
        <v>194</v>
      </c>
      <c r="E251" s="24">
        <v>44239</v>
      </c>
      <c r="F251" s="25">
        <v>51880</v>
      </c>
      <c r="G251" s="25">
        <v>2594</v>
      </c>
      <c r="H251" s="26">
        <v>54474</v>
      </c>
      <c r="I251" s="20" t="s">
        <v>1643</v>
      </c>
      <c r="J251" s="27">
        <f t="shared" si="3"/>
        <v>54474</v>
      </c>
      <c r="K251" s="20"/>
      <c r="L251" s="20" t="s">
        <v>1644</v>
      </c>
    </row>
    <row r="252" spans="1:12" x14ac:dyDescent="0.25">
      <c r="A252" s="20">
        <v>242</v>
      </c>
      <c r="B252" s="20" t="s">
        <v>1642</v>
      </c>
      <c r="C252" s="22" t="s">
        <v>1192</v>
      </c>
      <c r="D252" s="23">
        <v>195</v>
      </c>
      <c r="E252" s="24">
        <v>44239</v>
      </c>
      <c r="F252" s="25">
        <v>75574</v>
      </c>
      <c r="G252" s="25">
        <v>3778</v>
      </c>
      <c r="H252" s="26">
        <v>79352</v>
      </c>
      <c r="I252" s="20" t="s">
        <v>1643</v>
      </c>
      <c r="J252" s="27">
        <f t="shared" si="3"/>
        <v>79352</v>
      </c>
      <c r="K252" s="20"/>
      <c r="L252" s="20" t="s">
        <v>1644</v>
      </c>
    </row>
    <row r="253" spans="1:12" x14ac:dyDescent="0.25">
      <c r="A253" s="20">
        <v>243</v>
      </c>
      <c r="B253" s="20" t="s">
        <v>1642</v>
      </c>
      <c r="C253" s="22" t="s">
        <v>1192</v>
      </c>
      <c r="D253" s="23">
        <v>196</v>
      </c>
      <c r="E253" s="24">
        <v>44240</v>
      </c>
      <c r="F253" s="25">
        <v>54142</v>
      </c>
      <c r="G253" s="25">
        <v>2706</v>
      </c>
      <c r="H253" s="26">
        <v>56848</v>
      </c>
      <c r="I253" s="20" t="s">
        <v>1643</v>
      </c>
      <c r="J253" s="27">
        <f t="shared" si="3"/>
        <v>56848</v>
      </c>
      <c r="K253" s="20"/>
      <c r="L253" s="20" t="s">
        <v>1644</v>
      </c>
    </row>
    <row r="254" spans="1:12" x14ac:dyDescent="0.25">
      <c r="A254" s="20">
        <v>244</v>
      </c>
      <c r="B254" s="20" t="s">
        <v>1642</v>
      </c>
      <c r="C254" s="22" t="s">
        <v>1192</v>
      </c>
      <c r="D254" s="23">
        <v>197</v>
      </c>
      <c r="E254" s="24">
        <v>44240</v>
      </c>
      <c r="F254" s="25">
        <v>78532</v>
      </c>
      <c r="G254" s="25">
        <v>3926</v>
      </c>
      <c r="H254" s="26">
        <v>82458</v>
      </c>
      <c r="I254" s="20" t="s">
        <v>1643</v>
      </c>
      <c r="J254" s="27">
        <f t="shared" si="3"/>
        <v>82458</v>
      </c>
      <c r="K254" s="20"/>
      <c r="L254" s="20" t="s">
        <v>1644</v>
      </c>
    </row>
    <row r="255" spans="1:12" x14ac:dyDescent="0.25">
      <c r="A255" s="20">
        <v>245</v>
      </c>
      <c r="B255" s="20" t="s">
        <v>1642</v>
      </c>
      <c r="C255" s="22" t="s">
        <v>1192</v>
      </c>
      <c r="D255" s="23">
        <v>198</v>
      </c>
      <c r="E255" s="24">
        <v>44240</v>
      </c>
      <c r="F255" s="25">
        <v>49320</v>
      </c>
      <c r="G255" s="25">
        <v>2466</v>
      </c>
      <c r="H255" s="26">
        <v>51786</v>
      </c>
      <c r="I255" s="20" t="s">
        <v>1643</v>
      </c>
      <c r="J255" s="27">
        <f t="shared" si="3"/>
        <v>51786</v>
      </c>
      <c r="K255" s="20"/>
      <c r="L255" s="20" t="s">
        <v>1644</v>
      </c>
    </row>
    <row r="256" spans="1:12" x14ac:dyDescent="0.25">
      <c r="A256" s="20">
        <v>246</v>
      </c>
      <c r="B256" s="20" t="s">
        <v>1642</v>
      </c>
      <c r="C256" s="22" t="s">
        <v>1192</v>
      </c>
      <c r="D256" s="23">
        <v>199</v>
      </c>
      <c r="E256" s="24">
        <v>44241</v>
      </c>
      <c r="F256" s="25">
        <v>76966</v>
      </c>
      <c r="G256" s="25">
        <v>3848</v>
      </c>
      <c r="H256" s="26">
        <v>80814</v>
      </c>
      <c r="I256" s="20" t="s">
        <v>1643</v>
      </c>
      <c r="J256" s="27">
        <f t="shared" si="3"/>
        <v>80814</v>
      </c>
      <c r="K256" s="20"/>
      <c r="L256" s="20" t="s">
        <v>1644</v>
      </c>
    </row>
    <row r="257" spans="1:12" x14ac:dyDescent="0.25">
      <c r="A257" s="20">
        <v>247</v>
      </c>
      <c r="B257" s="20" t="s">
        <v>1642</v>
      </c>
      <c r="C257" s="22" t="s">
        <v>1192</v>
      </c>
      <c r="D257" s="23">
        <v>200</v>
      </c>
      <c r="E257" s="24">
        <v>44242</v>
      </c>
      <c r="F257" s="25">
        <v>50360</v>
      </c>
      <c r="G257" s="25">
        <v>2518</v>
      </c>
      <c r="H257" s="26">
        <v>52878</v>
      </c>
      <c r="I257" s="20" t="s">
        <v>1643</v>
      </c>
      <c r="J257" s="27">
        <f t="shared" si="3"/>
        <v>52878</v>
      </c>
      <c r="K257" s="20"/>
      <c r="L257" s="20" t="s">
        <v>1644</v>
      </c>
    </row>
    <row r="258" spans="1:12" x14ac:dyDescent="0.25">
      <c r="A258" s="20">
        <v>248</v>
      </c>
      <c r="B258" s="20" t="s">
        <v>1642</v>
      </c>
      <c r="C258" s="22" t="s">
        <v>155</v>
      </c>
      <c r="D258" s="23">
        <v>8957108387</v>
      </c>
      <c r="E258" s="24">
        <v>44244</v>
      </c>
      <c r="F258" s="25">
        <v>42304.74</v>
      </c>
      <c r="G258" s="25">
        <v>11845.34</v>
      </c>
      <c r="H258" s="26">
        <v>54191</v>
      </c>
      <c r="I258" s="20" t="s">
        <v>1643</v>
      </c>
      <c r="J258" s="27">
        <f t="shared" si="3"/>
        <v>54150.080000000002</v>
      </c>
      <c r="K258" s="20"/>
      <c r="L258" s="20" t="s">
        <v>1644</v>
      </c>
    </row>
    <row r="259" spans="1:12" x14ac:dyDescent="0.25">
      <c r="A259" s="20">
        <v>249</v>
      </c>
      <c r="B259" s="20" t="s">
        <v>1642</v>
      </c>
      <c r="C259" s="22" t="s">
        <v>155</v>
      </c>
      <c r="D259" s="23">
        <v>8957108388</v>
      </c>
      <c r="E259" s="24">
        <v>44244</v>
      </c>
      <c r="F259" s="25">
        <v>44531</v>
      </c>
      <c r="G259" s="25">
        <v>12468.78</v>
      </c>
      <c r="H259" s="26">
        <v>57043</v>
      </c>
      <c r="I259" s="20" t="s">
        <v>1643</v>
      </c>
      <c r="J259" s="27">
        <f t="shared" si="3"/>
        <v>56999.78</v>
      </c>
      <c r="K259" s="20"/>
      <c r="L259" s="20" t="s">
        <v>1644</v>
      </c>
    </row>
    <row r="260" spans="1:12" x14ac:dyDescent="0.25">
      <c r="A260" s="20">
        <v>250</v>
      </c>
      <c r="B260" s="20" t="s">
        <v>1642</v>
      </c>
      <c r="C260" s="22" t="s">
        <v>1192</v>
      </c>
      <c r="D260" s="23">
        <v>202</v>
      </c>
      <c r="E260" s="24">
        <v>44250</v>
      </c>
      <c r="F260" s="25">
        <v>70012</v>
      </c>
      <c r="G260" s="25">
        <v>3500</v>
      </c>
      <c r="H260" s="26">
        <v>73512</v>
      </c>
      <c r="I260" s="20" t="s">
        <v>1643</v>
      </c>
      <c r="J260" s="27">
        <f t="shared" si="3"/>
        <v>73512</v>
      </c>
      <c r="K260" s="20"/>
      <c r="L260" s="20" t="s">
        <v>1644</v>
      </c>
    </row>
    <row r="261" spans="1:12" x14ac:dyDescent="0.25">
      <c r="A261" s="20">
        <v>251</v>
      </c>
      <c r="B261" s="20" t="s">
        <v>1642</v>
      </c>
      <c r="C261" s="22" t="s">
        <v>1192</v>
      </c>
      <c r="D261" s="23">
        <v>203</v>
      </c>
      <c r="E261" s="24">
        <v>44251</v>
      </c>
      <c r="F261" s="25">
        <v>47320</v>
      </c>
      <c r="G261" s="25">
        <v>2366</v>
      </c>
      <c r="H261" s="26">
        <v>49686</v>
      </c>
      <c r="I261" s="20" t="s">
        <v>1643</v>
      </c>
      <c r="J261" s="27">
        <f t="shared" si="3"/>
        <v>49686</v>
      </c>
      <c r="K261" s="20"/>
      <c r="L261" s="20" t="s">
        <v>1644</v>
      </c>
    </row>
    <row r="262" spans="1:12" x14ac:dyDescent="0.25">
      <c r="A262" s="20">
        <v>252</v>
      </c>
      <c r="B262" s="20" t="s">
        <v>1642</v>
      </c>
      <c r="C262" s="22" t="s">
        <v>1192</v>
      </c>
      <c r="D262" s="23">
        <v>204</v>
      </c>
      <c r="E262" s="24">
        <v>44254</v>
      </c>
      <c r="F262" s="25">
        <v>81258</v>
      </c>
      <c r="G262" s="25">
        <v>4062</v>
      </c>
      <c r="H262" s="26">
        <v>85320</v>
      </c>
      <c r="I262" s="20" t="s">
        <v>1643</v>
      </c>
      <c r="J262" s="27">
        <f t="shared" si="3"/>
        <v>85320</v>
      </c>
      <c r="K262" s="20"/>
      <c r="L262" s="20" t="s">
        <v>1644</v>
      </c>
    </row>
    <row r="263" spans="1:12" x14ac:dyDescent="0.25">
      <c r="A263" s="20">
        <v>253</v>
      </c>
      <c r="B263" s="20" t="s">
        <v>1642</v>
      </c>
      <c r="C263" s="22" t="s">
        <v>1192</v>
      </c>
      <c r="D263" s="23">
        <v>205</v>
      </c>
      <c r="E263" s="24">
        <v>44254</v>
      </c>
      <c r="F263" s="25">
        <v>51796</v>
      </c>
      <c r="G263" s="25">
        <v>2588</v>
      </c>
      <c r="H263" s="26">
        <v>54384</v>
      </c>
      <c r="I263" s="20" t="s">
        <v>1643</v>
      </c>
      <c r="J263" s="27">
        <f t="shared" si="3"/>
        <v>54384</v>
      </c>
      <c r="K263" s="20"/>
      <c r="L263" s="20" t="s">
        <v>1644</v>
      </c>
    </row>
    <row r="264" spans="1:12" x14ac:dyDescent="0.25">
      <c r="A264" s="20">
        <v>254</v>
      </c>
      <c r="B264" s="20" t="s">
        <v>1642</v>
      </c>
      <c r="C264" s="22" t="s">
        <v>1192</v>
      </c>
      <c r="D264" s="23">
        <v>206</v>
      </c>
      <c r="E264" s="24">
        <v>44254</v>
      </c>
      <c r="F264" s="25">
        <v>69484</v>
      </c>
      <c r="G264" s="25">
        <v>3474</v>
      </c>
      <c r="H264" s="26">
        <v>72958</v>
      </c>
      <c r="I264" s="20" t="s">
        <v>1643</v>
      </c>
      <c r="J264" s="27">
        <f t="shared" si="3"/>
        <v>72958</v>
      </c>
      <c r="K264" s="20"/>
      <c r="L264" s="20" t="s">
        <v>1644</v>
      </c>
    </row>
    <row r="265" spans="1:12" x14ac:dyDescent="0.25">
      <c r="A265" s="20">
        <v>255</v>
      </c>
      <c r="B265" s="20" t="s">
        <v>1642</v>
      </c>
      <c r="C265" s="22" t="s">
        <v>1192</v>
      </c>
      <c r="D265" s="23">
        <v>207</v>
      </c>
      <c r="E265" s="24">
        <v>44254</v>
      </c>
      <c r="F265" s="25">
        <v>49496</v>
      </c>
      <c r="G265" s="25">
        <v>2474</v>
      </c>
      <c r="H265" s="26">
        <v>51970</v>
      </c>
      <c r="I265" s="20" t="s">
        <v>1643</v>
      </c>
      <c r="J265" s="27">
        <f t="shared" si="3"/>
        <v>51970</v>
      </c>
      <c r="K265" s="20"/>
      <c r="L265" s="20" t="s">
        <v>1644</v>
      </c>
    </row>
    <row r="266" spans="1:12" x14ac:dyDescent="0.25">
      <c r="A266" s="20">
        <v>256</v>
      </c>
      <c r="B266" s="20" t="s">
        <v>1642</v>
      </c>
      <c r="C266" s="22" t="s">
        <v>1646</v>
      </c>
      <c r="D266" s="23" t="s">
        <v>58</v>
      </c>
      <c r="E266" s="28" t="s">
        <v>58</v>
      </c>
      <c r="F266" s="25">
        <v>67596</v>
      </c>
      <c r="G266" s="25">
        <v>0</v>
      </c>
      <c r="H266" s="26">
        <v>67596</v>
      </c>
      <c r="I266" s="20" t="s">
        <v>1643</v>
      </c>
      <c r="J266" s="27">
        <f t="shared" si="3"/>
        <v>67596</v>
      </c>
      <c r="K266" s="20"/>
      <c r="L266" s="20" t="s">
        <v>1644</v>
      </c>
    </row>
    <row r="267" spans="1:12" x14ac:dyDescent="0.25">
      <c r="A267" s="20">
        <v>257</v>
      </c>
      <c r="B267" s="20" t="s">
        <v>1642</v>
      </c>
      <c r="C267" s="22" t="s">
        <v>1646</v>
      </c>
      <c r="D267" s="23" t="s">
        <v>58</v>
      </c>
      <c r="E267" s="28" t="s">
        <v>58</v>
      </c>
      <c r="F267" s="25">
        <v>87312</v>
      </c>
      <c r="G267" s="25">
        <v>0</v>
      </c>
      <c r="H267" s="26">
        <v>87312</v>
      </c>
      <c r="I267" s="20" t="s">
        <v>1643</v>
      </c>
      <c r="J267" s="27">
        <f t="shared" si="3"/>
        <v>87312</v>
      </c>
      <c r="K267" s="20"/>
      <c r="L267" s="20" t="s">
        <v>1644</v>
      </c>
    </row>
    <row r="268" spans="1:12" x14ac:dyDescent="0.25">
      <c r="A268" s="20">
        <v>258</v>
      </c>
      <c r="B268" s="20" t="s">
        <v>1642</v>
      </c>
      <c r="C268" s="22" t="s">
        <v>1192</v>
      </c>
      <c r="D268" s="23">
        <v>208</v>
      </c>
      <c r="E268" s="24">
        <v>44255</v>
      </c>
      <c r="F268" s="25">
        <v>55844</v>
      </c>
      <c r="G268" s="25">
        <v>2792</v>
      </c>
      <c r="H268" s="26">
        <v>58636</v>
      </c>
      <c r="I268" s="20" t="s">
        <v>1643</v>
      </c>
      <c r="J268" s="27">
        <f t="shared" ref="J268:J331" si="4">F268+G268</f>
        <v>58636</v>
      </c>
      <c r="K268" s="20"/>
      <c r="L268" s="20" t="s">
        <v>1644</v>
      </c>
    </row>
    <row r="269" spans="1:12" x14ac:dyDescent="0.25">
      <c r="A269" s="20">
        <v>259</v>
      </c>
      <c r="B269" s="20" t="s">
        <v>1642</v>
      </c>
      <c r="C269" s="22" t="s">
        <v>1192</v>
      </c>
      <c r="D269" s="23">
        <v>209</v>
      </c>
      <c r="E269" s="24">
        <v>44255</v>
      </c>
      <c r="F269" s="25">
        <v>82418</v>
      </c>
      <c r="G269" s="25">
        <v>4120</v>
      </c>
      <c r="H269" s="26">
        <v>86538</v>
      </c>
      <c r="I269" s="20" t="s">
        <v>1643</v>
      </c>
      <c r="J269" s="27">
        <f t="shared" si="4"/>
        <v>86538</v>
      </c>
      <c r="K269" s="20"/>
      <c r="L269" s="20" t="s">
        <v>1644</v>
      </c>
    </row>
    <row r="270" spans="1:12" x14ac:dyDescent="0.25">
      <c r="A270" s="20">
        <v>260</v>
      </c>
      <c r="B270" s="20" t="s">
        <v>1642</v>
      </c>
      <c r="C270" s="22" t="s">
        <v>623</v>
      </c>
      <c r="D270" s="23">
        <v>1533</v>
      </c>
      <c r="E270" s="24">
        <v>44256</v>
      </c>
      <c r="F270" s="25">
        <v>74964.960000000006</v>
      </c>
      <c r="G270" s="25">
        <v>13493.7</v>
      </c>
      <c r="H270" s="26">
        <v>88459</v>
      </c>
      <c r="I270" s="20" t="s">
        <v>1643</v>
      </c>
      <c r="J270" s="27">
        <f t="shared" si="4"/>
        <v>88458.66</v>
      </c>
      <c r="K270" s="20"/>
      <c r="L270" s="20" t="s">
        <v>1644</v>
      </c>
    </row>
    <row r="271" spans="1:12" x14ac:dyDescent="0.25">
      <c r="A271" s="20">
        <v>261</v>
      </c>
      <c r="B271" s="20" t="s">
        <v>1642</v>
      </c>
      <c r="C271" s="22" t="s">
        <v>155</v>
      </c>
      <c r="D271" s="23">
        <v>8957110420</v>
      </c>
      <c r="E271" s="24">
        <v>44257</v>
      </c>
      <c r="F271" s="25">
        <v>72656.25</v>
      </c>
      <c r="G271" s="25">
        <v>20343.759999999998</v>
      </c>
      <c r="H271" s="26">
        <v>93070</v>
      </c>
      <c r="I271" s="20" t="s">
        <v>1643</v>
      </c>
      <c r="J271" s="27">
        <f t="shared" si="4"/>
        <v>93000.01</v>
      </c>
      <c r="K271" s="20"/>
      <c r="L271" s="20" t="s">
        <v>1644</v>
      </c>
    </row>
    <row r="272" spans="1:12" x14ac:dyDescent="0.25">
      <c r="A272" s="20">
        <v>262</v>
      </c>
      <c r="B272" s="20" t="s">
        <v>1642</v>
      </c>
      <c r="C272" s="22" t="s">
        <v>155</v>
      </c>
      <c r="D272" s="23">
        <v>8957110421</v>
      </c>
      <c r="E272" s="24">
        <v>44257</v>
      </c>
      <c r="F272" s="25">
        <v>72656.25</v>
      </c>
      <c r="G272" s="25">
        <v>20343.759999999998</v>
      </c>
      <c r="H272" s="26">
        <v>93070</v>
      </c>
      <c r="I272" s="20" t="s">
        <v>1643</v>
      </c>
      <c r="J272" s="27">
        <f t="shared" si="4"/>
        <v>93000.01</v>
      </c>
      <c r="K272" s="20"/>
      <c r="L272" s="20" t="s">
        <v>1644</v>
      </c>
    </row>
    <row r="273" spans="1:12" x14ac:dyDescent="0.25">
      <c r="A273" s="20">
        <v>263</v>
      </c>
      <c r="B273" s="20" t="s">
        <v>1642</v>
      </c>
      <c r="C273" s="22" t="s">
        <v>155</v>
      </c>
      <c r="D273" s="23">
        <v>8957110428</v>
      </c>
      <c r="E273" s="24">
        <v>44257</v>
      </c>
      <c r="F273" s="25">
        <v>72656.25</v>
      </c>
      <c r="G273" s="25">
        <v>20343.759999999998</v>
      </c>
      <c r="H273" s="26">
        <v>93070</v>
      </c>
      <c r="I273" s="20" t="s">
        <v>1643</v>
      </c>
      <c r="J273" s="27">
        <f t="shared" si="4"/>
        <v>93000.01</v>
      </c>
      <c r="K273" s="20"/>
      <c r="L273" s="20" t="s">
        <v>1644</v>
      </c>
    </row>
    <row r="274" spans="1:12" x14ac:dyDescent="0.25">
      <c r="A274" s="20">
        <v>264</v>
      </c>
      <c r="B274" s="20" t="s">
        <v>1642</v>
      </c>
      <c r="C274" s="22" t="s">
        <v>155</v>
      </c>
      <c r="D274" s="23">
        <v>8957110429</v>
      </c>
      <c r="E274" s="24">
        <v>44257</v>
      </c>
      <c r="F274" s="25">
        <v>72656.25</v>
      </c>
      <c r="G274" s="25">
        <v>20343.759999999998</v>
      </c>
      <c r="H274" s="26">
        <v>93070</v>
      </c>
      <c r="I274" s="20" t="s">
        <v>1643</v>
      </c>
      <c r="J274" s="27">
        <f t="shared" si="4"/>
        <v>93000.01</v>
      </c>
      <c r="K274" s="20"/>
      <c r="L274" s="20" t="s">
        <v>1644</v>
      </c>
    </row>
    <row r="275" spans="1:12" x14ac:dyDescent="0.25">
      <c r="A275" s="20">
        <v>265</v>
      </c>
      <c r="B275" s="20" t="s">
        <v>1642</v>
      </c>
      <c r="C275" s="22" t="s">
        <v>614</v>
      </c>
      <c r="D275" s="23">
        <v>7107</v>
      </c>
      <c r="E275" s="24">
        <v>44257</v>
      </c>
      <c r="F275" s="25">
        <v>1583596.49</v>
      </c>
      <c r="G275" s="25">
        <v>285047.37</v>
      </c>
      <c r="H275" s="26">
        <v>1870045</v>
      </c>
      <c r="I275" s="20" t="s">
        <v>1643</v>
      </c>
      <c r="J275" s="27">
        <f t="shared" si="4"/>
        <v>1868643.8599999999</v>
      </c>
      <c r="K275" s="20"/>
      <c r="L275" s="20" t="s">
        <v>1644</v>
      </c>
    </row>
    <row r="276" spans="1:12" x14ac:dyDescent="0.25">
      <c r="A276" s="20">
        <v>266</v>
      </c>
      <c r="B276" s="20" t="s">
        <v>1642</v>
      </c>
      <c r="C276" s="22" t="s">
        <v>614</v>
      </c>
      <c r="D276" s="23">
        <v>7149</v>
      </c>
      <c r="E276" s="24">
        <v>44259</v>
      </c>
      <c r="F276" s="25">
        <v>1858748.84</v>
      </c>
      <c r="G276" s="25">
        <v>334574.78999999998</v>
      </c>
      <c r="H276" s="26">
        <v>2194969</v>
      </c>
      <c r="I276" s="20" t="s">
        <v>1643</v>
      </c>
      <c r="J276" s="27">
        <f t="shared" si="4"/>
        <v>2193323.63</v>
      </c>
      <c r="K276" s="20"/>
      <c r="L276" s="20" t="s">
        <v>1644</v>
      </c>
    </row>
    <row r="277" spans="1:12" x14ac:dyDescent="0.25">
      <c r="A277" s="20">
        <v>267</v>
      </c>
      <c r="B277" s="20" t="s">
        <v>1642</v>
      </c>
      <c r="C277" s="22" t="s">
        <v>1192</v>
      </c>
      <c r="D277" s="23">
        <v>210</v>
      </c>
      <c r="E277" s="24">
        <v>44261</v>
      </c>
      <c r="F277" s="25">
        <v>50048</v>
      </c>
      <c r="G277" s="25">
        <v>2502</v>
      </c>
      <c r="H277" s="26">
        <v>52550</v>
      </c>
      <c r="I277" s="20" t="s">
        <v>1643</v>
      </c>
      <c r="J277" s="27">
        <f t="shared" si="4"/>
        <v>52550</v>
      </c>
      <c r="K277" s="20"/>
      <c r="L277" s="20" t="s">
        <v>1644</v>
      </c>
    </row>
    <row r="278" spans="1:12" x14ac:dyDescent="0.25">
      <c r="A278" s="20">
        <v>268</v>
      </c>
      <c r="B278" s="20" t="s">
        <v>1642</v>
      </c>
      <c r="C278" s="22" t="s">
        <v>1192</v>
      </c>
      <c r="D278" s="23">
        <v>211</v>
      </c>
      <c r="E278" s="24">
        <v>44261</v>
      </c>
      <c r="F278" s="25">
        <v>45954</v>
      </c>
      <c r="G278" s="25">
        <v>2296</v>
      </c>
      <c r="H278" s="26">
        <v>48250</v>
      </c>
      <c r="I278" s="20" t="s">
        <v>1643</v>
      </c>
      <c r="J278" s="27">
        <f t="shared" si="4"/>
        <v>48250</v>
      </c>
      <c r="K278" s="20"/>
      <c r="L278" s="20" t="s">
        <v>1644</v>
      </c>
    </row>
    <row r="279" spans="1:12" x14ac:dyDescent="0.25">
      <c r="A279" s="20">
        <v>269</v>
      </c>
      <c r="B279" s="20" t="s">
        <v>1642</v>
      </c>
      <c r="C279" s="22" t="s">
        <v>1192</v>
      </c>
      <c r="D279" s="23">
        <v>212</v>
      </c>
      <c r="E279" s="24">
        <v>44261</v>
      </c>
      <c r="F279" s="25">
        <v>35972</v>
      </c>
      <c r="G279" s="25">
        <v>1798</v>
      </c>
      <c r="H279" s="26">
        <v>37770</v>
      </c>
      <c r="I279" s="20" t="s">
        <v>1643</v>
      </c>
      <c r="J279" s="27">
        <f t="shared" si="4"/>
        <v>37770</v>
      </c>
      <c r="K279" s="20"/>
      <c r="L279" s="20" t="s">
        <v>1644</v>
      </c>
    </row>
    <row r="280" spans="1:12" x14ac:dyDescent="0.25">
      <c r="A280" s="20">
        <v>270</v>
      </c>
      <c r="B280" s="20" t="s">
        <v>1642</v>
      </c>
      <c r="C280" s="22" t="s">
        <v>1192</v>
      </c>
      <c r="D280" s="23">
        <v>213</v>
      </c>
      <c r="E280" s="24">
        <v>44261</v>
      </c>
      <c r="F280" s="25">
        <v>35604</v>
      </c>
      <c r="G280" s="25">
        <v>1780</v>
      </c>
      <c r="H280" s="26">
        <v>37384</v>
      </c>
      <c r="I280" s="20" t="s">
        <v>1643</v>
      </c>
      <c r="J280" s="27">
        <f t="shared" si="4"/>
        <v>37384</v>
      </c>
      <c r="K280" s="20"/>
      <c r="L280" s="20" t="s">
        <v>1644</v>
      </c>
    </row>
    <row r="281" spans="1:12" x14ac:dyDescent="0.25">
      <c r="A281" s="20">
        <v>271</v>
      </c>
      <c r="B281" s="20" t="s">
        <v>1642</v>
      </c>
      <c r="C281" s="22" t="s">
        <v>1192</v>
      </c>
      <c r="D281" s="23">
        <v>214</v>
      </c>
      <c r="E281" s="24">
        <v>44261</v>
      </c>
      <c r="F281" s="25">
        <v>45724</v>
      </c>
      <c r="G281" s="25">
        <v>2286</v>
      </c>
      <c r="H281" s="26">
        <v>48010</v>
      </c>
      <c r="I281" s="20" t="s">
        <v>1643</v>
      </c>
      <c r="J281" s="27">
        <f t="shared" si="4"/>
        <v>48010</v>
      </c>
      <c r="K281" s="20"/>
      <c r="L281" s="20" t="s">
        <v>1644</v>
      </c>
    </row>
    <row r="282" spans="1:12" x14ac:dyDescent="0.25">
      <c r="A282" s="20">
        <v>272</v>
      </c>
      <c r="B282" s="20" t="s">
        <v>1642</v>
      </c>
      <c r="C282" s="22" t="s">
        <v>1192</v>
      </c>
      <c r="D282" s="23">
        <v>215</v>
      </c>
      <c r="E282" s="24">
        <v>44261</v>
      </c>
      <c r="F282" s="25">
        <v>82650</v>
      </c>
      <c r="G282" s="25">
        <v>4132</v>
      </c>
      <c r="H282" s="26">
        <v>86782</v>
      </c>
      <c r="I282" s="20" t="s">
        <v>1643</v>
      </c>
      <c r="J282" s="27">
        <f t="shared" si="4"/>
        <v>86782</v>
      </c>
      <c r="K282" s="20"/>
      <c r="L282" s="20" t="s">
        <v>1644</v>
      </c>
    </row>
    <row r="283" spans="1:12" x14ac:dyDescent="0.25">
      <c r="A283" s="20">
        <v>273</v>
      </c>
      <c r="B283" s="20" t="s">
        <v>1642</v>
      </c>
      <c r="C283" s="22" t="s">
        <v>1192</v>
      </c>
      <c r="D283" s="23">
        <v>216</v>
      </c>
      <c r="E283" s="24">
        <v>44261</v>
      </c>
      <c r="F283" s="25">
        <v>59386</v>
      </c>
      <c r="G283" s="25">
        <v>2968</v>
      </c>
      <c r="H283" s="26">
        <v>62354</v>
      </c>
      <c r="I283" s="20" t="s">
        <v>1643</v>
      </c>
      <c r="J283" s="27">
        <f t="shared" si="4"/>
        <v>62354</v>
      </c>
      <c r="K283" s="20"/>
      <c r="L283" s="20" t="s">
        <v>1644</v>
      </c>
    </row>
    <row r="284" spans="1:12" x14ac:dyDescent="0.25">
      <c r="A284" s="20">
        <v>274</v>
      </c>
      <c r="B284" s="20" t="s">
        <v>1642</v>
      </c>
      <c r="C284" s="22" t="s">
        <v>1192</v>
      </c>
      <c r="D284" s="23">
        <v>217</v>
      </c>
      <c r="E284" s="24">
        <v>44261</v>
      </c>
      <c r="F284" s="25">
        <v>79982</v>
      </c>
      <c r="G284" s="25">
        <v>3998</v>
      </c>
      <c r="H284" s="26">
        <v>83980</v>
      </c>
      <c r="I284" s="20" t="s">
        <v>1643</v>
      </c>
      <c r="J284" s="27">
        <f t="shared" si="4"/>
        <v>83980</v>
      </c>
      <c r="K284" s="20"/>
      <c r="L284" s="20" t="s">
        <v>1644</v>
      </c>
    </row>
    <row r="285" spans="1:12" x14ac:dyDescent="0.25">
      <c r="A285" s="20">
        <v>275</v>
      </c>
      <c r="B285" s="20" t="s">
        <v>1642</v>
      </c>
      <c r="C285" s="22" t="s">
        <v>1192</v>
      </c>
      <c r="D285" s="23">
        <v>218</v>
      </c>
      <c r="E285" s="24">
        <v>44261</v>
      </c>
      <c r="F285" s="25">
        <v>76966</v>
      </c>
      <c r="G285" s="25">
        <v>3848</v>
      </c>
      <c r="H285" s="26">
        <v>80814</v>
      </c>
      <c r="I285" s="20" t="s">
        <v>1643</v>
      </c>
      <c r="J285" s="27">
        <f t="shared" si="4"/>
        <v>80814</v>
      </c>
      <c r="K285" s="20"/>
      <c r="L285" s="20" t="s">
        <v>1644</v>
      </c>
    </row>
    <row r="286" spans="1:12" x14ac:dyDescent="0.25">
      <c r="A286" s="20">
        <v>276</v>
      </c>
      <c r="B286" s="20" t="s">
        <v>1642</v>
      </c>
      <c r="C286" s="22" t="s">
        <v>1192</v>
      </c>
      <c r="D286" s="23">
        <v>219</v>
      </c>
      <c r="E286" s="24">
        <v>44261</v>
      </c>
      <c r="F286" s="25">
        <v>51474</v>
      </c>
      <c r="G286" s="25">
        <v>2572</v>
      </c>
      <c r="H286" s="26">
        <v>54046</v>
      </c>
      <c r="I286" s="20" t="s">
        <v>1643</v>
      </c>
      <c r="J286" s="27">
        <f t="shared" si="4"/>
        <v>54046</v>
      </c>
      <c r="K286" s="20"/>
      <c r="L286" s="20" t="s">
        <v>1644</v>
      </c>
    </row>
    <row r="287" spans="1:12" x14ac:dyDescent="0.25">
      <c r="A287" s="20">
        <v>277</v>
      </c>
      <c r="B287" s="20" t="s">
        <v>1642</v>
      </c>
      <c r="C287" s="22" t="s">
        <v>1192</v>
      </c>
      <c r="D287" s="23">
        <v>220</v>
      </c>
      <c r="E287" s="24">
        <v>44262</v>
      </c>
      <c r="F287" s="25">
        <v>79576</v>
      </c>
      <c r="G287" s="25">
        <v>3978</v>
      </c>
      <c r="H287" s="26">
        <v>83554</v>
      </c>
      <c r="I287" s="20" t="s">
        <v>1643</v>
      </c>
      <c r="J287" s="27">
        <f t="shared" si="4"/>
        <v>83554</v>
      </c>
      <c r="K287" s="20"/>
      <c r="L287" s="20" t="s">
        <v>1644</v>
      </c>
    </row>
    <row r="288" spans="1:12" x14ac:dyDescent="0.25">
      <c r="A288" s="20">
        <v>278</v>
      </c>
      <c r="B288" s="20" t="s">
        <v>1642</v>
      </c>
      <c r="C288" s="22" t="s">
        <v>1192</v>
      </c>
      <c r="D288" s="23">
        <v>221</v>
      </c>
      <c r="E288" s="24">
        <v>44263</v>
      </c>
      <c r="F288" s="25">
        <v>53774</v>
      </c>
      <c r="G288" s="25">
        <v>2688</v>
      </c>
      <c r="H288" s="26">
        <v>56462</v>
      </c>
      <c r="I288" s="20" t="s">
        <v>1643</v>
      </c>
      <c r="J288" s="27">
        <f t="shared" si="4"/>
        <v>56462</v>
      </c>
      <c r="K288" s="20"/>
      <c r="L288" s="20" t="s">
        <v>1644</v>
      </c>
    </row>
    <row r="289" spans="1:12" x14ac:dyDescent="0.25">
      <c r="A289" s="20">
        <v>279</v>
      </c>
      <c r="B289" s="20" t="s">
        <v>1642</v>
      </c>
      <c r="C289" s="22" t="s">
        <v>1192</v>
      </c>
      <c r="D289" s="23">
        <v>222</v>
      </c>
      <c r="E289" s="24">
        <v>44263</v>
      </c>
      <c r="F289" s="25">
        <v>79576</v>
      </c>
      <c r="G289" s="25">
        <v>3978</v>
      </c>
      <c r="H289" s="26">
        <v>83554</v>
      </c>
      <c r="I289" s="20" t="s">
        <v>1643</v>
      </c>
      <c r="J289" s="27">
        <f t="shared" si="4"/>
        <v>83554</v>
      </c>
      <c r="K289" s="20"/>
      <c r="L289" s="20" t="s">
        <v>1644</v>
      </c>
    </row>
    <row r="290" spans="1:12" x14ac:dyDescent="0.25">
      <c r="A290" s="20">
        <v>280</v>
      </c>
      <c r="B290" s="20" t="s">
        <v>1642</v>
      </c>
      <c r="C290" s="22" t="s">
        <v>1192</v>
      </c>
      <c r="D290" s="23">
        <v>223</v>
      </c>
      <c r="E290" s="24">
        <v>44269</v>
      </c>
      <c r="F290" s="25">
        <v>58880</v>
      </c>
      <c r="G290" s="25">
        <v>2944</v>
      </c>
      <c r="H290" s="26">
        <v>61824</v>
      </c>
      <c r="I290" s="20" t="s">
        <v>1643</v>
      </c>
      <c r="J290" s="27">
        <f t="shared" si="4"/>
        <v>61824</v>
      </c>
      <c r="K290" s="20"/>
      <c r="L290" s="20" t="s">
        <v>1644</v>
      </c>
    </row>
    <row r="291" spans="1:12" x14ac:dyDescent="0.25">
      <c r="A291" s="20">
        <v>281</v>
      </c>
      <c r="B291" s="20" t="s">
        <v>1642</v>
      </c>
      <c r="C291" s="22" t="s">
        <v>155</v>
      </c>
      <c r="D291" s="23">
        <v>8957112255</v>
      </c>
      <c r="E291" s="24">
        <v>44271</v>
      </c>
      <c r="F291" s="25">
        <v>48437.5</v>
      </c>
      <c r="G291" s="25">
        <v>13562.5</v>
      </c>
      <c r="H291" s="26">
        <v>62047</v>
      </c>
      <c r="I291" s="20" t="s">
        <v>1643</v>
      </c>
      <c r="J291" s="27">
        <f t="shared" si="4"/>
        <v>62000</v>
      </c>
      <c r="K291" s="20"/>
      <c r="L291" s="20" t="s">
        <v>1644</v>
      </c>
    </row>
    <row r="292" spans="1:12" x14ac:dyDescent="0.25">
      <c r="A292" s="20">
        <v>282</v>
      </c>
      <c r="B292" s="20" t="s">
        <v>1642</v>
      </c>
      <c r="C292" s="22" t="s">
        <v>155</v>
      </c>
      <c r="D292" s="23">
        <v>8957112256</v>
      </c>
      <c r="E292" s="24">
        <v>44271</v>
      </c>
      <c r="F292" s="25">
        <v>48437.5</v>
      </c>
      <c r="G292" s="25">
        <v>13562.5</v>
      </c>
      <c r="H292" s="26">
        <v>62047</v>
      </c>
      <c r="I292" s="20" t="s">
        <v>1643</v>
      </c>
      <c r="J292" s="27">
        <f t="shared" si="4"/>
        <v>62000</v>
      </c>
      <c r="K292" s="20"/>
      <c r="L292" s="20" t="s">
        <v>1644</v>
      </c>
    </row>
    <row r="293" spans="1:12" x14ac:dyDescent="0.25">
      <c r="A293" s="20">
        <v>283</v>
      </c>
      <c r="B293" s="20" t="s">
        <v>1642</v>
      </c>
      <c r="C293" s="22" t="s">
        <v>155</v>
      </c>
      <c r="D293" s="23">
        <v>8957112263</v>
      </c>
      <c r="E293" s="24">
        <v>44271</v>
      </c>
      <c r="F293" s="25">
        <v>48437.5</v>
      </c>
      <c r="G293" s="25">
        <v>13562.5</v>
      </c>
      <c r="H293" s="26">
        <v>62047</v>
      </c>
      <c r="I293" s="20" t="s">
        <v>1643</v>
      </c>
      <c r="J293" s="27">
        <f t="shared" si="4"/>
        <v>62000</v>
      </c>
      <c r="K293" s="20"/>
      <c r="L293" s="20" t="s">
        <v>1644</v>
      </c>
    </row>
    <row r="294" spans="1:12" x14ac:dyDescent="0.25">
      <c r="A294" s="20">
        <v>284</v>
      </c>
      <c r="B294" s="20" t="s">
        <v>1642</v>
      </c>
      <c r="C294" s="22" t="s">
        <v>155</v>
      </c>
      <c r="D294" s="23">
        <v>8957112264</v>
      </c>
      <c r="E294" s="24">
        <v>44271</v>
      </c>
      <c r="F294" s="25">
        <v>48437.5</v>
      </c>
      <c r="G294" s="25">
        <v>13562.5</v>
      </c>
      <c r="H294" s="26">
        <v>62047</v>
      </c>
      <c r="I294" s="20" t="s">
        <v>1643</v>
      </c>
      <c r="J294" s="27">
        <f t="shared" si="4"/>
        <v>62000</v>
      </c>
      <c r="K294" s="20"/>
      <c r="L294" s="20" t="s">
        <v>1644</v>
      </c>
    </row>
    <row r="295" spans="1:12" x14ac:dyDescent="0.25">
      <c r="A295" s="20">
        <v>285</v>
      </c>
      <c r="B295" s="20" t="s">
        <v>1642</v>
      </c>
      <c r="C295" s="22" t="s">
        <v>1192</v>
      </c>
      <c r="D295" s="23">
        <v>224</v>
      </c>
      <c r="E295" s="24">
        <v>44276</v>
      </c>
      <c r="F295" s="25">
        <v>85028</v>
      </c>
      <c r="G295" s="25">
        <v>4250</v>
      </c>
      <c r="H295" s="26">
        <v>89278</v>
      </c>
      <c r="I295" s="20" t="s">
        <v>1643</v>
      </c>
      <c r="J295" s="27">
        <f t="shared" si="4"/>
        <v>89278</v>
      </c>
      <c r="K295" s="20"/>
      <c r="L295" s="20" t="s">
        <v>1644</v>
      </c>
    </row>
    <row r="296" spans="1:12" x14ac:dyDescent="0.25">
      <c r="A296" s="20">
        <v>286</v>
      </c>
      <c r="B296" s="20" t="s">
        <v>1642</v>
      </c>
      <c r="C296" s="22" t="s">
        <v>1192</v>
      </c>
      <c r="D296" s="23">
        <v>226</v>
      </c>
      <c r="E296" s="24">
        <v>44276</v>
      </c>
      <c r="F296" s="25">
        <v>56304</v>
      </c>
      <c r="G296" s="25">
        <v>2814</v>
      </c>
      <c r="H296" s="26">
        <v>59118</v>
      </c>
      <c r="I296" s="20" t="s">
        <v>1643</v>
      </c>
      <c r="J296" s="27">
        <f t="shared" si="4"/>
        <v>59118</v>
      </c>
      <c r="K296" s="20"/>
      <c r="L296" s="20" t="s">
        <v>1644</v>
      </c>
    </row>
    <row r="297" spans="1:12" x14ac:dyDescent="0.25">
      <c r="A297" s="20">
        <v>287</v>
      </c>
      <c r="B297" s="20" t="s">
        <v>1642</v>
      </c>
      <c r="C297" s="22" t="s">
        <v>1192</v>
      </c>
      <c r="D297" s="23">
        <v>227</v>
      </c>
      <c r="E297" s="24">
        <v>44276</v>
      </c>
      <c r="F297" s="25">
        <v>80500</v>
      </c>
      <c r="G297" s="25">
        <v>4024</v>
      </c>
      <c r="H297" s="26">
        <v>84524</v>
      </c>
      <c r="I297" s="20" t="s">
        <v>1643</v>
      </c>
      <c r="J297" s="27">
        <f t="shared" si="4"/>
        <v>84524</v>
      </c>
      <c r="K297" s="20"/>
      <c r="L297" s="20" t="s">
        <v>1644</v>
      </c>
    </row>
    <row r="298" spans="1:12" x14ac:dyDescent="0.25">
      <c r="A298" s="20">
        <v>288</v>
      </c>
      <c r="B298" s="20" t="s">
        <v>1642</v>
      </c>
      <c r="C298" s="22" t="s">
        <v>1192</v>
      </c>
      <c r="D298" s="23">
        <v>228</v>
      </c>
      <c r="E298" s="24">
        <v>44277</v>
      </c>
      <c r="F298" s="25">
        <v>83926</v>
      </c>
      <c r="G298" s="25">
        <v>4196</v>
      </c>
      <c r="H298" s="26">
        <v>88122</v>
      </c>
      <c r="I298" s="20" t="s">
        <v>1643</v>
      </c>
      <c r="J298" s="27">
        <f t="shared" si="4"/>
        <v>88122</v>
      </c>
      <c r="K298" s="20"/>
      <c r="L298" s="20" t="s">
        <v>1644</v>
      </c>
    </row>
    <row r="299" spans="1:12" x14ac:dyDescent="0.25">
      <c r="A299" s="20">
        <v>289</v>
      </c>
      <c r="B299" s="20" t="s">
        <v>1642</v>
      </c>
      <c r="C299" s="22" t="s">
        <v>155</v>
      </c>
      <c r="D299" s="23">
        <v>8957113716</v>
      </c>
      <c r="E299" s="24">
        <v>44279</v>
      </c>
      <c r="F299" s="25">
        <v>72656.25</v>
      </c>
      <c r="G299" s="25">
        <v>20343.759999999998</v>
      </c>
      <c r="H299" s="26">
        <v>93070</v>
      </c>
      <c r="I299" s="20" t="s">
        <v>1643</v>
      </c>
      <c r="J299" s="27">
        <f t="shared" si="4"/>
        <v>93000.01</v>
      </c>
      <c r="K299" s="20"/>
      <c r="L299" s="20" t="s">
        <v>1644</v>
      </c>
    </row>
    <row r="300" spans="1:12" x14ac:dyDescent="0.25">
      <c r="A300" s="20">
        <v>290</v>
      </c>
      <c r="B300" s="20" t="s">
        <v>1642</v>
      </c>
      <c r="C300" s="22" t="s">
        <v>155</v>
      </c>
      <c r="D300" s="23">
        <v>8957113717</v>
      </c>
      <c r="E300" s="24">
        <v>44279</v>
      </c>
      <c r="F300" s="25">
        <v>72656.25</v>
      </c>
      <c r="G300" s="25">
        <v>20343.759999999998</v>
      </c>
      <c r="H300" s="26">
        <v>93070</v>
      </c>
      <c r="I300" s="20" t="s">
        <v>1643</v>
      </c>
      <c r="J300" s="27">
        <f t="shared" si="4"/>
        <v>93000.01</v>
      </c>
      <c r="K300" s="20"/>
      <c r="L300" s="20" t="s">
        <v>1644</v>
      </c>
    </row>
    <row r="301" spans="1:12" x14ac:dyDescent="0.25">
      <c r="A301" s="20">
        <v>291</v>
      </c>
      <c r="B301" s="20" t="s">
        <v>1642</v>
      </c>
      <c r="C301" s="22" t="s">
        <v>1192</v>
      </c>
      <c r="D301" s="23">
        <v>229</v>
      </c>
      <c r="E301" s="24">
        <v>44279</v>
      </c>
      <c r="F301" s="25">
        <v>45180</v>
      </c>
      <c r="G301" s="25">
        <v>2258</v>
      </c>
      <c r="H301" s="26">
        <v>47438</v>
      </c>
      <c r="I301" s="20" t="s">
        <v>1643</v>
      </c>
      <c r="J301" s="27">
        <f t="shared" si="4"/>
        <v>47438</v>
      </c>
      <c r="K301" s="20"/>
      <c r="L301" s="20" t="s">
        <v>1644</v>
      </c>
    </row>
    <row r="302" spans="1:12" x14ac:dyDescent="0.25">
      <c r="A302" s="20">
        <v>292</v>
      </c>
      <c r="B302" s="20" t="s">
        <v>1642</v>
      </c>
      <c r="C302" s="22" t="s">
        <v>155</v>
      </c>
      <c r="D302" s="23">
        <v>8957113803</v>
      </c>
      <c r="E302" s="24">
        <v>44280</v>
      </c>
      <c r="F302" s="25">
        <v>72656.25</v>
      </c>
      <c r="G302" s="25">
        <v>20343.759999999998</v>
      </c>
      <c r="H302" s="26">
        <v>93070</v>
      </c>
      <c r="I302" s="20" t="s">
        <v>1643</v>
      </c>
      <c r="J302" s="27">
        <f t="shared" si="4"/>
        <v>93000.01</v>
      </c>
      <c r="K302" s="20"/>
      <c r="L302" s="20" t="s">
        <v>1644</v>
      </c>
    </row>
    <row r="303" spans="1:12" x14ac:dyDescent="0.25">
      <c r="A303" s="20">
        <v>293</v>
      </c>
      <c r="B303" s="20" t="s">
        <v>1642</v>
      </c>
      <c r="C303" s="22" t="s">
        <v>155</v>
      </c>
      <c r="D303" s="23">
        <v>8957113804</v>
      </c>
      <c r="E303" s="24">
        <v>44280</v>
      </c>
      <c r="F303" s="25">
        <v>72656.25</v>
      </c>
      <c r="G303" s="25">
        <v>20343.759999999998</v>
      </c>
      <c r="H303" s="26">
        <v>93070</v>
      </c>
      <c r="I303" s="20" t="s">
        <v>1643</v>
      </c>
      <c r="J303" s="27">
        <f t="shared" si="4"/>
        <v>93000.01</v>
      </c>
      <c r="K303" s="20"/>
      <c r="L303" s="20" t="s">
        <v>1644</v>
      </c>
    </row>
    <row r="304" spans="1:12" x14ac:dyDescent="0.25">
      <c r="A304" s="20">
        <v>294</v>
      </c>
      <c r="B304" s="20" t="s">
        <v>1642</v>
      </c>
      <c r="C304" s="22" t="s">
        <v>155</v>
      </c>
      <c r="D304" s="23">
        <v>8957113835</v>
      </c>
      <c r="E304" s="24">
        <v>44280</v>
      </c>
      <c r="F304" s="25">
        <v>48437.5</v>
      </c>
      <c r="G304" s="25">
        <v>13562.5</v>
      </c>
      <c r="H304" s="26">
        <v>62047</v>
      </c>
      <c r="I304" s="20" t="s">
        <v>1643</v>
      </c>
      <c r="J304" s="27">
        <f t="shared" si="4"/>
        <v>62000</v>
      </c>
      <c r="K304" s="20"/>
      <c r="L304" s="20" t="s">
        <v>1644</v>
      </c>
    </row>
    <row r="305" spans="1:12" x14ac:dyDescent="0.25">
      <c r="A305" s="20">
        <v>295</v>
      </c>
      <c r="B305" s="20" t="s">
        <v>1642</v>
      </c>
      <c r="C305" s="22" t="s">
        <v>155</v>
      </c>
      <c r="D305" s="23">
        <v>8957113836</v>
      </c>
      <c r="E305" s="24">
        <v>44280</v>
      </c>
      <c r="F305" s="25">
        <v>48437.5</v>
      </c>
      <c r="G305" s="25">
        <v>13562.5</v>
      </c>
      <c r="H305" s="26">
        <v>62047</v>
      </c>
      <c r="I305" s="20" t="s">
        <v>1643</v>
      </c>
      <c r="J305" s="27">
        <f t="shared" si="4"/>
        <v>62000</v>
      </c>
      <c r="K305" s="20"/>
      <c r="L305" s="20" t="s">
        <v>1644</v>
      </c>
    </row>
    <row r="306" spans="1:12" x14ac:dyDescent="0.25">
      <c r="A306" s="20">
        <v>296</v>
      </c>
      <c r="B306" s="20" t="s">
        <v>1642</v>
      </c>
      <c r="C306" s="22" t="s">
        <v>1192</v>
      </c>
      <c r="D306" s="23">
        <v>230</v>
      </c>
      <c r="E306" s="24">
        <v>44280</v>
      </c>
      <c r="F306" s="25">
        <v>2244</v>
      </c>
      <c r="G306" s="25">
        <v>112</v>
      </c>
      <c r="H306" s="26">
        <v>2356</v>
      </c>
      <c r="I306" s="20" t="s">
        <v>1643</v>
      </c>
      <c r="J306" s="27">
        <f t="shared" si="4"/>
        <v>2356</v>
      </c>
      <c r="K306" s="20"/>
      <c r="L306" s="20" t="s">
        <v>1644</v>
      </c>
    </row>
    <row r="307" spans="1:12" x14ac:dyDescent="0.25">
      <c r="A307" s="20">
        <v>297</v>
      </c>
      <c r="B307" s="20" t="s">
        <v>1642</v>
      </c>
      <c r="C307" s="22" t="s">
        <v>155</v>
      </c>
      <c r="D307" s="23">
        <v>8957114012</v>
      </c>
      <c r="E307" s="24">
        <v>44281</v>
      </c>
      <c r="F307" s="25">
        <v>48437.5</v>
      </c>
      <c r="G307" s="25">
        <v>13562.5</v>
      </c>
      <c r="H307" s="26">
        <v>62047</v>
      </c>
      <c r="I307" s="20" t="s">
        <v>1643</v>
      </c>
      <c r="J307" s="27">
        <f t="shared" si="4"/>
        <v>62000</v>
      </c>
      <c r="K307" s="20"/>
      <c r="L307" s="20" t="s">
        <v>1644</v>
      </c>
    </row>
    <row r="308" spans="1:12" x14ac:dyDescent="0.25">
      <c r="A308" s="20">
        <v>298</v>
      </c>
      <c r="B308" s="20" t="s">
        <v>1642</v>
      </c>
      <c r="C308" s="22" t="s">
        <v>155</v>
      </c>
      <c r="D308" s="23">
        <v>8957114013</v>
      </c>
      <c r="E308" s="24">
        <v>44281</v>
      </c>
      <c r="F308" s="25">
        <v>38750</v>
      </c>
      <c r="G308" s="25">
        <v>10850</v>
      </c>
      <c r="H308" s="26">
        <v>49637</v>
      </c>
      <c r="I308" s="20" t="s">
        <v>1643</v>
      </c>
      <c r="J308" s="27">
        <f t="shared" si="4"/>
        <v>49600</v>
      </c>
      <c r="K308" s="20"/>
      <c r="L308" s="20" t="s">
        <v>1644</v>
      </c>
    </row>
    <row r="309" spans="1:12" x14ac:dyDescent="0.25">
      <c r="A309" s="20">
        <v>299</v>
      </c>
      <c r="B309" s="20" t="s">
        <v>1642</v>
      </c>
      <c r="C309" s="22" t="s">
        <v>1192</v>
      </c>
      <c r="D309" s="23">
        <v>231</v>
      </c>
      <c r="E309" s="24">
        <v>44282</v>
      </c>
      <c r="F309" s="25">
        <v>64960</v>
      </c>
      <c r="G309" s="25">
        <v>3248</v>
      </c>
      <c r="H309" s="26">
        <v>68208</v>
      </c>
      <c r="I309" s="20" t="s">
        <v>1643</v>
      </c>
      <c r="J309" s="27">
        <f t="shared" si="4"/>
        <v>68208</v>
      </c>
      <c r="K309" s="20"/>
      <c r="L309" s="20" t="s">
        <v>1644</v>
      </c>
    </row>
    <row r="310" spans="1:12" x14ac:dyDescent="0.25">
      <c r="A310" s="20">
        <v>300</v>
      </c>
      <c r="B310" s="20" t="s">
        <v>1642</v>
      </c>
      <c r="C310" s="22" t="s">
        <v>1192</v>
      </c>
      <c r="D310" s="23">
        <v>232</v>
      </c>
      <c r="E310" s="24">
        <v>44282</v>
      </c>
      <c r="F310" s="25">
        <v>88596</v>
      </c>
      <c r="G310" s="25">
        <v>4428</v>
      </c>
      <c r="H310" s="26">
        <v>93024</v>
      </c>
      <c r="I310" s="20" t="s">
        <v>1643</v>
      </c>
      <c r="J310" s="27">
        <f t="shared" si="4"/>
        <v>93024</v>
      </c>
      <c r="K310" s="20"/>
      <c r="L310" s="20" t="s">
        <v>1644</v>
      </c>
    </row>
    <row r="311" spans="1:12" x14ac:dyDescent="0.25">
      <c r="A311" s="20">
        <v>301</v>
      </c>
      <c r="B311" s="20" t="s">
        <v>1642</v>
      </c>
      <c r="C311" s="22" t="s">
        <v>1192</v>
      </c>
      <c r="D311" s="23">
        <v>233</v>
      </c>
      <c r="E311" s="24">
        <v>44282</v>
      </c>
      <c r="F311" s="25">
        <v>57684</v>
      </c>
      <c r="G311" s="25">
        <v>2884</v>
      </c>
      <c r="H311" s="26">
        <v>60568</v>
      </c>
      <c r="I311" s="20" t="s">
        <v>1643</v>
      </c>
      <c r="J311" s="27">
        <f t="shared" si="4"/>
        <v>60568</v>
      </c>
      <c r="K311" s="20"/>
      <c r="L311" s="20" t="s">
        <v>1644</v>
      </c>
    </row>
    <row r="312" spans="1:12" x14ac:dyDescent="0.25">
      <c r="A312" s="20">
        <v>302</v>
      </c>
      <c r="B312" s="20" t="s">
        <v>1642</v>
      </c>
      <c r="C312" s="22" t="s">
        <v>1192</v>
      </c>
      <c r="D312" s="23">
        <v>234</v>
      </c>
      <c r="E312" s="24">
        <v>44282</v>
      </c>
      <c r="F312" s="25">
        <v>59798</v>
      </c>
      <c r="G312" s="25">
        <v>2988</v>
      </c>
      <c r="H312" s="26">
        <v>62786</v>
      </c>
      <c r="I312" s="20" t="s">
        <v>1643</v>
      </c>
      <c r="J312" s="27">
        <f t="shared" si="4"/>
        <v>62786</v>
      </c>
      <c r="K312" s="20"/>
      <c r="L312" s="20" t="s">
        <v>1644</v>
      </c>
    </row>
    <row r="313" spans="1:12" x14ac:dyDescent="0.25">
      <c r="A313" s="20">
        <v>303</v>
      </c>
      <c r="B313" s="20" t="s">
        <v>1642</v>
      </c>
      <c r="C313" s="22" t="s">
        <v>1192</v>
      </c>
      <c r="D313" s="23">
        <v>235</v>
      </c>
      <c r="E313" s="24">
        <v>44285</v>
      </c>
      <c r="F313" s="25">
        <v>49320</v>
      </c>
      <c r="G313" s="25">
        <v>2466</v>
      </c>
      <c r="H313" s="26">
        <v>51786</v>
      </c>
      <c r="I313" s="20" t="s">
        <v>1643</v>
      </c>
      <c r="J313" s="27">
        <f t="shared" si="4"/>
        <v>51786</v>
      </c>
      <c r="K313" s="20"/>
      <c r="L313" s="20" t="s">
        <v>1644</v>
      </c>
    </row>
    <row r="314" spans="1:12" x14ac:dyDescent="0.25">
      <c r="A314" s="20">
        <v>304</v>
      </c>
      <c r="B314" s="20" t="s">
        <v>1642</v>
      </c>
      <c r="C314" s="22" t="s">
        <v>1192</v>
      </c>
      <c r="D314" s="23">
        <v>236</v>
      </c>
      <c r="E314" s="24">
        <v>44285</v>
      </c>
      <c r="F314" s="25">
        <v>53314</v>
      </c>
      <c r="G314" s="25">
        <v>2664</v>
      </c>
      <c r="H314" s="26">
        <v>55978</v>
      </c>
      <c r="I314" s="20" t="s">
        <v>1643</v>
      </c>
      <c r="J314" s="27">
        <f t="shared" si="4"/>
        <v>55978</v>
      </c>
      <c r="K314" s="20"/>
      <c r="L314" s="20" t="s">
        <v>1644</v>
      </c>
    </row>
    <row r="315" spans="1:12" x14ac:dyDescent="0.25">
      <c r="A315" s="20">
        <v>305</v>
      </c>
      <c r="B315" s="20" t="s">
        <v>1642</v>
      </c>
      <c r="C315" s="22" t="s">
        <v>1192</v>
      </c>
      <c r="D315" s="23">
        <v>237</v>
      </c>
      <c r="E315" s="24">
        <v>44285</v>
      </c>
      <c r="F315" s="25">
        <v>78648</v>
      </c>
      <c r="G315" s="25">
        <v>3932</v>
      </c>
      <c r="H315" s="26">
        <v>82580</v>
      </c>
      <c r="I315" s="20" t="s">
        <v>1643</v>
      </c>
      <c r="J315" s="27">
        <f t="shared" si="4"/>
        <v>82580</v>
      </c>
      <c r="K315" s="20"/>
      <c r="L315" s="20" t="s">
        <v>1644</v>
      </c>
    </row>
    <row r="316" spans="1:12" x14ac:dyDescent="0.25">
      <c r="A316" s="20">
        <v>306</v>
      </c>
      <c r="B316" s="20" t="s">
        <v>1642</v>
      </c>
      <c r="C316" s="22" t="s">
        <v>1192</v>
      </c>
      <c r="D316" s="23">
        <v>238</v>
      </c>
      <c r="E316" s="24">
        <v>44285</v>
      </c>
      <c r="F316" s="25">
        <v>54832</v>
      </c>
      <c r="G316" s="25">
        <v>2740</v>
      </c>
      <c r="H316" s="26">
        <v>57572</v>
      </c>
      <c r="I316" s="20" t="s">
        <v>1643</v>
      </c>
      <c r="J316" s="27">
        <f t="shared" si="4"/>
        <v>57572</v>
      </c>
      <c r="K316" s="20"/>
      <c r="L316" s="20" t="s">
        <v>1644</v>
      </c>
    </row>
    <row r="317" spans="1:12" x14ac:dyDescent="0.25">
      <c r="A317" s="20">
        <v>307</v>
      </c>
      <c r="B317" s="20" t="s">
        <v>1642</v>
      </c>
      <c r="C317" s="22" t="s">
        <v>623</v>
      </c>
      <c r="D317" s="23">
        <v>1579</v>
      </c>
      <c r="E317" s="24">
        <v>44286</v>
      </c>
      <c r="F317" s="25">
        <v>82996.929999999993</v>
      </c>
      <c r="G317" s="25">
        <v>14939.46</v>
      </c>
      <c r="H317" s="26">
        <v>97936</v>
      </c>
      <c r="I317" s="20" t="s">
        <v>1643</v>
      </c>
      <c r="J317" s="27">
        <f t="shared" si="4"/>
        <v>97936.389999999985</v>
      </c>
      <c r="K317" s="20"/>
      <c r="L317" s="20" t="s">
        <v>1644</v>
      </c>
    </row>
    <row r="318" spans="1:12" x14ac:dyDescent="0.25">
      <c r="A318" s="20">
        <v>308</v>
      </c>
      <c r="B318" s="20" t="s">
        <v>1642</v>
      </c>
      <c r="C318" s="22" t="s">
        <v>1646</v>
      </c>
      <c r="D318" s="23" t="s">
        <v>58</v>
      </c>
      <c r="E318" s="28" t="s">
        <v>58</v>
      </c>
      <c r="F318" s="25">
        <v>78150</v>
      </c>
      <c r="G318" s="25">
        <v>0</v>
      </c>
      <c r="H318" s="26">
        <v>78150</v>
      </c>
      <c r="I318" s="20" t="s">
        <v>1643</v>
      </c>
      <c r="J318" s="27">
        <f t="shared" si="4"/>
        <v>78150</v>
      </c>
      <c r="K318" s="20"/>
      <c r="L318" s="20" t="s">
        <v>1644</v>
      </c>
    </row>
    <row r="319" spans="1:12" x14ac:dyDescent="0.25">
      <c r="A319" s="20">
        <v>309</v>
      </c>
      <c r="B319" s="20" t="s">
        <v>1642</v>
      </c>
      <c r="C319" s="22" t="s">
        <v>1646</v>
      </c>
      <c r="D319" s="23" t="s">
        <v>58</v>
      </c>
      <c r="E319" s="28" t="s">
        <v>58</v>
      </c>
      <c r="F319" s="25">
        <v>67180</v>
      </c>
      <c r="G319" s="25">
        <v>0</v>
      </c>
      <c r="H319" s="26">
        <v>67180</v>
      </c>
      <c r="I319" s="20" t="s">
        <v>1643</v>
      </c>
      <c r="J319" s="27">
        <f t="shared" si="4"/>
        <v>67180</v>
      </c>
      <c r="K319" s="20"/>
      <c r="L319" s="20" t="s">
        <v>1644</v>
      </c>
    </row>
    <row r="320" spans="1:12" x14ac:dyDescent="0.25">
      <c r="A320" s="20">
        <v>310</v>
      </c>
      <c r="B320" s="20" t="s">
        <v>1642</v>
      </c>
      <c r="C320" s="22" t="s">
        <v>1192</v>
      </c>
      <c r="D320" s="23">
        <v>1</v>
      </c>
      <c r="E320" s="24">
        <v>44290</v>
      </c>
      <c r="F320" s="25">
        <v>94018</v>
      </c>
      <c r="G320" s="25">
        <v>4700</v>
      </c>
      <c r="H320" s="26">
        <v>98718</v>
      </c>
      <c r="I320" s="20" t="s">
        <v>1643</v>
      </c>
      <c r="J320" s="27">
        <f t="shared" si="4"/>
        <v>98718</v>
      </c>
      <c r="K320" s="20"/>
      <c r="L320" s="20" t="s">
        <v>1647</v>
      </c>
    </row>
    <row r="321" spans="1:12" x14ac:dyDescent="0.25">
      <c r="A321" s="20">
        <v>311</v>
      </c>
      <c r="B321" s="20" t="s">
        <v>1642</v>
      </c>
      <c r="C321" s="22" t="s">
        <v>1192</v>
      </c>
      <c r="D321" s="23">
        <v>2</v>
      </c>
      <c r="E321" s="24">
        <v>44290</v>
      </c>
      <c r="F321" s="25">
        <v>77778</v>
      </c>
      <c r="G321" s="25">
        <v>3888</v>
      </c>
      <c r="H321" s="26">
        <v>81666</v>
      </c>
      <c r="I321" s="20" t="s">
        <v>1643</v>
      </c>
      <c r="J321" s="27">
        <f t="shared" si="4"/>
        <v>81666</v>
      </c>
      <c r="K321" s="20"/>
      <c r="L321" s="20" t="s">
        <v>1647</v>
      </c>
    </row>
    <row r="322" spans="1:12" x14ac:dyDescent="0.25">
      <c r="A322" s="20">
        <v>312</v>
      </c>
      <c r="B322" s="20" t="s">
        <v>1642</v>
      </c>
      <c r="C322" s="22" t="s">
        <v>1192</v>
      </c>
      <c r="D322" s="23">
        <v>3</v>
      </c>
      <c r="E322" s="24">
        <v>44291</v>
      </c>
      <c r="F322" s="25">
        <v>55660</v>
      </c>
      <c r="G322" s="25">
        <v>2782</v>
      </c>
      <c r="H322" s="26">
        <v>58442</v>
      </c>
      <c r="I322" s="20" t="s">
        <v>1643</v>
      </c>
      <c r="J322" s="27">
        <f t="shared" si="4"/>
        <v>58442</v>
      </c>
      <c r="K322" s="20"/>
      <c r="L322" s="20" t="s">
        <v>1647</v>
      </c>
    </row>
    <row r="323" spans="1:12" x14ac:dyDescent="0.25">
      <c r="A323" s="20">
        <v>313</v>
      </c>
      <c r="B323" s="20" t="s">
        <v>1642</v>
      </c>
      <c r="C323" s="22" t="s">
        <v>1192</v>
      </c>
      <c r="D323" s="23">
        <v>4</v>
      </c>
      <c r="E323" s="24">
        <v>44291</v>
      </c>
      <c r="F323" s="25">
        <v>54142</v>
      </c>
      <c r="G323" s="25">
        <v>2706</v>
      </c>
      <c r="H323" s="26">
        <v>56848</v>
      </c>
      <c r="I323" s="20" t="s">
        <v>1643</v>
      </c>
      <c r="J323" s="27">
        <f t="shared" si="4"/>
        <v>56848</v>
      </c>
      <c r="K323" s="20"/>
      <c r="L323" s="20" t="s">
        <v>1647</v>
      </c>
    </row>
    <row r="324" spans="1:12" x14ac:dyDescent="0.25">
      <c r="A324" s="20">
        <v>314</v>
      </c>
      <c r="B324" s="20" t="s">
        <v>1642</v>
      </c>
      <c r="C324" s="22" t="s">
        <v>1192</v>
      </c>
      <c r="D324" s="23">
        <v>5</v>
      </c>
      <c r="E324" s="24">
        <v>44291</v>
      </c>
      <c r="F324" s="25">
        <v>49320</v>
      </c>
      <c r="G324" s="25">
        <v>2466</v>
      </c>
      <c r="H324" s="26">
        <v>51786</v>
      </c>
      <c r="I324" s="20" t="s">
        <v>1643</v>
      </c>
      <c r="J324" s="27">
        <f t="shared" si="4"/>
        <v>51786</v>
      </c>
      <c r="K324" s="20"/>
      <c r="L324" s="20" t="s">
        <v>1647</v>
      </c>
    </row>
    <row r="325" spans="1:12" x14ac:dyDescent="0.25">
      <c r="A325" s="20">
        <v>315</v>
      </c>
      <c r="B325" s="20" t="s">
        <v>1642</v>
      </c>
      <c r="C325" s="22" t="s">
        <v>1192</v>
      </c>
      <c r="D325" s="23">
        <v>6</v>
      </c>
      <c r="E325" s="24">
        <v>44293</v>
      </c>
      <c r="F325" s="25">
        <v>52920</v>
      </c>
      <c r="G325" s="25">
        <v>2646</v>
      </c>
      <c r="H325" s="26">
        <v>55566</v>
      </c>
      <c r="I325" s="20" t="s">
        <v>1643</v>
      </c>
      <c r="J325" s="27">
        <f t="shared" si="4"/>
        <v>55566</v>
      </c>
      <c r="K325" s="20"/>
      <c r="L325" s="20" t="s">
        <v>1647</v>
      </c>
    </row>
    <row r="326" spans="1:12" x14ac:dyDescent="0.25">
      <c r="A326" s="20">
        <v>316</v>
      </c>
      <c r="B326" s="20" t="s">
        <v>1642</v>
      </c>
      <c r="C326" s="22" t="s">
        <v>1192</v>
      </c>
      <c r="D326" s="23">
        <v>7</v>
      </c>
      <c r="E326" s="24">
        <v>44294</v>
      </c>
      <c r="F326" s="25">
        <v>53400</v>
      </c>
      <c r="G326" s="25">
        <v>2670</v>
      </c>
      <c r="H326" s="26">
        <v>56070</v>
      </c>
      <c r="I326" s="20" t="s">
        <v>1643</v>
      </c>
      <c r="J326" s="27">
        <f t="shared" si="4"/>
        <v>56070</v>
      </c>
      <c r="K326" s="20"/>
      <c r="L326" s="20" t="s">
        <v>1647</v>
      </c>
    </row>
    <row r="327" spans="1:12" x14ac:dyDescent="0.25">
      <c r="A327" s="20">
        <v>317</v>
      </c>
      <c r="B327" s="20" t="s">
        <v>1642</v>
      </c>
      <c r="C327" s="22" t="s">
        <v>1192</v>
      </c>
      <c r="D327" s="23">
        <v>8</v>
      </c>
      <c r="E327" s="24">
        <v>44295</v>
      </c>
      <c r="F327" s="25">
        <v>51400</v>
      </c>
      <c r="G327" s="25">
        <v>2570</v>
      </c>
      <c r="H327" s="26">
        <v>53970</v>
      </c>
      <c r="I327" s="20" t="s">
        <v>1643</v>
      </c>
      <c r="J327" s="27">
        <f t="shared" si="4"/>
        <v>53970</v>
      </c>
      <c r="K327" s="20"/>
      <c r="L327" s="20" t="s">
        <v>1647</v>
      </c>
    </row>
    <row r="328" spans="1:12" x14ac:dyDescent="0.25">
      <c r="A328" s="20">
        <v>318</v>
      </c>
      <c r="B328" s="20" t="s">
        <v>1642</v>
      </c>
      <c r="C328" s="22" t="s">
        <v>1192</v>
      </c>
      <c r="D328" s="23">
        <v>9</v>
      </c>
      <c r="E328" s="24">
        <v>44295</v>
      </c>
      <c r="F328" s="25">
        <v>2354</v>
      </c>
      <c r="G328" s="25">
        <v>116</v>
      </c>
      <c r="H328" s="26">
        <v>2470</v>
      </c>
      <c r="I328" s="20" t="s">
        <v>1643</v>
      </c>
      <c r="J328" s="27">
        <f t="shared" si="4"/>
        <v>2470</v>
      </c>
      <c r="K328" s="20"/>
      <c r="L328" s="20" t="s">
        <v>1647</v>
      </c>
    </row>
    <row r="329" spans="1:12" x14ac:dyDescent="0.25">
      <c r="A329" s="20">
        <v>319</v>
      </c>
      <c r="B329" s="20" t="s">
        <v>1642</v>
      </c>
      <c r="C329" s="22" t="s">
        <v>1192</v>
      </c>
      <c r="D329" s="23">
        <v>10</v>
      </c>
      <c r="E329" s="24">
        <v>44295</v>
      </c>
      <c r="F329" s="25">
        <v>2662</v>
      </c>
      <c r="G329" s="25">
        <v>132</v>
      </c>
      <c r="H329" s="26">
        <v>2794</v>
      </c>
      <c r="I329" s="20" t="s">
        <v>1643</v>
      </c>
      <c r="J329" s="27">
        <f t="shared" si="4"/>
        <v>2794</v>
      </c>
      <c r="K329" s="20"/>
      <c r="L329" s="20" t="s">
        <v>1647</v>
      </c>
    </row>
    <row r="330" spans="1:12" x14ac:dyDescent="0.25">
      <c r="A330" s="20">
        <v>320</v>
      </c>
      <c r="B330" s="20" t="s">
        <v>1642</v>
      </c>
      <c r="C330" s="22" t="s">
        <v>1192</v>
      </c>
      <c r="D330" s="23">
        <v>11</v>
      </c>
      <c r="E330" s="24">
        <v>44295</v>
      </c>
      <c r="F330" s="25">
        <v>2552</v>
      </c>
      <c r="G330" s="25">
        <v>126</v>
      </c>
      <c r="H330" s="26">
        <v>2678</v>
      </c>
      <c r="I330" s="20" t="s">
        <v>1643</v>
      </c>
      <c r="J330" s="27">
        <f t="shared" si="4"/>
        <v>2678</v>
      </c>
      <c r="K330" s="20"/>
      <c r="L330" s="20" t="s">
        <v>1647</v>
      </c>
    </row>
    <row r="331" spans="1:12" x14ac:dyDescent="0.25">
      <c r="A331" s="20">
        <v>321</v>
      </c>
      <c r="B331" s="20" t="s">
        <v>1642</v>
      </c>
      <c r="C331" s="22" t="s">
        <v>1192</v>
      </c>
      <c r="D331" s="23">
        <v>12</v>
      </c>
      <c r="E331" s="24">
        <v>44296</v>
      </c>
      <c r="F331" s="25">
        <v>2244</v>
      </c>
      <c r="G331" s="25">
        <v>112</v>
      </c>
      <c r="H331" s="26">
        <v>2356</v>
      </c>
      <c r="I331" s="20" t="s">
        <v>1643</v>
      </c>
      <c r="J331" s="27">
        <f t="shared" si="4"/>
        <v>2356</v>
      </c>
      <c r="K331" s="20"/>
      <c r="L331" s="20" t="s">
        <v>1647</v>
      </c>
    </row>
    <row r="332" spans="1:12" x14ac:dyDescent="0.25">
      <c r="A332" s="20">
        <v>322</v>
      </c>
      <c r="B332" s="20" t="s">
        <v>1642</v>
      </c>
      <c r="C332" s="22" t="s">
        <v>1192</v>
      </c>
      <c r="D332" s="23">
        <v>13</v>
      </c>
      <c r="E332" s="24">
        <v>44296</v>
      </c>
      <c r="F332" s="25">
        <v>2464</v>
      </c>
      <c r="G332" s="25">
        <v>122</v>
      </c>
      <c r="H332" s="26">
        <v>2586</v>
      </c>
      <c r="I332" s="20" t="s">
        <v>1643</v>
      </c>
      <c r="J332" s="27">
        <f t="shared" ref="J332:J395" si="5">F332+G332</f>
        <v>2586</v>
      </c>
      <c r="K332" s="20"/>
      <c r="L332" s="20" t="s">
        <v>1647</v>
      </c>
    </row>
    <row r="333" spans="1:12" x14ac:dyDescent="0.25">
      <c r="A333" s="20">
        <v>323</v>
      </c>
      <c r="B333" s="20" t="s">
        <v>1642</v>
      </c>
      <c r="C333" s="22" t="s">
        <v>1192</v>
      </c>
      <c r="D333" s="23">
        <v>14</v>
      </c>
      <c r="E333" s="24">
        <v>44296</v>
      </c>
      <c r="F333" s="25">
        <v>2662</v>
      </c>
      <c r="G333" s="25">
        <v>132</v>
      </c>
      <c r="H333" s="26">
        <v>2794</v>
      </c>
      <c r="I333" s="20" t="s">
        <v>1643</v>
      </c>
      <c r="J333" s="27">
        <f t="shared" si="5"/>
        <v>2794</v>
      </c>
      <c r="K333" s="20"/>
      <c r="L333" s="20" t="s">
        <v>1647</v>
      </c>
    </row>
    <row r="334" spans="1:12" x14ac:dyDescent="0.25">
      <c r="A334" s="20">
        <v>324</v>
      </c>
      <c r="B334" s="20" t="s">
        <v>1642</v>
      </c>
      <c r="C334" s="22" t="s">
        <v>1192</v>
      </c>
      <c r="D334" s="23">
        <v>15</v>
      </c>
      <c r="E334" s="24">
        <v>44297</v>
      </c>
      <c r="F334" s="25">
        <v>51796</v>
      </c>
      <c r="G334" s="25">
        <v>2588</v>
      </c>
      <c r="H334" s="26">
        <v>54384</v>
      </c>
      <c r="I334" s="20" t="s">
        <v>1643</v>
      </c>
      <c r="J334" s="27">
        <f t="shared" si="5"/>
        <v>54384</v>
      </c>
      <c r="K334" s="20"/>
      <c r="L334" s="20" t="s">
        <v>1647</v>
      </c>
    </row>
    <row r="335" spans="1:12" x14ac:dyDescent="0.25">
      <c r="A335" s="20">
        <v>325</v>
      </c>
      <c r="B335" s="20" t="s">
        <v>1642</v>
      </c>
      <c r="C335" s="22" t="s">
        <v>1192</v>
      </c>
      <c r="D335" s="23">
        <v>16</v>
      </c>
      <c r="E335" s="24">
        <v>44297</v>
      </c>
      <c r="F335" s="25">
        <v>56396</v>
      </c>
      <c r="G335" s="25">
        <v>2818</v>
      </c>
      <c r="H335" s="26">
        <v>59214</v>
      </c>
      <c r="I335" s="20" t="s">
        <v>1643</v>
      </c>
      <c r="J335" s="27">
        <f t="shared" si="5"/>
        <v>59214</v>
      </c>
      <c r="K335" s="20"/>
      <c r="L335" s="20" t="s">
        <v>1647</v>
      </c>
    </row>
    <row r="336" spans="1:12" x14ac:dyDescent="0.25">
      <c r="A336" s="20">
        <v>326</v>
      </c>
      <c r="B336" s="20" t="s">
        <v>1642</v>
      </c>
      <c r="C336" s="22" t="s">
        <v>1192</v>
      </c>
      <c r="D336" s="23">
        <v>17</v>
      </c>
      <c r="E336" s="24">
        <v>44305</v>
      </c>
      <c r="F336" s="25">
        <v>82882</v>
      </c>
      <c r="G336" s="25">
        <v>4144</v>
      </c>
      <c r="H336" s="26">
        <v>87026</v>
      </c>
      <c r="I336" s="20" t="s">
        <v>1643</v>
      </c>
      <c r="J336" s="27">
        <f t="shared" si="5"/>
        <v>87026</v>
      </c>
      <c r="K336" s="20"/>
      <c r="L336" s="20" t="s">
        <v>1647</v>
      </c>
    </row>
    <row r="337" spans="1:12" x14ac:dyDescent="0.25">
      <c r="A337" s="20">
        <v>327</v>
      </c>
      <c r="B337" s="20" t="s">
        <v>1642</v>
      </c>
      <c r="C337" s="22" t="s">
        <v>1192</v>
      </c>
      <c r="D337" s="23">
        <v>19</v>
      </c>
      <c r="E337" s="24">
        <v>44305</v>
      </c>
      <c r="F337" s="25">
        <v>73696</v>
      </c>
      <c r="G337" s="25">
        <v>3684</v>
      </c>
      <c r="H337" s="26">
        <v>77380</v>
      </c>
      <c r="I337" s="20" t="s">
        <v>1643</v>
      </c>
      <c r="J337" s="27">
        <f t="shared" si="5"/>
        <v>77380</v>
      </c>
      <c r="K337" s="20"/>
      <c r="L337" s="20" t="s">
        <v>1647</v>
      </c>
    </row>
    <row r="338" spans="1:12" x14ac:dyDescent="0.25">
      <c r="A338" s="20">
        <v>328</v>
      </c>
      <c r="B338" s="20" t="s">
        <v>1642</v>
      </c>
      <c r="C338" s="22" t="s">
        <v>1192</v>
      </c>
      <c r="D338" s="23">
        <v>18</v>
      </c>
      <c r="E338" s="24">
        <v>44305</v>
      </c>
      <c r="F338" s="25">
        <v>84042</v>
      </c>
      <c r="G338" s="25">
        <v>4202</v>
      </c>
      <c r="H338" s="26">
        <v>88244</v>
      </c>
      <c r="I338" s="20" t="s">
        <v>1643</v>
      </c>
      <c r="J338" s="27">
        <f t="shared" si="5"/>
        <v>88244</v>
      </c>
      <c r="K338" s="20"/>
      <c r="L338" s="20" t="s">
        <v>1647</v>
      </c>
    </row>
    <row r="339" spans="1:12" x14ac:dyDescent="0.25">
      <c r="A339" s="20">
        <v>329</v>
      </c>
      <c r="B339" s="20" t="s">
        <v>1642</v>
      </c>
      <c r="C339" s="22" t="s">
        <v>1192</v>
      </c>
      <c r="D339" s="23">
        <v>20</v>
      </c>
      <c r="E339" s="24">
        <v>44307</v>
      </c>
      <c r="F339" s="25">
        <v>92071</v>
      </c>
      <c r="G339" s="25">
        <v>4602</v>
      </c>
      <c r="H339" s="26">
        <v>96673</v>
      </c>
      <c r="I339" s="20" t="s">
        <v>1643</v>
      </c>
      <c r="J339" s="27">
        <f t="shared" si="5"/>
        <v>96673</v>
      </c>
      <c r="K339" s="20"/>
      <c r="L339" s="20" t="s">
        <v>1647</v>
      </c>
    </row>
    <row r="340" spans="1:12" x14ac:dyDescent="0.25">
      <c r="A340" s="20">
        <v>330</v>
      </c>
      <c r="B340" s="20" t="s">
        <v>1642</v>
      </c>
      <c r="C340" s="22" t="s">
        <v>1192</v>
      </c>
      <c r="D340" s="23">
        <v>21</v>
      </c>
      <c r="E340" s="24">
        <v>44313</v>
      </c>
      <c r="F340" s="25">
        <v>93296</v>
      </c>
      <c r="G340" s="25">
        <v>4664</v>
      </c>
      <c r="H340" s="26">
        <v>97960</v>
      </c>
      <c r="I340" s="20" t="s">
        <v>1643</v>
      </c>
      <c r="J340" s="27">
        <f t="shared" si="5"/>
        <v>97960</v>
      </c>
      <c r="K340" s="20"/>
      <c r="L340" s="20" t="s">
        <v>1647</v>
      </c>
    </row>
    <row r="341" spans="1:12" x14ac:dyDescent="0.25">
      <c r="A341" s="20">
        <v>331</v>
      </c>
      <c r="B341" s="20" t="s">
        <v>1642</v>
      </c>
      <c r="C341" s="22" t="s">
        <v>155</v>
      </c>
      <c r="D341" s="23">
        <v>8957116802</v>
      </c>
      <c r="E341" s="24">
        <v>44316</v>
      </c>
      <c r="F341" s="25">
        <v>46875</v>
      </c>
      <c r="G341" s="25">
        <v>13125</v>
      </c>
      <c r="H341" s="26">
        <v>60000</v>
      </c>
      <c r="I341" s="20" t="s">
        <v>1643</v>
      </c>
      <c r="J341" s="27">
        <f t="shared" si="5"/>
        <v>60000</v>
      </c>
      <c r="K341" s="20"/>
      <c r="L341" s="20" t="s">
        <v>1647</v>
      </c>
    </row>
    <row r="342" spans="1:12" x14ac:dyDescent="0.25">
      <c r="A342" s="20">
        <v>332</v>
      </c>
      <c r="B342" s="20" t="s">
        <v>1642</v>
      </c>
      <c r="C342" s="22" t="s">
        <v>155</v>
      </c>
      <c r="D342" s="23">
        <v>8957116803</v>
      </c>
      <c r="E342" s="24">
        <v>44316</v>
      </c>
      <c r="F342" s="25">
        <v>46875</v>
      </c>
      <c r="G342" s="25">
        <v>13125</v>
      </c>
      <c r="H342" s="26">
        <v>60000</v>
      </c>
      <c r="I342" s="20" t="s">
        <v>1643</v>
      </c>
      <c r="J342" s="27">
        <f t="shared" si="5"/>
        <v>60000</v>
      </c>
      <c r="K342" s="20"/>
      <c r="L342" s="20" t="s">
        <v>1647</v>
      </c>
    </row>
    <row r="343" spans="1:12" x14ac:dyDescent="0.25">
      <c r="A343" s="20">
        <v>333</v>
      </c>
      <c r="B343" s="20" t="s">
        <v>1642</v>
      </c>
      <c r="C343" s="22" t="s">
        <v>155</v>
      </c>
      <c r="D343" s="23">
        <v>8957116804</v>
      </c>
      <c r="E343" s="24">
        <v>44316</v>
      </c>
      <c r="F343" s="25">
        <v>46875</v>
      </c>
      <c r="G343" s="25">
        <v>13125</v>
      </c>
      <c r="H343" s="26">
        <v>60000</v>
      </c>
      <c r="I343" s="20" t="s">
        <v>1643</v>
      </c>
      <c r="J343" s="27">
        <f t="shared" si="5"/>
        <v>60000</v>
      </c>
      <c r="K343" s="20"/>
      <c r="L343" s="20" t="s">
        <v>1647</v>
      </c>
    </row>
    <row r="344" spans="1:12" x14ac:dyDescent="0.25">
      <c r="A344" s="20">
        <v>334</v>
      </c>
      <c r="B344" s="20" t="s">
        <v>1642</v>
      </c>
      <c r="C344" s="22" t="s">
        <v>155</v>
      </c>
      <c r="D344" s="23">
        <v>8957116805</v>
      </c>
      <c r="E344" s="24">
        <v>44316</v>
      </c>
      <c r="F344" s="25">
        <v>46875</v>
      </c>
      <c r="G344" s="25">
        <v>13125</v>
      </c>
      <c r="H344" s="26">
        <v>60000</v>
      </c>
      <c r="I344" s="20" t="s">
        <v>1643</v>
      </c>
      <c r="J344" s="27">
        <f t="shared" si="5"/>
        <v>60000</v>
      </c>
      <c r="K344" s="20"/>
      <c r="L344" s="20" t="s">
        <v>1647</v>
      </c>
    </row>
    <row r="345" spans="1:12" x14ac:dyDescent="0.25">
      <c r="A345" s="20">
        <v>335</v>
      </c>
      <c r="B345" s="20" t="s">
        <v>1642</v>
      </c>
      <c r="C345" s="22" t="s">
        <v>155</v>
      </c>
      <c r="D345" s="23">
        <v>8957116806</v>
      </c>
      <c r="E345" s="24">
        <v>44316</v>
      </c>
      <c r="F345" s="25">
        <v>46875</v>
      </c>
      <c r="G345" s="25">
        <v>13125</v>
      </c>
      <c r="H345" s="26">
        <v>60000</v>
      </c>
      <c r="I345" s="20" t="s">
        <v>1643</v>
      </c>
      <c r="J345" s="27">
        <f t="shared" si="5"/>
        <v>60000</v>
      </c>
      <c r="K345" s="20"/>
      <c r="L345" s="20" t="s">
        <v>1647</v>
      </c>
    </row>
    <row r="346" spans="1:12" x14ac:dyDescent="0.25">
      <c r="A346" s="20">
        <v>336</v>
      </c>
      <c r="B346" s="20" t="s">
        <v>1642</v>
      </c>
      <c r="C346" s="22" t="s">
        <v>155</v>
      </c>
      <c r="D346" s="23">
        <v>8957116807</v>
      </c>
      <c r="E346" s="24">
        <v>44316</v>
      </c>
      <c r="F346" s="25">
        <v>46875</v>
      </c>
      <c r="G346" s="25">
        <v>13125</v>
      </c>
      <c r="H346" s="26">
        <v>60000</v>
      </c>
      <c r="I346" s="20" t="s">
        <v>1643</v>
      </c>
      <c r="J346" s="27">
        <f t="shared" si="5"/>
        <v>60000</v>
      </c>
      <c r="K346" s="20"/>
      <c r="L346" s="20" t="s">
        <v>1647</v>
      </c>
    </row>
    <row r="347" spans="1:12" x14ac:dyDescent="0.25">
      <c r="A347" s="20">
        <v>337</v>
      </c>
      <c r="B347" s="20" t="s">
        <v>1642</v>
      </c>
      <c r="C347" s="22" t="s">
        <v>155</v>
      </c>
      <c r="D347" s="23">
        <v>8957116808</v>
      </c>
      <c r="E347" s="24">
        <v>44316</v>
      </c>
      <c r="F347" s="25">
        <v>46875</v>
      </c>
      <c r="G347" s="25">
        <v>13125</v>
      </c>
      <c r="H347" s="26">
        <v>60000</v>
      </c>
      <c r="I347" s="20" t="s">
        <v>1643</v>
      </c>
      <c r="J347" s="27">
        <f t="shared" si="5"/>
        <v>60000</v>
      </c>
      <c r="K347" s="20"/>
      <c r="L347" s="20" t="s">
        <v>1647</v>
      </c>
    </row>
    <row r="348" spans="1:12" x14ac:dyDescent="0.25">
      <c r="A348" s="20">
        <v>338</v>
      </c>
      <c r="B348" s="20" t="s">
        <v>1642</v>
      </c>
      <c r="C348" s="22" t="s">
        <v>155</v>
      </c>
      <c r="D348" s="23">
        <v>8957116809</v>
      </c>
      <c r="E348" s="24">
        <v>44316</v>
      </c>
      <c r="F348" s="25">
        <v>46875</v>
      </c>
      <c r="G348" s="25">
        <v>13125</v>
      </c>
      <c r="H348" s="26">
        <v>60000</v>
      </c>
      <c r="I348" s="20" t="s">
        <v>1643</v>
      </c>
      <c r="J348" s="27">
        <f t="shared" si="5"/>
        <v>60000</v>
      </c>
      <c r="K348" s="20"/>
      <c r="L348" s="20" t="s">
        <v>1647</v>
      </c>
    </row>
    <row r="349" spans="1:12" x14ac:dyDescent="0.25">
      <c r="A349" s="20">
        <v>339</v>
      </c>
      <c r="B349" s="20" t="s">
        <v>1642</v>
      </c>
      <c r="C349" s="22" t="s">
        <v>155</v>
      </c>
      <c r="D349" s="23">
        <v>8957116810</v>
      </c>
      <c r="E349" s="24">
        <v>44316</v>
      </c>
      <c r="F349" s="25">
        <v>46875</v>
      </c>
      <c r="G349" s="25">
        <v>13125</v>
      </c>
      <c r="H349" s="26">
        <v>60000</v>
      </c>
      <c r="I349" s="20" t="s">
        <v>1643</v>
      </c>
      <c r="J349" s="27">
        <f t="shared" si="5"/>
        <v>60000</v>
      </c>
      <c r="K349" s="20"/>
      <c r="L349" s="20" t="s">
        <v>1647</v>
      </c>
    </row>
    <row r="350" spans="1:12" x14ac:dyDescent="0.25">
      <c r="A350" s="20">
        <v>340</v>
      </c>
      <c r="B350" s="20" t="s">
        <v>1642</v>
      </c>
      <c r="C350" s="22" t="s">
        <v>155</v>
      </c>
      <c r="D350" s="23">
        <v>8957116811</v>
      </c>
      <c r="E350" s="24">
        <v>44316</v>
      </c>
      <c r="F350" s="25">
        <v>46875</v>
      </c>
      <c r="G350" s="25">
        <v>13125</v>
      </c>
      <c r="H350" s="26">
        <v>60000</v>
      </c>
      <c r="I350" s="20" t="s">
        <v>1643</v>
      </c>
      <c r="J350" s="27">
        <f t="shared" si="5"/>
        <v>60000</v>
      </c>
      <c r="K350" s="20"/>
      <c r="L350" s="20" t="s">
        <v>1647</v>
      </c>
    </row>
    <row r="351" spans="1:12" x14ac:dyDescent="0.25">
      <c r="A351" s="20">
        <v>341</v>
      </c>
      <c r="B351" s="20" t="s">
        <v>1642</v>
      </c>
      <c r="C351" s="22" t="s">
        <v>1646</v>
      </c>
      <c r="D351" s="23" t="s">
        <v>58</v>
      </c>
      <c r="E351" s="28" t="s">
        <v>58</v>
      </c>
      <c r="F351" s="25">
        <v>84550</v>
      </c>
      <c r="G351" s="25">
        <v>0</v>
      </c>
      <c r="H351" s="26">
        <v>84550</v>
      </c>
      <c r="I351" s="20" t="s">
        <v>1643</v>
      </c>
      <c r="J351" s="27">
        <f t="shared" si="5"/>
        <v>84550</v>
      </c>
      <c r="K351" s="20"/>
      <c r="L351" s="20" t="s">
        <v>1647</v>
      </c>
    </row>
    <row r="352" spans="1:12" x14ac:dyDescent="0.25">
      <c r="A352" s="20">
        <v>342</v>
      </c>
      <c r="B352" s="20" t="s">
        <v>1642</v>
      </c>
      <c r="C352" s="22" t="s">
        <v>1646</v>
      </c>
      <c r="D352" s="23" t="s">
        <v>58</v>
      </c>
      <c r="E352" s="28"/>
      <c r="F352" s="25">
        <v>72725</v>
      </c>
      <c r="G352" s="25">
        <v>0</v>
      </c>
      <c r="H352" s="26">
        <v>72725</v>
      </c>
      <c r="I352" s="20" t="s">
        <v>1643</v>
      </c>
      <c r="J352" s="27">
        <f t="shared" si="5"/>
        <v>72725</v>
      </c>
      <c r="K352" s="20"/>
      <c r="L352" s="20" t="s">
        <v>1647</v>
      </c>
    </row>
    <row r="353" spans="1:12" x14ac:dyDescent="0.25">
      <c r="A353" s="20">
        <v>343</v>
      </c>
      <c r="B353" s="20" t="s">
        <v>1642</v>
      </c>
      <c r="C353" s="22" t="s">
        <v>623</v>
      </c>
      <c r="D353" s="23">
        <v>1623</v>
      </c>
      <c r="E353" s="24">
        <v>44317</v>
      </c>
      <c r="F353" s="25">
        <v>27672.71</v>
      </c>
      <c r="G353" s="25">
        <v>4981.1400000000003</v>
      </c>
      <c r="H353" s="26">
        <v>32654</v>
      </c>
      <c r="I353" s="20" t="s">
        <v>1643</v>
      </c>
      <c r="J353" s="27">
        <f t="shared" si="5"/>
        <v>32653.85</v>
      </c>
      <c r="K353" s="20"/>
      <c r="L353" s="20" t="s">
        <v>1647</v>
      </c>
    </row>
    <row r="354" spans="1:12" x14ac:dyDescent="0.25">
      <c r="A354" s="20">
        <v>344</v>
      </c>
      <c r="B354" s="20" t="s">
        <v>1642</v>
      </c>
      <c r="C354" s="22" t="s">
        <v>1192</v>
      </c>
      <c r="D354" s="23">
        <v>22</v>
      </c>
      <c r="E354" s="24">
        <v>44319</v>
      </c>
      <c r="F354" s="25">
        <v>74530</v>
      </c>
      <c r="G354" s="25">
        <v>3726</v>
      </c>
      <c r="H354" s="26">
        <v>78256</v>
      </c>
      <c r="I354" s="20" t="s">
        <v>1643</v>
      </c>
      <c r="J354" s="27">
        <f t="shared" si="5"/>
        <v>78256</v>
      </c>
      <c r="K354" s="20"/>
      <c r="L354" s="20" t="s">
        <v>1647</v>
      </c>
    </row>
    <row r="355" spans="1:12" x14ac:dyDescent="0.25">
      <c r="A355" s="20">
        <v>345</v>
      </c>
      <c r="B355" s="20" t="s">
        <v>1642</v>
      </c>
      <c r="C355" s="22" t="s">
        <v>1192</v>
      </c>
      <c r="D355" s="23">
        <v>23</v>
      </c>
      <c r="E355" s="24">
        <v>44319</v>
      </c>
      <c r="F355" s="25">
        <v>77778</v>
      </c>
      <c r="G355" s="25">
        <v>3889</v>
      </c>
      <c r="H355" s="26">
        <v>81667</v>
      </c>
      <c r="I355" s="20" t="s">
        <v>1643</v>
      </c>
      <c r="J355" s="27">
        <f t="shared" si="5"/>
        <v>81667</v>
      </c>
      <c r="K355" s="20"/>
      <c r="L355" s="20" t="s">
        <v>1647</v>
      </c>
    </row>
    <row r="356" spans="1:12" x14ac:dyDescent="0.25">
      <c r="A356" s="20">
        <v>346</v>
      </c>
      <c r="B356" s="20" t="s">
        <v>1642</v>
      </c>
      <c r="C356" s="22" t="s">
        <v>1192</v>
      </c>
      <c r="D356" s="23">
        <v>24</v>
      </c>
      <c r="E356" s="24">
        <v>44322</v>
      </c>
      <c r="F356" s="25">
        <v>51009</v>
      </c>
      <c r="G356" s="25">
        <v>2550</v>
      </c>
      <c r="H356" s="26">
        <v>53559</v>
      </c>
      <c r="I356" s="20" t="s">
        <v>1643</v>
      </c>
      <c r="J356" s="27">
        <f t="shared" si="5"/>
        <v>53559</v>
      </c>
      <c r="K356" s="20"/>
      <c r="L356" s="20" t="s">
        <v>1647</v>
      </c>
    </row>
    <row r="357" spans="1:12" x14ac:dyDescent="0.25">
      <c r="A357" s="20">
        <v>347</v>
      </c>
      <c r="B357" s="20" t="s">
        <v>1642</v>
      </c>
      <c r="C357" s="22" t="s">
        <v>1192</v>
      </c>
      <c r="D357" s="23">
        <v>25</v>
      </c>
      <c r="E357" s="24">
        <v>44322</v>
      </c>
      <c r="F357" s="25">
        <v>43458</v>
      </c>
      <c r="G357" s="25">
        <v>2172</v>
      </c>
      <c r="H357" s="26">
        <v>45630</v>
      </c>
      <c r="I357" s="20" t="s">
        <v>1643</v>
      </c>
      <c r="J357" s="27">
        <f t="shared" si="5"/>
        <v>45630</v>
      </c>
      <c r="K357" s="20"/>
      <c r="L357" s="20" t="s">
        <v>1647</v>
      </c>
    </row>
    <row r="358" spans="1:12" x14ac:dyDescent="0.25">
      <c r="A358" s="20">
        <v>348</v>
      </c>
      <c r="B358" s="20" t="s">
        <v>1642</v>
      </c>
      <c r="C358" s="22" t="s">
        <v>1192</v>
      </c>
      <c r="D358" s="23">
        <v>26</v>
      </c>
      <c r="E358" s="24">
        <v>44324</v>
      </c>
      <c r="F358" s="25">
        <v>90993</v>
      </c>
      <c r="G358" s="25">
        <v>4548</v>
      </c>
      <c r="H358" s="26">
        <v>95541</v>
      </c>
      <c r="I358" s="20" t="s">
        <v>1643</v>
      </c>
      <c r="J358" s="27">
        <f t="shared" si="5"/>
        <v>95541</v>
      </c>
      <c r="K358" s="20"/>
      <c r="L358" s="20" t="s">
        <v>1647</v>
      </c>
    </row>
    <row r="359" spans="1:12" x14ac:dyDescent="0.25">
      <c r="A359" s="20">
        <v>349</v>
      </c>
      <c r="B359" s="20" t="s">
        <v>1642</v>
      </c>
      <c r="C359" s="22" t="s">
        <v>1192</v>
      </c>
      <c r="D359" s="23">
        <v>27</v>
      </c>
      <c r="E359" s="24">
        <v>44324</v>
      </c>
      <c r="F359" s="25">
        <v>65540</v>
      </c>
      <c r="G359" s="25">
        <v>3276</v>
      </c>
      <c r="H359" s="26">
        <v>68816</v>
      </c>
      <c r="I359" s="20" t="s">
        <v>1643</v>
      </c>
      <c r="J359" s="27">
        <f t="shared" si="5"/>
        <v>68816</v>
      </c>
      <c r="K359" s="20"/>
      <c r="L359" s="20" t="s">
        <v>1647</v>
      </c>
    </row>
    <row r="360" spans="1:12" x14ac:dyDescent="0.25">
      <c r="A360" s="20">
        <v>350</v>
      </c>
      <c r="B360" s="20" t="s">
        <v>1642</v>
      </c>
      <c r="C360" s="22" t="s">
        <v>1192</v>
      </c>
      <c r="D360" s="23">
        <v>28</v>
      </c>
      <c r="E360" s="24">
        <v>44324</v>
      </c>
      <c r="F360" s="25">
        <v>48216</v>
      </c>
      <c r="G360" s="25">
        <v>2410</v>
      </c>
      <c r="H360" s="26">
        <v>50626</v>
      </c>
      <c r="I360" s="20" t="s">
        <v>1643</v>
      </c>
      <c r="J360" s="27">
        <f t="shared" si="5"/>
        <v>50626</v>
      </c>
      <c r="K360" s="20"/>
      <c r="L360" s="20" t="s">
        <v>1647</v>
      </c>
    </row>
    <row r="361" spans="1:12" x14ac:dyDescent="0.25">
      <c r="A361" s="20">
        <v>351</v>
      </c>
      <c r="B361" s="20" t="s">
        <v>1642</v>
      </c>
      <c r="C361" s="22" t="s">
        <v>1192</v>
      </c>
      <c r="D361" s="28" t="s">
        <v>1648</v>
      </c>
      <c r="F361" s="25">
        <v>-15330</v>
      </c>
      <c r="G361" s="25">
        <v>-766.5</v>
      </c>
      <c r="H361" s="26">
        <v>-16097</v>
      </c>
      <c r="I361" s="20" t="s">
        <v>1643</v>
      </c>
      <c r="J361" s="27">
        <f t="shared" si="5"/>
        <v>-16096.5</v>
      </c>
      <c r="K361" s="20"/>
      <c r="L361" s="20" t="s">
        <v>1647</v>
      </c>
    </row>
    <row r="362" spans="1:12" x14ac:dyDescent="0.25">
      <c r="A362" s="20">
        <v>352</v>
      </c>
      <c r="B362" s="20" t="s">
        <v>1642</v>
      </c>
      <c r="C362" s="22" t="s">
        <v>1646</v>
      </c>
      <c r="D362" s="23" t="s">
        <v>58</v>
      </c>
      <c r="E362" s="28"/>
      <c r="F362" s="25">
        <v>85726</v>
      </c>
      <c r="G362" s="25">
        <v>0</v>
      </c>
      <c r="H362" s="26">
        <v>85726</v>
      </c>
      <c r="I362" s="20" t="s">
        <v>1643</v>
      </c>
      <c r="J362" s="27">
        <f t="shared" si="5"/>
        <v>85726</v>
      </c>
      <c r="K362" s="20"/>
      <c r="L362" s="20" t="s">
        <v>1647</v>
      </c>
    </row>
    <row r="363" spans="1:12" x14ac:dyDescent="0.25">
      <c r="A363" s="20">
        <v>353</v>
      </c>
      <c r="B363" s="20" t="s">
        <v>1642</v>
      </c>
      <c r="C363" s="22" t="s">
        <v>1646</v>
      </c>
      <c r="D363" s="23" t="s">
        <v>58</v>
      </c>
      <c r="E363" s="28"/>
      <c r="F363" s="25">
        <v>70870</v>
      </c>
      <c r="G363" s="25">
        <v>0</v>
      </c>
      <c r="H363" s="26">
        <v>70870</v>
      </c>
      <c r="I363" s="20" t="s">
        <v>1643</v>
      </c>
      <c r="J363" s="27">
        <f t="shared" si="5"/>
        <v>70870</v>
      </c>
      <c r="K363" s="20"/>
      <c r="L363" s="20" t="s">
        <v>1647</v>
      </c>
    </row>
    <row r="364" spans="1:12" x14ac:dyDescent="0.25">
      <c r="A364" s="20">
        <v>354</v>
      </c>
      <c r="B364" s="20" t="s">
        <v>1642</v>
      </c>
      <c r="C364" s="22" t="s">
        <v>623</v>
      </c>
      <c r="D364" s="23">
        <v>1671</v>
      </c>
      <c r="E364" s="24">
        <v>44348</v>
      </c>
      <c r="F364" s="25">
        <v>18794.53</v>
      </c>
      <c r="G364" s="25">
        <v>3383.02</v>
      </c>
      <c r="H364" s="26">
        <v>22178</v>
      </c>
      <c r="I364" s="20" t="s">
        <v>1643</v>
      </c>
      <c r="J364" s="27">
        <f t="shared" si="5"/>
        <v>22177.55</v>
      </c>
      <c r="K364" s="20"/>
      <c r="L364" s="20" t="s">
        <v>1647</v>
      </c>
    </row>
    <row r="365" spans="1:12" x14ac:dyDescent="0.25">
      <c r="A365" s="20">
        <v>355</v>
      </c>
      <c r="B365" s="20" t="s">
        <v>1642</v>
      </c>
      <c r="C365" s="22" t="s">
        <v>1192</v>
      </c>
      <c r="D365" s="23">
        <v>29</v>
      </c>
      <c r="E365" s="24">
        <v>44333</v>
      </c>
      <c r="F365" s="25">
        <v>82418</v>
      </c>
      <c r="G365" s="25">
        <v>4120</v>
      </c>
      <c r="H365" s="26">
        <v>86538</v>
      </c>
      <c r="I365" s="20" t="s">
        <v>1643</v>
      </c>
      <c r="J365" s="27">
        <f t="shared" si="5"/>
        <v>86538</v>
      </c>
      <c r="K365" s="20"/>
      <c r="L365" s="20" t="s">
        <v>1647</v>
      </c>
    </row>
    <row r="366" spans="1:12" x14ac:dyDescent="0.25">
      <c r="A366" s="20">
        <v>356</v>
      </c>
      <c r="B366" s="20" t="s">
        <v>1642</v>
      </c>
      <c r="C366" s="22" t="s">
        <v>1192</v>
      </c>
      <c r="D366" s="23">
        <v>30</v>
      </c>
      <c r="E366" s="24">
        <v>44363</v>
      </c>
      <c r="F366" s="25">
        <v>2244</v>
      </c>
      <c r="G366" s="25">
        <v>112</v>
      </c>
      <c r="H366" s="26">
        <v>2356</v>
      </c>
      <c r="I366" s="20" t="s">
        <v>1643</v>
      </c>
      <c r="J366" s="27">
        <f t="shared" si="5"/>
        <v>2356</v>
      </c>
      <c r="K366" s="20"/>
      <c r="L366" s="20" t="s">
        <v>1647</v>
      </c>
    </row>
    <row r="367" spans="1:12" x14ac:dyDescent="0.25">
      <c r="A367" s="20">
        <v>357</v>
      </c>
      <c r="B367" s="20" t="s">
        <v>1642</v>
      </c>
      <c r="C367" s="22" t="s">
        <v>1192</v>
      </c>
      <c r="D367" s="23">
        <v>31</v>
      </c>
      <c r="E367" s="24">
        <v>44364</v>
      </c>
      <c r="F367" s="25">
        <v>45000</v>
      </c>
      <c r="G367" s="25">
        <v>2250</v>
      </c>
      <c r="H367" s="26">
        <v>47250</v>
      </c>
      <c r="I367" s="20" t="s">
        <v>1643</v>
      </c>
      <c r="J367" s="27">
        <f t="shared" si="5"/>
        <v>47250</v>
      </c>
      <c r="K367" s="20"/>
      <c r="L367" s="20" t="s">
        <v>1647</v>
      </c>
    </row>
    <row r="368" spans="1:12" x14ac:dyDescent="0.25">
      <c r="A368" s="20">
        <v>358</v>
      </c>
      <c r="B368" s="20" t="s">
        <v>1642</v>
      </c>
      <c r="C368" s="22" t="s">
        <v>1192</v>
      </c>
      <c r="D368" s="23">
        <v>32</v>
      </c>
      <c r="E368" s="24">
        <v>44370</v>
      </c>
      <c r="F368" s="25">
        <v>51156</v>
      </c>
      <c r="G368" s="25">
        <v>2556</v>
      </c>
      <c r="H368" s="26">
        <v>53712</v>
      </c>
      <c r="I368" s="20" t="s">
        <v>1643</v>
      </c>
      <c r="J368" s="27">
        <f t="shared" si="5"/>
        <v>53712</v>
      </c>
      <c r="K368" s="20"/>
      <c r="L368" s="20" t="s">
        <v>1647</v>
      </c>
    </row>
    <row r="369" spans="1:12" x14ac:dyDescent="0.25">
      <c r="A369" s="20">
        <v>359</v>
      </c>
      <c r="B369" s="20" t="s">
        <v>1642</v>
      </c>
      <c r="C369" s="22" t="s">
        <v>1192</v>
      </c>
      <c r="D369" s="23">
        <v>33</v>
      </c>
      <c r="E369" s="24">
        <v>44370</v>
      </c>
      <c r="F369" s="25">
        <v>91002</v>
      </c>
      <c r="G369" s="25">
        <v>4550</v>
      </c>
      <c r="H369" s="26">
        <v>95552</v>
      </c>
      <c r="I369" s="20" t="s">
        <v>1643</v>
      </c>
      <c r="J369" s="27">
        <f t="shared" si="5"/>
        <v>95552</v>
      </c>
      <c r="K369" s="20"/>
      <c r="L369" s="20" t="s">
        <v>1647</v>
      </c>
    </row>
    <row r="370" spans="1:12" x14ac:dyDescent="0.25">
      <c r="A370" s="20">
        <v>360</v>
      </c>
      <c r="B370" s="20" t="s">
        <v>1642</v>
      </c>
      <c r="C370" s="22" t="s">
        <v>1192</v>
      </c>
      <c r="D370" s="23">
        <v>34</v>
      </c>
      <c r="E370" s="24">
        <v>44370</v>
      </c>
      <c r="F370" s="25">
        <v>52800</v>
      </c>
      <c r="G370" s="25">
        <v>2640</v>
      </c>
      <c r="H370" s="26">
        <v>55440</v>
      </c>
      <c r="I370" s="20" t="s">
        <v>1643</v>
      </c>
      <c r="J370" s="27">
        <f t="shared" si="5"/>
        <v>55440</v>
      </c>
      <c r="K370" s="20"/>
      <c r="L370" s="20" t="s">
        <v>1647</v>
      </c>
    </row>
    <row r="371" spans="1:12" x14ac:dyDescent="0.25">
      <c r="A371" s="20">
        <v>361</v>
      </c>
      <c r="B371" s="20" t="s">
        <v>1642</v>
      </c>
      <c r="C371" s="22" t="s">
        <v>1192</v>
      </c>
      <c r="D371" s="23">
        <v>35</v>
      </c>
      <c r="E371" s="24">
        <v>44370</v>
      </c>
      <c r="F371" s="25">
        <v>84216</v>
      </c>
      <c r="G371" s="25">
        <v>4210</v>
      </c>
      <c r="H371" s="26">
        <v>88426</v>
      </c>
      <c r="I371" s="20" t="s">
        <v>1643</v>
      </c>
      <c r="J371" s="27">
        <f t="shared" si="5"/>
        <v>88426</v>
      </c>
      <c r="K371" s="20"/>
      <c r="L371" s="20" t="s">
        <v>1647</v>
      </c>
    </row>
    <row r="372" spans="1:12" x14ac:dyDescent="0.25">
      <c r="A372" s="20">
        <v>362</v>
      </c>
      <c r="B372" s="20" t="s">
        <v>1642</v>
      </c>
      <c r="C372" s="22" t="s">
        <v>1192</v>
      </c>
      <c r="D372" s="23">
        <v>36</v>
      </c>
      <c r="E372" s="24">
        <v>44371</v>
      </c>
      <c r="F372" s="25">
        <v>40523</v>
      </c>
      <c r="G372" s="25">
        <v>2026</v>
      </c>
      <c r="H372" s="26">
        <v>42549</v>
      </c>
      <c r="I372" s="20" t="s">
        <v>1643</v>
      </c>
      <c r="J372" s="27">
        <f t="shared" si="5"/>
        <v>42549</v>
      </c>
      <c r="K372" s="20"/>
      <c r="L372" s="20" t="s">
        <v>1647</v>
      </c>
    </row>
    <row r="373" spans="1:12" x14ac:dyDescent="0.25">
      <c r="A373" s="20">
        <v>363</v>
      </c>
      <c r="B373" s="20" t="s">
        <v>1642</v>
      </c>
      <c r="C373" s="22" t="s">
        <v>1192</v>
      </c>
      <c r="D373" s="23">
        <v>37</v>
      </c>
      <c r="E373" s="24">
        <v>44373</v>
      </c>
      <c r="F373" s="25">
        <v>43500</v>
      </c>
      <c r="G373" s="25">
        <v>2174</v>
      </c>
      <c r="H373" s="26">
        <v>45674</v>
      </c>
      <c r="I373" s="20" t="s">
        <v>1643</v>
      </c>
      <c r="J373" s="27">
        <f t="shared" si="5"/>
        <v>45674</v>
      </c>
      <c r="K373" s="20"/>
      <c r="L373" s="20" t="s">
        <v>1647</v>
      </c>
    </row>
    <row r="374" spans="1:12" x14ac:dyDescent="0.25">
      <c r="A374" s="20">
        <v>364</v>
      </c>
      <c r="B374" s="20" t="s">
        <v>1642</v>
      </c>
      <c r="C374" s="22" t="s">
        <v>1192</v>
      </c>
      <c r="D374" s="23">
        <v>38</v>
      </c>
      <c r="E374" s="24">
        <v>44373</v>
      </c>
      <c r="F374" s="25">
        <v>89958</v>
      </c>
      <c r="G374" s="25">
        <v>4496</v>
      </c>
      <c r="H374" s="26">
        <v>94454</v>
      </c>
      <c r="I374" s="20" t="s">
        <v>1643</v>
      </c>
      <c r="J374" s="27">
        <f t="shared" si="5"/>
        <v>94454</v>
      </c>
      <c r="K374" s="20"/>
      <c r="L374" s="20" t="s">
        <v>1647</v>
      </c>
    </row>
    <row r="375" spans="1:12" x14ac:dyDescent="0.25">
      <c r="A375" s="20">
        <v>365</v>
      </c>
      <c r="B375" s="20" t="s">
        <v>1642</v>
      </c>
      <c r="C375" s="22" t="s">
        <v>1192</v>
      </c>
      <c r="D375" s="23">
        <v>39</v>
      </c>
      <c r="E375" s="24">
        <v>44373</v>
      </c>
      <c r="F375" s="25">
        <v>49000</v>
      </c>
      <c r="G375" s="25">
        <v>2450</v>
      </c>
      <c r="H375" s="26">
        <v>51450</v>
      </c>
      <c r="I375" s="20" t="s">
        <v>1643</v>
      </c>
      <c r="J375" s="27">
        <f t="shared" si="5"/>
        <v>51450</v>
      </c>
      <c r="K375" s="20"/>
      <c r="L375" s="20" t="s">
        <v>1647</v>
      </c>
    </row>
    <row r="376" spans="1:12" x14ac:dyDescent="0.25">
      <c r="A376" s="20">
        <v>366</v>
      </c>
      <c r="B376" s="20" t="s">
        <v>1642</v>
      </c>
      <c r="C376" s="22" t="s">
        <v>1192</v>
      </c>
      <c r="D376" s="23">
        <v>40</v>
      </c>
      <c r="E376" s="24">
        <v>44373</v>
      </c>
      <c r="F376" s="25">
        <v>2244</v>
      </c>
      <c r="G376" s="25">
        <v>112</v>
      </c>
      <c r="H376" s="26">
        <v>2356</v>
      </c>
      <c r="I376" s="20" t="s">
        <v>1643</v>
      </c>
      <c r="J376" s="27">
        <f t="shared" si="5"/>
        <v>2356</v>
      </c>
      <c r="K376" s="20"/>
      <c r="L376" s="20" t="s">
        <v>1647</v>
      </c>
    </row>
    <row r="377" spans="1:12" x14ac:dyDescent="0.25">
      <c r="A377" s="20">
        <v>367</v>
      </c>
      <c r="B377" s="20" t="s">
        <v>1642</v>
      </c>
      <c r="C377" s="22" t="s">
        <v>1192</v>
      </c>
      <c r="D377" s="23">
        <v>41</v>
      </c>
      <c r="E377" s="24">
        <v>44373</v>
      </c>
      <c r="F377" s="25">
        <v>2354</v>
      </c>
      <c r="G377" s="25">
        <v>116</v>
      </c>
      <c r="H377" s="26">
        <v>2470</v>
      </c>
      <c r="I377" s="20" t="s">
        <v>1643</v>
      </c>
      <c r="J377" s="27">
        <f t="shared" si="5"/>
        <v>2470</v>
      </c>
      <c r="K377" s="20"/>
      <c r="L377" s="20" t="s">
        <v>1647</v>
      </c>
    </row>
    <row r="378" spans="1:12" x14ac:dyDescent="0.25">
      <c r="A378" s="20">
        <v>368</v>
      </c>
      <c r="B378" s="20" t="s">
        <v>1642</v>
      </c>
      <c r="C378" s="22" t="s">
        <v>1192</v>
      </c>
      <c r="D378" s="23">
        <v>42</v>
      </c>
      <c r="E378" s="24">
        <v>44373</v>
      </c>
      <c r="F378" s="25">
        <v>2552</v>
      </c>
      <c r="G378" s="25">
        <v>126</v>
      </c>
      <c r="H378" s="26">
        <v>2678</v>
      </c>
      <c r="I378" s="20" t="s">
        <v>1643</v>
      </c>
      <c r="J378" s="27">
        <f t="shared" si="5"/>
        <v>2678</v>
      </c>
      <c r="K378" s="20"/>
      <c r="L378" s="20" t="s">
        <v>1647</v>
      </c>
    </row>
    <row r="379" spans="1:12" x14ac:dyDescent="0.25">
      <c r="A379" s="20">
        <v>369</v>
      </c>
      <c r="B379" s="20" t="s">
        <v>1642</v>
      </c>
      <c r="C379" s="22" t="s">
        <v>1192</v>
      </c>
      <c r="D379" s="23">
        <v>44</v>
      </c>
      <c r="E379" s="24">
        <v>44375</v>
      </c>
      <c r="F379" s="25">
        <v>46746</v>
      </c>
      <c r="G379" s="25">
        <v>2336</v>
      </c>
      <c r="H379" s="26">
        <v>49082</v>
      </c>
      <c r="I379" s="20" t="s">
        <v>1643</v>
      </c>
      <c r="J379" s="27">
        <f t="shared" si="5"/>
        <v>49082</v>
      </c>
      <c r="K379" s="20"/>
      <c r="L379" s="20" t="s">
        <v>1647</v>
      </c>
    </row>
    <row r="380" spans="1:12" x14ac:dyDescent="0.25">
      <c r="A380" s="20">
        <v>370</v>
      </c>
      <c r="B380" s="20" t="s">
        <v>1642</v>
      </c>
      <c r="C380" s="22" t="s">
        <v>1192</v>
      </c>
      <c r="D380" s="23">
        <v>46</v>
      </c>
      <c r="E380" s="24">
        <v>44375</v>
      </c>
      <c r="F380" s="25">
        <v>82650</v>
      </c>
      <c r="G380" s="25">
        <v>4132</v>
      </c>
      <c r="H380" s="26">
        <v>86782</v>
      </c>
      <c r="I380" s="20" t="s">
        <v>1643</v>
      </c>
      <c r="J380" s="27">
        <f t="shared" si="5"/>
        <v>86782</v>
      </c>
      <c r="K380" s="20"/>
      <c r="L380" s="20" t="s">
        <v>1647</v>
      </c>
    </row>
    <row r="381" spans="1:12" x14ac:dyDescent="0.25">
      <c r="A381" s="20">
        <v>371</v>
      </c>
      <c r="B381" s="20" t="s">
        <v>1642</v>
      </c>
      <c r="C381" s="22" t="s">
        <v>1192</v>
      </c>
      <c r="D381" s="23">
        <v>47</v>
      </c>
      <c r="E381" s="24">
        <v>44375</v>
      </c>
      <c r="F381" s="25">
        <v>48360</v>
      </c>
      <c r="G381" s="25">
        <v>2418</v>
      </c>
      <c r="H381" s="26">
        <v>50778</v>
      </c>
      <c r="I381" s="20" t="s">
        <v>1643</v>
      </c>
      <c r="J381" s="27">
        <f t="shared" si="5"/>
        <v>50778</v>
      </c>
      <c r="K381" s="20"/>
      <c r="L381" s="20" t="s">
        <v>1647</v>
      </c>
    </row>
    <row r="382" spans="1:12" x14ac:dyDescent="0.25">
      <c r="A382" s="20">
        <v>372</v>
      </c>
      <c r="B382" s="20" t="s">
        <v>1642</v>
      </c>
      <c r="C382" s="22" t="s">
        <v>1192</v>
      </c>
      <c r="D382" s="23">
        <v>48</v>
      </c>
      <c r="E382" s="24">
        <v>44377</v>
      </c>
      <c r="F382" s="25">
        <v>49320</v>
      </c>
      <c r="G382" s="25">
        <v>2466</v>
      </c>
      <c r="H382" s="26">
        <v>51786</v>
      </c>
      <c r="I382" s="20" t="s">
        <v>1643</v>
      </c>
      <c r="J382" s="27">
        <f t="shared" si="5"/>
        <v>51786</v>
      </c>
      <c r="K382" s="20"/>
      <c r="L382" s="20" t="s">
        <v>1647</v>
      </c>
    </row>
    <row r="383" spans="1:12" x14ac:dyDescent="0.25">
      <c r="A383" s="20">
        <v>373</v>
      </c>
      <c r="B383" s="20" t="s">
        <v>1642</v>
      </c>
      <c r="C383" s="22" t="s">
        <v>1192</v>
      </c>
      <c r="D383" s="23">
        <v>49</v>
      </c>
      <c r="E383" s="24">
        <v>44377</v>
      </c>
      <c r="F383" s="25">
        <v>2552</v>
      </c>
      <c r="G383" s="25">
        <v>126</v>
      </c>
      <c r="H383" s="26">
        <v>2678</v>
      </c>
      <c r="I383" s="20" t="s">
        <v>1643</v>
      </c>
      <c r="J383" s="27">
        <f t="shared" si="5"/>
        <v>2678</v>
      </c>
      <c r="K383" s="20"/>
      <c r="L383" s="20" t="s">
        <v>1647</v>
      </c>
    </row>
    <row r="384" spans="1:12" x14ac:dyDescent="0.25">
      <c r="A384" s="20">
        <v>374</v>
      </c>
      <c r="B384" s="20" t="s">
        <v>1642</v>
      </c>
      <c r="C384" s="22" t="s">
        <v>1646</v>
      </c>
      <c r="D384" s="23" t="s">
        <v>58</v>
      </c>
      <c r="E384" s="28"/>
      <c r="F384" s="25">
        <v>85726</v>
      </c>
      <c r="G384" s="25">
        <v>0</v>
      </c>
      <c r="H384" s="26">
        <v>85726</v>
      </c>
      <c r="I384" s="20" t="s">
        <v>1643</v>
      </c>
      <c r="J384" s="27">
        <f t="shared" si="5"/>
        <v>85726</v>
      </c>
      <c r="K384" s="20"/>
      <c r="L384" s="20" t="s">
        <v>1647</v>
      </c>
    </row>
    <row r="385" spans="1:12" x14ac:dyDescent="0.25">
      <c r="A385" s="20">
        <v>375</v>
      </c>
      <c r="B385" s="20" t="s">
        <v>1642</v>
      </c>
      <c r="C385" s="22" t="s">
        <v>1646</v>
      </c>
      <c r="D385" s="23" t="s">
        <v>58</v>
      </c>
      <c r="E385" s="28"/>
      <c r="F385" s="25">
        <v>72015</v>
      </c>
      <c r="G385" s="25">
        <v>0</v>
      </c>
      <c r="H385" s="26">
        <v>72015</v>
      </c>
      <c r="I385" s="20" t="s">
        <v>1643</v>
      </c>
      <c r="J385" s="27">
        <f t="shared" si="5"/>
        <v>72015</v>
      </c>
      <c r="K385" s="20"/>
      <c r="L385" s="20" t="s">
        <v>1647</v>
      </c>
    </row>
    <row r="386" spans="1:12" x14ac:dyDescent="0.25">
      <c r="A386" s="20">
        <v>376</v>
      </c>
      <c r="B386" s="20" t="s">
        <v>1642</v>
      </c>
      <c r="C386" s="22" t="s">
        <v>623</v>
      </c>
      <c r="D386" s="23">
        <v>1727</v>
      </c>
      <c r="E386" s="24">
        <v>44378</v>
      </c>
      <c r="F386" s="25">
        <v>18188.25</v>
      </c>
      <c r="G386" s="25">
        <v>3273.84</v>
      </c>
      <c r="H386" s="26">
        <v>21462</v>
      </c>
      <c r="I386" s="20" t="s">
        <v>1643</v>
      </c>
      <c r="J386" s="27">
        <f t="shared" si="5"/>
        <v>21462.09</v>
      </c>
      <c r="K386" s="20"/>
      <c r="L386" s="20" t="s">
        <v>1647</v>
      </c>
    </row>
    <row r="387" spans="1:12" x14ac:dyDescent="0.25">
      <c r="A387" s="20">
        <v>377</v>
      </c>
      <c r="B387" s="20" t="s">
        <v>1642</v>
      </c>
      <c r="C387" s="22" t="s">
        <v>1192</v>
      </c>
      <c r="D387" s="23">
        <v>50</v>
      </c>
      <c r="E387" s="24">
        <v>44378</v>
      </c>
      <c r="F387" s="25">
        <v>42042</v>
      </c>
      <c r="G387" s="25">
        <v>2102</v>
      </c>
      <c r="H387" s="26">
        <v>44144</v>
      </c>
      <c r="I387" s="20" t="s">
        <v>1643</v>
      </c>
      <c r="J387" s="27">
        <f t="shared" si="5"/>
        <v>44144</v>
      </c>
      <c r="K387" s="20"/>
      <c r="L387" s="20" t="s">
        <v>1647</v>
      </c>
    </row>
    <row r="388" spans="1:12" x14ac:dyDescent="0.25">
      <c r="A388" s="20">
        <v>378</v>
      </c>
      <c r="B388" s="20" t="s">
        <v>1642</v>
      </c>
      <c r="C388" s="22" t="s">
        <v>1192</v>
      </c>
      <c r="D388" s="23">
        <v>51</v>
      </c>
      <c r="E388" s="24">
        <v>44380</v>
      </c>
      <c r="F388" s="25">
        <v>43071</v>
      </c>
      <c r="G388" s="25">
        <v>2152</v>
      </c>
      <c r="H388" s="26">
        <v>45223</v>
      </c>
      <c r="I388" s="20" t="s">
        <v>1643</v>
      </c>
      <c r="J388" s="27">
        <f t="shared" si="5"/>
        <v>45223</v>
      </c>
      <c r="K388" s="20"/>
      <c r="L388" s="20" t="s">
        <v>1647</v>
      </c>
    </row>
    <row r="389" spans="1:12" x14ac:dyDescent="0.25">
      <c r="A389" s="20">
        <v>379</v>
      </c>
      <c r="B389" s="20" t="s">
        <v>1642</v>
      </c>
      <c r="C389" s="22" t="s">
        <v>155</v>
      </c>
      <c r="D389" s="23">
        <v>8957123485</v>
      </c>
      <c r="E389" s="24">
        <v>44380</v>
      </c>
      <c r="F389" s="25">
        <v>50000</v>
      </c>
      <c r="G389" s="25">
        <v>14000</v>
      </c>
      <c r="H389" s="26">
        <v>64000</v>
      </c>
      <c r="I389" s="20" t="s">
        <v>1643</v>
      </c>
      <c r="J389" s="27">
        <f t="shared" si="5"/>
        <v>64000</v>
      </c>
      <c r="K389" s="20"/>
      <c r="L389" s="20" t="s">
        <v>1647</v>
      </c>
    </row>
    <row r="390" spans="1:12" x14ac:dyDescent="0.25">
      <c r="A390" s="20">
        <v>380</v>
      </c>
      <c r="B390" s="20" t="s">
        <v>1642</v>
      </c>
      <c r="C390" s="22" t="s">
        <v>155</v>
      </c>
      <c r="D390" s="23">
        <v>8957123486</v>
      </c>
      <c r="E390" s="24">
        <v>44380</v>
      </c>
      <c r="F390" s="25">
        <v>50000</v>
      </c>
      <c r="G390" s="25">
        <v>14000</v>
      </c>
      <c r="H390" s="26">
        <v>64000</v>
      </c>
      <c r="I390" s="20" t="s">
        <v>1643</v>
      </c>
      <c r="J390" s="27">
        <f t="shared" si="5"/>
        <v>64000</v>
      </c>
      <c r="K390" s="20"/>
      <c r="L390" s="20" t="s">
        <v>1647</v>
      </c>
    </row>
    <row r="391" spans="1:12" x14ac:dyDescent="0.25">
      <c r="A391" s="20">
        <v>381</v>
      </c>
      <c r="B391" s="20" t="s">
        <v>1642</v>
      </c>
      <c r="C391" s="22" t="s">
        <v>155</v>
      </c>
      <c r="D391" s="23">
        <v>8957123489</v>
      </c>
      <c r="E391" s="24">
        <v>44380</v>
      </c>
      <c r="F391" s="25">
        <v>125000</v>
      </c>
      <c r="G391" s="25">
        <v>35000</v>
      </c>
      <c r="H391" s="26">
        <v>160000</v>
      </c>
      <c r="I391" s="20" t="s">
        <v>1643</v>
      </c>
      <c r="J391" s="27">
        <f t="shared" si="5"/>
        <v>160000</v>
      </c>
      <c r="K391" s="20"/>
      <c r="L391" s="20" t="s">
        <v>1647</v>
      </c>
    </row>
    <row r="392" spans="1:12" x14ac:dyDescent="0.25">
      <c r="A392" s="20">
        <v>382</v>
      </c>
      <c r="B392" s="20" t="s">
        <v>1642</v>
      </c>
      <c r="C392" s="22" t="s">
        <v>155</v>
      </c>
      <c r="D392" s="23">
        <v>8957123490</v>
      </c>
      <c r="E392" s="24">
        <v>44380</v>
      </c>
      <c r="F392" s="25">
        <v>25000</v>
      </c>
      <c r="G392" s="25">
        <v>7000</v>
      </c>
      <c r="H392" s="26">
        <v>32000</v>
      </c>
      <c r="I392" s="20" t="s">
        <v>1643</v>
      </c>
      <c r="J392" s="27">
        <f t="shared" si="5"/>
        <v>32000</v>
      </c>
      <c r="K392" s="20"/>
      <c r="L392" s="20" t="s">
        <v>1647</v>
      </c>
    </row>
    <row r="393" spans="1:12" x14ac:dyDescent="0.25">
      <c r="A393" s="20">
        <v>383</v>
      </c>
      <c r="B393" s="20" t="s">
        <v>1642</v>
      </c>
      <c r="C393" s="22" t="s">
        <v>155</v>
      </c>
      <c r="D393" s="23">
        <v>8957123567</v>
      </c>
      <c r="E393" s="24">
        <v>44381</v>
      </c>
      <c r="F393" s="25">
        <v>75000</v>
      </c>
      <c r="G393" s="25">
        <v>21000</v>
      </c>
      <c r="H393" s="26">
        <v>96000</v>
      </c>
      <c r="I393" s="20" t="s">
        <v>1643</v>
      </c>
      <c r="J393" s="27">
        <f t="shared" si="5"/>
        <v>96000</v>
      </c>
      <c r="K393" s="20"/>
      <c r="L393" s="20" t="s">
        <v>1647</v>
      </c>
    </row>
    <row r="394" spans="1:12" x14ac:dyDescent="0.25">
      <c r="A394" s="20">
        <v>384</v>
      </c>
      <c r="B394" s="20" t="s">
        <v>1642</v>
      </c>
      <c r="C394" s="22" t="s">
        <v>155</v>
      </c>
      <c r="D394" s="23">
        <v>8957123568</v>
      </c>
      <c r="E394" s="24">
        <v>44381</v>
      </c>
      <c r="F394" s="25">
        <v>75000</v>
      </c>
      <c r="G394" s="25">
        <v>21000</v>
      </c>
      <c r="H394" s="26">
        <v>96000</v>
      </c>
      <c r="I394" s="20" t="s">
        <v>1643</v>
      </c>
      <c r="J394" s="27">
        <f t="shared" si="5"/>
        <v>96000</v>
      </c>
      <c r="K394" s="20"/>
      <c r="L394" s="20" t="s">
        <v>1647</v>
      </c>
    </row>
    <row r="395" spans="1:12" x14ac:dyDescent="0.25">
      <c r="A395" s="20">
        <v>385</v>
      </c>
      <c r="B395" s="20" t="s">
        <v>1642</v>
      </c>
      <c r="C395" s="22" t="s">
        <v>155</v>
      </c>
      <c r="D395" s="23">
        <v>8957123585</v>
      </c>
      <c r="E395" s="24">
        <v>44381</v>
      </c>
      <c r="F395" s="25">
        <v>50000</v>
      </c>
      <c r="G395" s="25">
        <v>14000</v>
      </c>
      <c r="H395" s="26">
        <v>64000</v>
      </c>
      <c r="I395" s="20" t="s">
        <v>1643</v>
      </c>
      <c r="J395" s="27">
        <f t="shared" si="5"/>
        <v>64000</v>
      </c>
      <c r="K395" s="20"/>
      <c r="L395" s="20" t="s">
        <v>1647</v>
      </c>
    </row>
    <row r="396" spans="1:12" x14ac:dyDescent="0.25">
      <c r="A396" s="20">
        <v>386</v>
      </c>
      <c r="B396" s="20" t="s">
        <v>1642</v>
      </c>
      <c r="C396" s="22" t="s">
        <v>155</v>
      </c>
      <c r="D396" s="23">
        <v>8957123586</v>
      </c>
      <c r="E396" s="24">
        <v>44381</v>
      </c>
      <c r="F396" s="25">
        <v>50000</v>
      </c>
      <c r="G396" s="25">
        <v>14000</v>
      </c>
      <c r="H396" s="26">
        <v>64000</v>
      </c>
      <c r="I396" s="20" t="s">
        <v>1643</v>
      </c>
      <c r="J396" s="27">
        <f t="shared" ref="J396:J459" si="6">F396+G396</f>
        <v>64000</v>
      </c>
      <c r="K396" s="20"/>
      <c r="L396" s="20" t="s">
        <v>1647</v>
      </c>
    </row>
    <row r="397" spans="1:12" x14ac:dyDescent="0.25">
      <c r="A397" s="20">
        <v>387</v>
      </c>
      <c r="B397" s="20" t="s">
        <v>1642</v>
      </c>
      <c r="C397" s="22" t="s">
        <v>1192</v>
      </c>
      <c r="D397" s="23">
        <v>52</v>
      </c>
      <c r="E397" s="24">
        <v>44381</v>
      </c>
      <c r="F397" s="25">
        <v>47800</v>
      </c>
      <c r="G397" s="25">
        <v>2390</v>
      </c>
      <c r="H397" s="26">
        <v>50190</v>
      </c>
      <c r="I397" s="20" t="s">
        <v>1643</v>
      </c>
      <c r="J397" s="27">
        <f t="shared" si="6"/>
        <v>50190</v>
      </c>
      <c r="K397" s="20"/>
      <c r="L397" s="20" t="s">
        <v>1647</v>
      </c>
    </row>
    <row r="398" spans="1:12" x14ac:dyDescent="0.25">
      <c r="A398" s="20">
        <v>388</v>
      </c>
      <c r="B398" s="20" t="s">
        <v>1642</v>
      </c>
      <c r="C398" s="22" t="s">
        <v>1192</v>
      </c>
      <c r="D398" s="23">
        <v>53</v>
      </c>
      <c r="E398" s="24">
        <v>44381</v>
      </c>
      <c r="F398" s="25">
        <v>49000</v>
      </c>
      <c r="G398" s="25">
        <v>2450</v>
      </c>
      <c r="H398" s="26">
        <v>51450</v>
      </c>
      <c r="I398" s="20" t="s">
        <v>1643</v>
      </c>
      <c r="J398" s="27">
        <f t="shared" si="6"/>
        <v>51450</v>
      </c>
      <c r="K398" s="20"/>
      <c r="L398" s="20" t="s">
        <v>1647</v>
      </c>
    </row>
    <row r="399" spans="1:12" x14ac:dyDescent="0.25">
      <c r="A399" s="20">
        <v>389</v>
      </c>
      <c r="B399" s="20" t="s">
        <v>1642</v>
      </c>
      <c r="C399" s="22" t="s">
        <v>1192</v>
      </c>
      <c r="D399" s="23">
        <v>54</v>
      </c>
      <c r="E399" s="24">
        <v>44381</v>
      </c>
      <c r="F399" s="25">
        <v>48461</v>
      </c>
      <c r="G399" s="25">
        <v>2422</v>
      </c>
      <c r="H399" s="26">
        <v>50883</v>
      </c>
      <c r="I399" s="20" t="s">
        <v>1643</v>
      </c>
      <c r="J399" s="27">
        <f t="shared" si="6"/>
        <v>50883</v>
      </c>
      <c r="K399" s="20"/>
      <c r="L399" s="20" t="s">
        <v>1647</v>
      </c>
    </row>
    <row r="400" spans="1:12" x14ac:dyDescent="0.25">
      <c r="A400" s="20">
        <v>390</v>
      </c>
      <c r="B400" s="20" t="s">
        <v>1642</v>
      </c>
      <c r="C400" s="22" t="s">
        <v>1192</v>
      </c>
      <c r="D400" s="23">
        <v>55</v>
      </c>
      <c r="E400" s="24">
        <v>44386</v>
      </c>
      <c r="F400" s="25">
        <v>84622</v>
      </c>
      <c r="G400" s="25">
        <v>4230</v>
      </c>
      <c r="H400" s="26">
        <v>88852</v>
      </c>
      <c r="I400" s="20" t="s">
        <v>1643</v>
      </c>
      <c r="J400" s="27">
        <f t="shared" si="6"/>
        <v>88852</v>
      </c>
      <c r="K400" s="20"/>
      <c r="L400" s="20" t="s">
        <v>1647</v>
      </c>
    </row>
    <row r="401" spans="1:12" x14ac:dyDescent="0.25">
      <c r="A401" s="20">
        <v>391</v>
      </c>
      <c r="B401" s="20" t="s">
        <v>1642</v>
      </c>
      <c r="C401" s="22" t="s">
        <v>1192</v>
      </c>
      <c r="D401" s="23">
        <v>56</v>
      </c>
      <c r="E401" s="24">
        <v>44387</v>
      </c>
      <c r="F401" s="25">
        <v>47800</v>
      </c>
      <c r="G401" s="25">
        <v>2390</v>
      </c>
      <c r="H401" s="26">
        <v>50190</v>
      </c>
      <c r="I401" s="20" t="s">
        <v>1643</v>
      </c>
      <c r="J401" s="27">
        <f t="shared" si="6"/>
        <v>50190</v>
      </c>
      <c r="K401" s="20"/>
      <c r="L401" s="20" t="s">
        <v>1647</v>
      </c>
    </row>
    <row r="402" spans="1:12" x14ac:dyDescent="0.25">
      <c r="A402" s="20">
        <v>392</v>
      </c>
      <c r="B402" s="20" t="s">
        <v>1642</v>
      </c>
      <c r="C402" s="22" t="s">
        <v>1192</v>
      </c>
      <c r="D402" s="23">
        <v>57</v>
      </c>
      <c r="E402" s="24">
        <v>44388</v>
      </c>
      <c r="F402" s="25">
        <v>41944</v>
      </c>
      <c r="G402" s="25">
        <v>2096</v>
      </c>
      <c r="H402" s="26">
        <v>44040</v>
      </c>
      <c r="I402" s="20" t="s">
        <v>1643</v>
      </c>
      <c r="J402" s="27">
        <f t="shared" si="6"/>
        <v>44040</v>
      </c>
      <c r="K402" s="20"/>
      <c r="L402" s="20" t="s">
        <v>1647</v>
      </c>
    </row>
    <row r="403" spans="1:12" x14ac:dyDescent="0.25">
      <c r="A403" s="20">
        <v>393</v>
      </c>
      <c r="B403" s="20" t="s">
        <v>1642</v>
      </c>
      <c r="C403" s="22" t="s">
        <v>1192</v>
      </c>
      <c r="D403" s="23">
        <v>58</v>
      </c>
      <c r="E403" s="24">
        <v>44388</v>
      </c>
      <c r="F403" s="25">
        <v>33466</v>
      </c>
      <c r="G403" s="25">
        <v>1672</v>
      </c>
      <c r="H403" s="26">
        <v>35138</v>
      </c>
      <c r="I403" s="20" t="s">
        <v>1643</v>
      </c>
      <c r="J403" s="27">
        <f t="shared" si="6"/>
        <v>35138</v>
      </c>
      <c r="K403" s="20"/>
      <c r="L403" s="20" t="s">
        <v>1647</v>
      </c>
    </row>
    <row r="404" spans="1:12" x14ac:dyDescent="0.25">
      <c r="A404" s="20">
        <v>394</v>
      </c>
      <c r="B404" s="20" t="s">
        <v>1642</v>
      </c>
      <c r="C404" s="22" t="s">
        <v>1192</v>
      </c>
      <c r="D404" s="23">
        <v>59</v>
      </c>
      <c r="E404" s="24">
        <v>44391</v>
      </c>
      <c r="F404" s="25">
        <v>81954</v>
      </c>
      <c r="G404" s="25">
        <v>4096</v>
      </c>
      <c r="H404" s="26">
        <v>86050</v>
      </c>
      <c r="I404" s="20" t="s">
        <v>1643</v>
      </c>
      <c r="J404" s="27">
        <f t="shared" si="6"/>
        <v>86050</v>
      </c>
      <c r="K404" s="20"/>
      <c r="L404" s="20" t="s">
        <v>1647</v>
      </c>
    </row>
    <row r="405" spans="1:12" x14ac:dyDescent="0.25">
      <c r="A405" s="20">
        <v>395</v>
      </c>
      <c r="B405" s="20" t="s">
        <v>1642</v>
      </c>
      <c r="C405" s="22" t="s">
        <v>1192</v>
      </c>
      <c r="D405" s="23">
        <v>60</v>
      </c>
      <c r="E405" s="24">
        <v>44391</v>
      </c>
      <c r="F405" s="25">
        <v>82882</v>
      </c>
      <c r="G405" s="25">
        <v>4144</v>
      </c>
      <c r="H405" s="26">
        <v>87026</v>
      </c>
      <c r="I405" s="20" t="s">
        <v>1643</v>
      </c>
      <c r="J405" s="27">
        <f t="shared" si="6"/>
        <v>87026</v>
      </c>
      <c r="K405" s="20"/>
      <c r="L405" s="20" t="s">
        <v>1647</v>
      </c>
    </row>
    <row r="406" spans="1:12" x14ac:dyDescent="0.25">
      <c r="A406" s="20">
        <v>396</v>
      </c>
      <c r="B406" s="20" t="s">
        <v>1642</v>
      </c>
      <c r="C406" s="22" t="s">
        <v>155</v>
      </c>
      <c r="D406" s="23">
        <v>8957125056</v>
      </c>
      <c r="E406" s="24">
        <v>44393</v>
      </c>
      <c r="F406" s="25">
        <v>46093.8</v>
      </c>
      <c r="G406" s="25">
        <v>12906.28</v>
      </c>
      <c r="H406" s="26">
        <v>59000</v>
      </c>
      <c r="I406" s="20" t="s">
        <v>1643</v>
      </c>
      <c r="J406" s="27">
        <f t="shared" si="6"/>
        <v>59000.08</v>
      </c>
      <c r="K406" s="20"/>
      <c r="L406" s="20" t="s">
        <v>1647</v>
      </c>
    </row>
    <row r="407" spans="1:12" x14ac:dyDescent="0.25">
      <c r="A407" s="20">
        <v>397</v>
      </c>
      <c r="B407" s="20" t="s">
        <v>1642</v>
      </c>
      <c r="C407" s="22" t="s">
        <v>155</v>
      </c>
      <c r="D407" s="23">
        <v>8957125057</v>
      </c>
      <c r="E407" s="24">
        <v>44393</v>
      </c>
      <c r="F407" s="25">
        <v>46093.8</v>
      </c>
      <c r="G407" s="25">
        <v>12906.28</v>
      </c>
      <c r="H407" s="26">
        <v>59000</v>
      </c>
      <c r="I407" s="20" t="s">
        <v>1643</v>
      </c>
      <c r="J407" s="27">
        <f t="shared" si="6"/>
        <v>59000.08</v>
      </c>
      <c r="K407" s="20"/>
      <c r="L407" s="20" t="s">
        <v>1647</v>
      </c>
    </row>
    <row r="408" spans="1:12" x14ac:dyDescent="0.25">
      <c r="A408" s="20">
        <v>398</v>
      </c>
      <c r="B408" s="20" t="s">
        <v>1642</v>
      </c>
      <c r="C408" s="22" t="s">
        <v>155</v>
      </c>
      <c r="D408" s="23">
        <v>8957125105</v>
      </c>
      <c r="E408" s="24">
        <v>44394</v>
      </c>
      <c r="F408" s="25">
        <v>46093.8</v>
      </c>
      <c r="G408" s="25">
        <v>12906.28</v>
      </c>
      <c r="H408" s="26">
        <v>59000</v>
      </c>
      <c r="I408" s="20" t="s">
        <v>1643</v>
      </c>
      <c r="J408" s="27">
        <f t="shared" si="6"/>
        <v>59000.08</v>
      </c>
      <c r="K408" s="20"/>
      <c r="L408" s="20" t="s">
        <v>1647</v>
      </c>
    </row>
    <row r="409" spans="1:12" x14ac:dyDescent="0.25">
      <c r="A409" s="20">
        <v>399</v>
      </c>
      <c r="B409" s="20" t="s">
        <v>1642</v>
      </c>
      <c r="C409" s="22" t="s">
        <v>155</v>
      </c>
      <c r="D409" s="23">
        <v>8957125106</v>
      </c>
      <c r="E409" s="24">
        <v>44394</v>
      </c>
      <c r="F409" s="25">
        <v>46093.8</v>
      </c>
      <c r="G409" s="25">
        <v>12906.28</v>
      </c>
      <c r="H409" s="26">
        <v>59000</v>
      </c>
      <c r="I409" s="20" t="s">
        <v>1643</v>
      </c>
      <c r="J409" s="27">
        <f t="shared" si="6"/>
        <v>59000.08</v>
      </c>
      <c r="K409" s="20"/>
      <c r="L409" s="20" t="s">
        <v>1647</v>
      </c>
    </row>
    <row r="410" spans="1:12" x14ac:dyDescent="0.25">
      <c r="A410" s="20">
        <v>400</v>
      </c>
      <c r="B410" s="20" t="s">
        <v>1642</v>
      </c>
      <c r="C410" s="22" t="s">
        <v>155</v>
      </c>
      <c r="D410" s="23">
        <v>8957125125</v>
      </c>
      <c r="E410" s="24">
        <v>44394</v>
      </c>
      <c r="F410" s="25">
        <v>92187.6</v>
      </c>
      <c r="G410" s="25">
        <v>25812.52</v>
      </c>
      <c r="H410" s="26">
        <v>118000</v>
      </c>
      <c r="I410" s="20" t="s">
        <v>1643</v>
      </c>
      <c r="J410" s="27">
        <f t="shared" si="6"/>
        <v>118000.12000000001</v>
      </c>
      <c r="K410" s="20"/>
      <c r="L410" s="20" t="s">
        <v>1647</v>
      </c>
    </row>
    <row r="411" spans="1:12" x14ac:dyDescent="0.25">
      <c r="A411" s="20">
        <v>401</v>
      </c>
      <c r="B411" s="20" t="s">
        <v>1642</v>
      </c>
      <c r="C411" s="22" t="s">
        <v>155</v>
      </c>
      <c r="D411" s="23">
        <v>8957125126</v>
      </c>
      <c r="E411" s="24">
        <v>44394</v>
      </c>
      <c r="F411" s="25">
        <v>46093.8</v>
      </c>
      <c r="G411" s="25">
        <v>12906.28</v>
      </c>
      <c r="H411" s="26">
        <v>59000</v>
      </c>
      <c r="I411" s="20" t="s">
        <v>1643</v>
      </c>
      <c r="J411" s="27">
        <f t="shared" si="6"/>
        <v>59000.08</v>
      </c>
      <c r="K411" s="20"/>
      <c r="L411" s="20" t="s">
        <v>1647</v>
      </c>
    </row>
    <row r="412" spans="1:12" x14ac:dyDescent="0.25">
      <c r="A412" s="20">
        <v>402</v>
      </c>
      <c r="B412" s="20" t="s">
        <v>1642</v>
      </c>
      <c r="C412" s="22" t="s">
        <v>155</v>
      </c>
      <c r="D412" s="23">
        <v>8957125140</v>
      </c>
      <c r="E412" s="24">
        <v>44394</v>
      </c>
      <c r="F412" s="25">
        <v>92187.6</v>
      </c>
      <c r="G412" s="25">
        <v>25812.54</v>
      </c>
      <c r="H412" s="26">
        <v>118000</v>
      </c>
      <c r="I412" s="20" t="s">
        <v>1643</v>
      </c>
      <c r="J412" s="27">
        <f t="shared" si="6"/>
        <v>118000.14000000001</v>
      </c>
      <c r="K412" s="20"/>
      <c r="L412" s="20" t="s">
        <v>1647</v>
      </c>
    </row>
    <row r="413" spans="1:12" x14ac:dyDescent="0.25">
      <c r="A413" s="20">
        <v>403</v>
      </c>
      <c r="B413" s="20" t="s">
        <v>1642</v>
      </c>
      <c r="C413" s="22" t="s">
        <v>155</v>
      </c>
      <c r="D413" s="23">
        <v>8957125141</v>
      </c>
      <c r="E413" s="24">
        <v>44394</v>
      </c>
      <c r="F413" s="25">
        <v>46093.8</v>
      </c>
      <c r="G413" s="25">
        <v>12906.28</v>
      </c>
      <c r="H413" s="26">
        <v>59000</v>
      </c>
      <c r="I413" s="20" t="s">
        <v>1643</v>
      </c>
      <c r="J413" s="27">
        <f t="shared" si="6"/>
        <v>59000.08</v>
      </c>
      <c r="K413" s="20"/>
      <c r="L413" s="20" t="s">
        <v>1647</v>
      </c>
    </row>
    <row r="414" spans="1:12" x14ac:dyDescent="0.25">
      <c r="A414" s="20">
        <v>404</v>
      </c>
      <c r="B414" s="20" t="s">
        <v>1642</v>
      </c>
      <c r="C414" s="22" t="s">
        <v>1192</v>
      </c>
      <c r="D414" s="23">
        <v>61</v>
      </c>
      <c r="E414" s="24">
        <v>44394</v>
      </c>
      <c r="F414" s="25">
        <v>49000</v>
      </c>
      <c r="G414" s="25">
        <v>2450</v>
      </c>
      <c r="H414" s="26">
        <v>51450</v>
      </c>
      <c r="I414" s="20" t="s">
        <v>1643</v>
      </c>
      <c r="J414" s="27">
        <f t="shared" si="6"/>
        <v>51450</v>
      </c>
      <c r="K414" s="20"/>
      <c r="L414" s="20" t="s">
        <v>1647</v>
      </c>
    </row>
    <row r="415" spans="1:12" x14ac:dyDescent="0.25">
      <c r="A415" s="20">
        <v>405</v>
      </c>
      <c r="B415" s="20" t="s">
        <v>1642</v>
      </c>
      <c r="C415" s="22" t="s">
        <v>1192</v>
      </c>
      <c r="D415" s="23">
        <v>62</v>
      </c>
      <c r="E415" s="24">
        <v>44394</v>
      </c>
      <c r="F415" s="25">
        <v>83868</v>
      </c>
      <c r="G415" s="25">
        <v>4192</v>
      </c>
      <c r="H415" s="26">
        <v>88060</v>
      </c>
      <c r="I415" s="20" t="s">
        <v>1643</v>
      </c>
      <c r="J415" s="27">
        <f t="shared" si="6"/>
        <v>88060</v>
      </c>
      <c r="K415" s="20"/>
      <c r="L415" s="20" t="s">
        <v>1647</v>
      </c>
    </row>
    <row r="416" spans="1:12" x14ac:dyDescent="0.25">
      <c r="A416" s="20">
        <v>406</v>
      </c>
      <c r="B416" s="20" t="s">
        <v>1642</v>
      </c>
      <c r="C416" s="22" t="s">
        <v>1192</v>
      </c>
      <c r="D416" s="23">
        <v>63</v>
      </c>
      <c r="E416" s="24">
        <v>44396</v>
      </c>
      <c r="F416" s="25">
        <v>82940</v>
      </c>
      <c r="G416" s="25">
        <v>4146</v>
      </c>
      <c r="H416" s="26">
        <v>87086</v>
      </c>
      <c r="I416" s="20" t="s">
        <v>1643</v>
      </c>
      <c r="J416" s="27">
        <f t="shared" si="6"/>
        <v>87086</v>
      </c>
      <c r="K416" s="20"/>
      <c r="L416" s="20" t="s">
        <v>1647</v>
      </c>
    </row>
    <row r="417" spans="1:12" x14ac:dyDescent="0.25">
      <c r="A417" s="20">
        <v>407</v>
      </c>
      <c r="B417" s="20" t="s">
        <v>1642</v>
      </c>
      <c r="C417" s="22" t="s">
        <v>1192</v>
      </c>
      <c r="D417" s="23">
        <v>64</v>
      </c>
      <c r="E417" s="24">
        <v>44396</v>
      </c>
      <c r="F417" s="25">
        <v>39614</v>
      </c>
      <c r="G417" s="25">
        <v>1980</v>
      </c>
      <c r="H417" s="26">
        <v>41594</v>
      </c>
      <c r="I417" s="20" t="s">
        <v>1643</v>
      </c>
      <c r="J417" s="27">
        <f t="shared" si="6"/>
        <v>41594</v>
      </c>
      <c r="K417" s="20"/>
      <c r="L417" s="20" t="s">
        <v>1647</v>
      </c>
    </row>
    <row r="418" spans="1:12" x14ac:dyDescent="0.25">
      <c r="A418" s="20">
        <v>408</v>
      </c>
      <c r="B418" s="20" t="s">
        <v>1642</v>
      </c>
      <c r="C418" s="22" t="s">
        <v>1192</v>
      </c>
      <c r="D418" s="23">
        <v>65</v>
      </c>
      <c r="E418" s="24">
        <v>44396</v>
      </c>
      <c r="F418" s="25">
        <v>39092</v>
      </c>
      <c r="G418" s="25">
        <v>1954</v>
      </c>
      <c r="H418" s="26">
        <v>41046</v>
      </c>
      <c r="I418" s="20" t="s">
        <v>1643</v>
      </c>
      <c r="J418" s="27">
        <f t="shared" si="6"/>
        <v>41046</v>
      </c>
      <c r="K418" s="20"/>
      <c r="L418" s="20" t="s">
        <v>1647</v>
      </c>
    </row>
    <row r="419" spans="1:12" x14ac:dyDescent="0.25">
      <c r="A419" s="20">
        <v>409</v>
      </c>
      <c r="B419" s="20" t="s">
        <v>1642</v>
      </c>
      <c r="C419" s="22" t="s">
        <v>1192</v>
      </c>
      <c r="D419" s="23">
        <v>68</v>
      </c>
      <c r="E419" s="24">
        <v>44400</v>
      </c>
      <c r="F419" s="25">
        <v>43500</v>
      </c>
      <c r="G419" s="25">
        <v>2174</v>
      </c>
      <c r="H419" s="26">
        <v>45674</v>
      </c>
      <c r="I419" s="20" t="s">
        <v>1643</v>
      </c>
      <c r="J419" s="27">
        <f t="shared" si="6"/>
        <v>45674</v>
      </c>
      <c r="K419" s="20"/>
      <c r="L419" s="20" t="s">
        <v>1647</v>
      </c>
    </row>
    <row r="420" spans="1:12" x14ac:dyDescent="0.25">
      <c r="A420" s="20">
        <v>410</v>
      </c>
      <c r="B420" s="20" t="s">
        <v>1642</v>
      </c>
      <c r="C420" s="22" t="s">
        <v>1192</v>
      </c>
      <c r="D420" s="23">
        <v>69</v>
      </c>
      <c r="E420" s="24">
        <v>44400</v>
      </c>
      <c r="F420" s="25">
        <v>41160</v>
      </c>
      <c r="G420" s="25">
        <v>2058</v>
      </c>
      <c r="H420" s="26">
        <v>43218</v>
      </c>
      <c r="I420" s="20" t="s">
        <v>1643</v>
      </c>
      <c r="J420" s="27">
        <f t="shared" si="6"/>
        <v>43218</v>
      </c>
      <c r="K420" s="20"/>
      <c r="L420" s="20" t="s">
        <v>1647</v>
      </c>
    </row>
    <row r="421" spans="1:12" x14ac:dyDescent="0.25">
      <c r="A421" s="20">
        <v>411</v>
      </c>
      <c r="B421" s="20" t="s">
        <v>1642</v>
      </c>
      <c r="C421" s="22" t="s">
        <v>1192</v>
      </c>
      <c r="D421" s="23">
        <v>70</v>
      </c>
      <c r="E421" s="24">
        <v>44402</v>
      </c>
      <c r="F421" s="25">
        <v>40229</v>
      </c>
      <c r="G421" s="25">
        <v>2010</v>
      </c>
      <c r="H421" s="26">
        <v>42239</v>
      </c>
      <c r="I421" s="20" t="s">
        <v>1643</v>
      </c>
      <c r="J421" s="27">
        <f t="shared" si="6"/>
        <v>42239</v>
      </c>
      <c r="K421" s="20"/>
      <c r="L421" s="20" t="s">
        <v>1647</v>
      </c>
    </row>
    <row r="422" spans="1:12" x14ac:dyDescent="0.25">
      <c r="A422" s="20">
        <v>412</v>
      </c>
      <c r="B422" s="20" t="s">
        <v>1642</v>
      </c>
      <c r="C422" s="22" t="s">
        <v>1192</v>
      </c>
      <c r="D422" s="23">
        <v>71</v>
      </c>
      <c r="E422" s="24">
        <v>44403</v>
      </c>
      <c r="F422" s="25">
        <v>87580</v>
      </c>
      <c r="G422" s="25">
        <v>4379</v>
      </c>
      <c r="H422" s="26">
        <v>91959</v>
      </c>
      <c r="I422" s="20" t="s">
        <v>1643</v>
      </c>
      <c r="J422" s="27">
        <f t="shared" si="6"/>
        <v>91959</v>
      </c>
      <c r="K422" s="20"/>
      <c r="L422" s="20" t="s">
        <v>1647</v>
      </c>
    </row>
    <row r="423" spans="1:12" x14ac:dyDescent="0.25">
      <c r="A423" s="20">
        <v>413</v>
      </c>
      <c r="B423" s="20" t="s">
        <v>1642</v>
      </c>
      <c r="C423" s="22" t="s">
        <v>1192</v>
      </c>
      <c r="D423" s="23">
        <v>72</v>
      </c>
      <c r="E423" s="24">
        <v>44403</v>
      </c>
      <c r="F423" s="25">
        <v>49000</v>
      </c>
      <c r="G423" s="25">
        <v>2450</v>
      </c>
      <c r="H423" s="26">
        <v>51450</v>
      </c>
      <c r="I423" s="20" t="s">
        <v>1643</v>
      </c>
      <c r="J423" s="27">
        <f t="shared" si="6"/>
        <v>51450</v>
      </c>
      <c r="K423" s="20"/>
      <c r="L423" s="20" t="s">
        <v>1647</v>
      </c>
    </row>
    <row r="424" spans="1:12" x14ac:dyDescent="0.25">
      <c r="A424" s="20">
        <v>414</v>
      </c>
      <c r="B424" s="20" t="s">
        <v>1642</v>
      </c>
      <c r="C424" s="22" t="s">
        <v>1192</v>
      </c>
      <c r="D424" s="23">
        <v>74</v>
      </c>
      <c r="E424" s="24">
        <v>44404</v>
      </c>
      <c r="F424" s="25">
        <v>47971</v>
      </c>
      <c r="G424" s="25">
        <v>2398</v>
      </c>
      <c r="H424" s="26">
        <v>50369</v>
      </c>
      <c r="I424" s="20" t="s">
        <v>1643</v>
      </c>
      <c r="J424" s="27">
        <f t="shared" si="6"/>
        <v>50369</v>
      </c>
      <c r="K424" s="20"/>
      <c r="L424" s="20" t="s">
        <v>1647</v>
      </c>
    </row>
    <row r="425" spans="1:12" x14ac:dyDescent="0.25">
      <c r="A425" s="20">
        <v>415</v>
      </c>
      <c r="B425" s="20" t="s">
        <v>1642</v>
      </c>
      <c r="C425" s="22" t="s">
        <v>1192</v>
      </c>
      <c r="D425" s="23">
        <v>75</v>
      </c>
      <c r="E425" s="24">
        <v>44405</v>
      </c>
      <c r="F425" s="25">
        <v>49000</v>
      </c>
      <c r="G425" s="25">
        <v>2450</v>
      </c>
      <c r="H425" s="26">
        <v>51450</v>
      </c>
      <c r="I425" s="20" t="s">
        <v>1643</v>
      </c>
      <c r="J425" s="27">
        <f t="shared" si="6"/>
        <v>51450</v>
      </c>
      <c r="K425" s="20"/>
      <c r="L425" s="20" t="s">
        <v>1647</v>
      </c>
    </row>
    <row r="426" spans="1:12" x14ac:dyDescent="0.25">
      <c r="A426" s="20">
        <v>416</v>
      </c>
      <c r="B426" s="20" t="s">
        <v>1642</v>
      </c>
      <c r="C426" s="22" t="s">
        <v>1192</v>
      </c>
      <c r="D426" s="23">
        <v>76</v>
      </c>
      <c r="E426" s="24">
        <v>44406</v>
      </c>
      <c r="F426" s="25">
        <v>81722</v>
      </c>
      <c r="G426" s="25">
        <v>4086</v>
      </c>
      <c r="H426" s="26">
        <v>85808</v>
      </c>
      <c r="I426" s="20" t="s">
        <v>1643</v>
      </c>
      <c r="J426" s="27">
        <f t="shared" si="6"/>
        <v>85808</v>
      </c>
      <c r="K426" s="20"/>
      <c r="L426" s="20" t="s">
        <v>1647</v>
      </c>
    </row>
    <row r="427" spans="1:12" x14ac:dyDescent="0.25">
      <c r="A427" s="20">
        <v>417</v>
      </c>
      <c r="B427" s="20" t="s">
        <v>1642</v>
      </c>
      <c r="C427" s="22" t="s">
        <v>1192</v>
      </c>
      <c r="D427" s="23">
        <v>77</v>
      </c>
      <c r="E427" s="24">
        <v>44406</v>
      </c>
      <c r="F427" s="25">
        <v>80852</v>
      </c>
      <c r="G427" s="25">
        <v>4042</v>
      </c>
      <c r="H427" s="26">
        <v>84894</v>
      </c>
      <c r="I427" s="20" t="s">
        <v>1643</v>
      </c>
      <c r="J427" s="27">
        <f t="shared" si="6"/>
        <v>84894</v>
      </c>
      <c r="K427" s="20"/>
      <c r="L427" s="20" t="s">
        <v>1647</v>
      </c>
    </row>
    <row r="428" spans="1:12" x14ac:dyDescent="0.25">
      <c r="A428" s="20">
        <v>418</v>
      </c>
      <c r="B428" s="20" t="s">
        <v>1642</v>
      </c>
      <c r="C428" s="22" t="s">
        <v>1646</v>
      </c>
      <c r="D428" s="23" t="s">
        <v>58</v>
      </c>
      <c r="E428" s="28"/>
      <c r="F428" s="25">
        <v>70595</v>
      </c>
      <c r="G428" s="25">
        <v>0</v>
      </c>
      <c r="H428" s="26">
        <v>70595</v>
      </c>
      <c r="I428" s="20" t="s">
        <v>1643</v>
      </c>
      <c r="J428" s="27">
        <f t="shared" si="6"/>
        <v>70595</v>
      </c>
      <c r="K428" s="20"/>
      <c r="L428" s="20" t="s">
        <v>1647</v>
      </c>
    </row>
    <row r="429" spans="1:12" x14ac:dyDescent="0.25">
      <c r="A429" s="20">
        <v>419</v>
      </c>
      <c r="B429" s="20" t="s">
        <v>1642</v>
      </c>
      <c r="C429" s="22" t="s">
        <v>1646</v>
      </c>
      <c r="D429" s="23" t="s">
        <v>58</v>
      </c>
      <c r="E429" s="28"/>
      <c r="F429" s="25">
        <v>89661</v>
      </c>
      <c r="G429" s="25">
        <v>0</v>
      </c>
      <c r="H429" s="26">
        <v>89661</v>
      </c>
      <c r="I429" s="20" t="s">
        <v>1643</v>
      </c>
      <c r="J429" s="27">
        <f t="shared" si="6"/>
        <v>89661</v>
      </c>
      <c r="K429" s="20"/>
      <c r="L429" s="20" t="s">
        <v>1647</v>
      </c>
    </row>
    <row r="430" spans="1:12" x14ac:dyDescent="0.25">
      <c r="A430" s="20">
        <v>420</v>
      </c>
      <c r="B430" s="20" t="s">
        <v>1642</v>
      </c>
      <c r="C430" s="22" t="s">
        <v>623</v>
      </c>
      <c r="D430" s="23">
        <v>1771</v>
      </c>
      <c r="E430" s="24">
        <v>44409</v>
      </c>
      <c r="F430" s="25">
        <v>7134.73</v>
      </c>
      <c r="G430" s="25">
        <v>1284.25</v>
      </c>
      <c r="H430" s="26">
        <v>8419</v>
      </c>
      <c r="I430" s="20" t="s">
        <v>1643</v>
      </c>
      <c r="J430" s="27">
        <f t="shared" si="6"/>
        <v>8418.98</v>
      </c>
      <c r="K430" s="20"/>
      <c r="L430" s="20" t="s">
        <v>1647</v>
      </c>
    </row>
    <row r="431" spans="1:12" x14ac:dyDescent="0.25">
      <c r="A431" s="20">
        <v>421</v>
      </c>
      <c r="B431" s="20" t="s">
        <v>1642</v>
      </c>
      <c r="C431" s="22" t="s">
        <v>1192</v>
      </c>
      <c r="D431" s="23">
        <v>66</v>
      </c>
      <c r="E431" s="24">
        <v>44398</v>
      </c>
      <c r="F431" s="25">
        <v>2244</v>
      </c>
      <c r="G431" s="25">
        <v>112</v>
      </c>
      <c r="H431" s="26">
        <v>2356</v>
      </c>
      <c r="I431" s="20" t="s">
        <v>1643</v>
      </c>
      <c r="J431" s="27">
        <f t="shared" si="6"/>
        <v>2356</v>
      </c>
      <c r="K431" s="20"/>
      <c r="L431" s="20" t="s">
        <v>1647</v>
      </c>
    </row>
    <row r="432" spans="1:12" x14ac:dyDescent="0.25">
      <c r="A432" s="20">
        <v>422</v>
      </c>
      <c r="B432" s="20" t="s">
        <v>1642</v>
      </c>
      <c r="C432" s="22" t="s">
        <v>1192</v>
      </c>
      <c r="D432" s="23">
        <v>67</v>
      </c>
      <c r="E432" s="24">
        <v>44398</v>
      </c>
      <c r="F432" s="25">
        <v>2244</v>
      </c>
      <c r="G432" s="25">
        <v>112</v>
      </c>
      <c r="H432" s="26">
        <v>2356</v>
      </c>
      <c r="I432" s="20" t="s">
        <v>1643</v>
      </c>
      <c r="J432" s="27">
        <f t="shared" si="6"/>
        <v>2356</v>
      </c>
      <c r="K432" s="20"/>
      <c r="L432" s="20" t="s">
        <v>1647</v>
      </c>
    </row>
    <row r="433" spans="1:12" x14ac:dyDescent="0.25">
      <c r="A433" s="20">
        <v>423</v>
      </c>
      <c r="B433" s="20" t="s">
        <v>1642</v>
      </c>
      <c r="C433" s="22" t="s">
        <v>155</v>
      </c>
      <c r="D433" s="23">
        <v>8957126701</v>
      </c>
      <c r="E433" s="24">
        <v>44411</v>
      </c>
      <c r="F433" s="25">
        <v>42968.800000000003</v>
      </c>
      <c r="G433" s="25">
        <v>12031.28</v>
      </c>
      <c r="H433" s="26">
        <v>55000</v>
      </c>
      <c r="I433" s="20" t="s">
        <v>1643</v>
      </c>
      <c r="J433" s="27">
        <f t="shared" si="6"/>
        <v>55000.08</v>
      </c>
      <c r="K433" s="20"/>
      <c r="L433" s="20" t="s">
        <v>1647</v>
      </c>
    </row>
    <row r="434" spans="1:12" x14ac:dyDescent="0.25">
      <c r="A434" s="20">
        <v>424</v>
      </c>
      <c r="B434" s="20" t="s">
        <v>1642</v>
      </c>
      <c r="C434" s="22" t="s">
        <v>155</v>
      </c>
      <c r="D434" s="23">
        <v>8957126702</v>
      </c>
      <c r="E434" s="24">
        <v>44411</v>
      </c>
      <c r="F434" s="25">
        <v>42968.800000000003</v>
      </c>
      <c r="G434" s="25">
        <v>12031.28</v>
      </c>
      <c r="H434" s="26">
        <v>55000</v>
      </c>
      <c r="I434" s="20" t="s">
        <v>1643</v>
      </c>
      <c r="J434" s="27">
        <f t="shared" si="6"/>
        <v>55000.08</v>
      </c>
      <c r="K434" s="20"/>
      <c r="L434" s="20" t="s">
        <v>1647</v>
      </c>
    </row>
    <row r="435" spans="1:12" x14ac:dyDescent="0.25">
      <c r="A435" s="20">
        <v>425</v>
      </c>
      <c r="B435" s="20" t="s">
        <v>1642</v>
      </c>
      <c r="C435" s="22" t="s">
        <v>155</v>
      </c>
      <c r="D435" s="23">
        <v>8957126703</v>
      </c>
      <c r="E435" s="24">
        <v>44411</v>
      </c>
      <c r="F435" s="25">
        <v>42968.800000000003</v>
      </c>
      <c r="G435" s="25">
        <v>12031.28</v>
      </c>
      <c r="H435" s="26">
        <v>55000</v>
      </c>
      <c r="I435" s="20" t="s">
        <v>1643</v>
      </c>
      <c r="J435" s="27">
        <f t="shared" si="6"/>
        <v>55000.08</v>
      </c>
      <c r="K435" s="20"/>
      <c r="L435" s="20" t="s">
        <v>1647</v>
      </c>
    </row>
    <row r="436" spans="1:12" x14ac:dyDescent="0.25">
      <c r="A436" s="20">
        <v>426</v>
      </c>
      <c r="B436" s="20" t="s">
        <v>1642</v>
      </c>
      <c r="C436" s="22" t="s">
        <v>155</v>
      </c>
      <c r="D436" s="23">
        <v>8957126704</v>
      </c>
      <c r="E436" s="24">
        <v>44411</v>
      </c>
      <c r="F436" s="25">
        <v>42968.800000000003</v>
      </c>
      <c r="G436" s="25">
        <v>12031.28</v>
      </c>
      <c r="H436" s="26">
        <v>55000</v>
      </c>
      <c r="I436" s="20" t="s">
        <v>1643</v>
      </c>
      <c r="J436" s="27">
        <f t="shared" si="6"/>
        <v>55000.08</v>
      </c>
      <c r="K436" s="20"/>
      <c r="L436" s="20" t="s">
        <v>1647</v>
      </c>
    </row>
    <row r="437" spans="1:12" x14ac:dyDescent="0.25">
      <c r="A437" s="20">
        <v>427</v>
      </c>
      <c r="B437" s="20" t="s">
        <v>1642</v>
      </c>
      <c r="C437" s="22" t="s">
        <v>155</v>
      </c>
      <c r="D437" s="23">
        <v>8957126705</v>
      </c>
      <c r="E437" s="24">
        <v>44411</v>
      </c>
      <c r="F437" s="25">
        <v>21484.400000000001</v>
      </c>
      <c r="G437" s="25">
        <v>6015.64</v>
      </c>
      <c r="H437" s="26">
        <v>27500</v>
      </c>
      <c r="I437" s="20" t="s">
        <v>1643</v>
      </c>
      <c r="J437" s="27">
        <f t="shared" si="6"/>
        <v>27500.04</v>
      </c>
      <c r="K437" s="20"/>
      <c r="L437" s="20" t="s">
        <v>1647</v>
      </c>
    </row>
    <row r="438" spans="1:12" x14ac:dyDescent="0.25">
      <c r="A438" s="20">
        <v>428</v>
      </c>
      <c r="B438" s="20" t="s">
        <v>1642</v>
      </c>
      <c r="C438" s="22" t="s">
        <v>155</v>
      </c>
      <c r="D438" s="23">
        <v>8957126706</v>
      </c>
      <c r="E438" s="24">
        <v>44411</v>
      </c>
      <c r="F438" s="25">
        <v>107422</v>
      </c>
      <c r="G438" s="25">
        <v>30078.16</v>
      </c>
      <c r="H438" s="26">
        <v>137500</v>
      </c>
      <c r="I438" s="20" t="s">
        <v>1643</v>
      </c>
      <c r="J438" s="27">
        <f t="shared" si="6"/>
        <v>137500.16</v>
      </c>
      <c r="K438" s="20"/>
      <c r="L438" s="20" t="s">
        <v>1647</v>
      </c>
    </row>
    <row r="439" spans="1:12" x14ac:dyDescent="0.25">
      <c r="A439" s="20">
        <v>429</v>
      </c>
      <c r="B439" s="20" t="s">
        <v>1642</v>
      </c>
      <c r="C439" s="22" t="s">
        <v>155</v>
      </c>
      <c r="D439" s="23">
        <v>8957126709</v>
      </c>
      <c r="E439" s="24">
        <v>44411</v>
      </c>
      <c r="F439" s="25">
        <v>107422</v>
      </c>
      <c r="G439" s="25">
        <v>30078.16</v>
      </c>
      <c r="H439" s="26">
        <v>137500</v>
      </c>
      <c r="I439" s="20" t="s">
        <v>1643</v>
      </c>
      <c r="J439" s="27">
        <f t="shared" si="6"/>
        <v>137500.16</v>
      </c>
      <c r="K439" s="20"/>
      <c r="L439" s="20" t="s">
        <v>1647</v>
      </c>
    </row>
    <row r="440" spans="1:12" x14ac:dyDescent="0.25">
      <c r="A440" s="20">
        <v>430</v>
      </c>
      <c r="B440" s="20" t="s">
        <v>1642</v>
      </c>
      <c r="C440" s="22" t="s">
        <v>155</v>
      </c>
      <c r="D440" s="23">
        <v>8957126710</v>
      </c>
      <c r="E440" s="24">
        <v>44411</v>
      </c>
      <c r="F440" s="25">
        <v>21484.400000000001</v>
      </c>
      <c r="G440" s="25">
        <v>6015.64</v>
      </c>
      <c r="H440" s="26">
        <v>27500</v>
      </c>
      <c r="I440" s="20" t="s">
        <v>1643</v>
      </c>
      <c r="J440" s="27">
        <f t="shared" si="6"/>
        <v>27500.04</v>
      </c>
      <c r="K440" s="20"/>
      <c r="L440" s="20" t="s">
        <v>1647</v>
      </c>
    </row>
    <row r="441" spans="1:12" x14ac:dyDescent="0.25">
      <c r="A441" s="20">
        <v>431</v>
      </c>
      <c r="B441" s="20" t="s">
        <v>1642</v>
      </c>
      <c r="C441" s="22" t="s">
        <v>1649</v>
      </c>
      <c r="D441" s="23">
        <v>279</v>
      </c>
      <c r="E441" s="24">
        <v>44413</v>
      </c>
      <c r="F441" s="25">
        <v>41700.019999999997</v>
      </c>
      <c r="G441" s="25">
        <v>2085</v>
      </c>
      <c r="H441" s="26">
        <v>43785</v>
      </c>
      <c r="I441" s="20" t="s">
        <v>1643</v>
      </c>
      <c r="J441" s="27">
        <f t="shared" si="6"/>
        <v>43785.02</v>
      </c>
      <c r="K441" s="20"/>
      <c r="L441" s="20" t="s">
        <v>1647</v>
      </c>
    </row>
    <row r="442" spans="1:12" x14ac:dyDescent="0.25">
      <c r="A442" s="20">
        <v>432</v>
      </c>
      <c r="B442" s="20" t="s">
        <v>1642</v>
      </c>
      <c r="C442" s="22" t="s">
        <v>1649</v>
      </c>
      <c r="D442" s="23">
        <v>280</v>
      </c>
      <c r="E442" s="24">
        <v>44413</v>
      </c>
      <c r="F442" s="25">
        <v>57216</v>
      </c>
      <c r="G442" s="25">
        <v>2860.8</v>
      </c>
      <c r="H442" s="26">
        <v>60077</v>
      </c>
      <c r="I442" s="20" t="s">
        <v>1643</v>
      </c>
      <c r="J442" s="27">
        <f t="shared" si="6"/>
        <v>60076.800000000003</v>
      </c>
      <c r="K442" s="20"/>
      <c r="L442" s="20" t="s">
        <v>1647</v>
      </c>
    </row>
    <row r="443" spans="1:12" x14ac:dyDescent="0.25">
      <c r="A443" s="20">
        <v>433</v>
      </c>
      <c r="B443" s="20" t="s">
        <v>1642</v>
      </c>
      <c r="C443" s="22" t="s">
        <v>1649</v>
      </c>
      <c r="D443" s="23">
        <v>281</v>
      </c>
      <c r="E443" s="24">
        <v>44413</v>
      </c>
      <c r="F443" s="25">
        <v>54000</v>
      </c>
      <c r="G443" s="25">
        <v>2700</v>
      </c>
      <c r="H443" s="26">
        <v>56700</v>
      </c>
      <c r="I443" s="20" t="s">
        <v>1643</v>
      </c>
      <c r="J443" s="27">
        <f t="shared" si="6"/>
        <v>56700</v>
      </c>
      <c r="K443" s="20"/>
      <c r="L443" s="20" t="s">
        <v>1647</v>
      </c>
    </row>
    <row r="444" spans="1:12" x14ac:dyDescent="0.25">
      <c r="A444" s="20">
        <v>434</v>
      </c>
      <c r="B444" s="20" t="s">
        <v>1642</v>
      </c>
      <c r="C444" s="22" t="s">
        <v>1192</v>
      </c>
      <c r="D444" s="23">
        <v>81</v>
      </c>
      <c r="E444" s="24">
        <v>44418</v>
      </c>
      <c r="F444" s="25">
        <v>74704</v>
      </c>
      <c r="G444" s="25">
        <v>3734</v>
      </c>
      <c r="H444" s="26">
        <v>78438</v>
      </c>
      <c r="I444" s="20" t="s">
        <v>1643</v>
      </c>
      <c r="J444" s="27">
        <f t="shared" si="6"/>
        <v>78438</v>
      </c>
      <c r="K444" s="20"/>
      <c r="L444" s="20" t="s">
        <v>1647</v>
      </c>
    </row>
    <row r="445" spans="1:12" x14ac:dyDescent="0.25">
      <c r="A445" s="20">
        <v>435</v>
      </c>
      <c r="B445" s="20" t="s">
        <v>1642</v>
      </c>
      <c r="C445" s="22" t="s">
        <v>1192</v>
      </c>
      <c r="D445" s="23">
        <v>82</v>
      </c>
      <c r="E445" s="24">
        <v>44418</v>
      </c>
      <c r="F445" s="25">
        <v>79866</v>
      </c>
      <c r="G445" s="25">
        <v>3932</v>
      </c>
      <c r="H445" s="26">
        <v>83798</v>
      </c>
      <c r="I445" s="20" t="s">
        <v>1643</v>
      </c>
      <c r="J445" s="27">
        <f t="shared" si="6"/>
        <v>83798</v>
      </c>
      <c r="K445" s="20"/>
      <c r="L445" s="20" t="s">
        <v>1647</v>
      </c>
    </row>
    <row r="446" spans="1:12" x14ac:dyDescent="0.25">
      <c r="A446" s="20">
        <v>436</v>
      </c>
      <c r="B446" s="20" t="s">
        <v>1642</v>
      </c>
      <c r="C446" s="22" t="s">
        <v>1192</v>
      </c>
      <c r="D446" s="23">
        <v>83</v>
      </c>
      <c r="E446" s="24">
        <v>44418</v>
      </c>
      <c r="F446" s="25">
        <v>49000</v>
      </c>
      <c r="G446" s="25">
        <v>2450</v>
      </c>
      <c r="H446" s="26">
        <v>51450</v>
      </c>
      <c r="I446" s="20" t="s">
        <v>1643</v>
      </c>
      <c r="J446" s="27">
        <f t="shared" si="6"/>
        <v>51450</v>
      </c>
      <c r="K446" s="20"/>
      <c r="L446" s="20" t="s">
        <v>1647</v>
      </c>
    </row>
    <row r="447" spans="1:12" x14ac:dyDescent="0.25">
      <c r="A447" s="20">
        <v>437</v>
      </c>
      <c r="B447" s="20" t="s">
        <v>1642</v>
      </c>
      <c r="C447" s="22" t="s">
        <v>1192</v>
      </c>
      <c r="D447" s="23">
        <v>85</v>
      </c>
      <c r="E447" s="24">
        <v>44418</v>
      </c>
      <c r="F447" s="25">
        <v>73530</v>
      </c>
      <c r="G447" s="25">
        <v>3676</v>
      </c>
      <c r="H447" s="26">
        <v>77206</v>
      </c>
      <c r="I447" s="20" t="s">
        <v>1643</v>
      </c>
      <c r="J447" s="27">
        <f t="shared" si="6"/>
        <v>77206</v>
      </c>
      <c r="K447" s="20"/>
      <c r="L447" s="20" t="s">
        <v>1647</v>
      </c>
    </row>
    <row r="448" spans="1:12" x14ac:dyDescent="0.25">
      <c r="A448" s="20">
        <v>438</v>
      </c>
      <c r="B448" s="20" t="s">
        <v>1642</v>
      </c>
      <c r="C448" s="22" t="s">
        <v>1192</v>
      </c>
      <c r="D448" s="23">
        <v>86</v>
      </c>
      <c r="E448" s="24">
        <v>44418</v>
      </c>
      <c r="F448" s="25">
        <v>46795</v>
      </c>
      <c r="G448" s="25">
        <v>2338</v>
      </c>
      <c r="H448" s="26">
        <v>49133</v>
      </c>
      <c r="I448" s="20" t="s">
        <v>1643</v>
      </c>
      <c r="J448" s="27">
        <f t="shared" si="6"/>
        <v>49133</v>
      </c>
      <c r="K448" s="20"/>
      <c r="L448" s="20" t="s">
        <v>1647</v>
      </c>
    </row>
    <row r="449" spans="1:12" x14ac:dyDescent="0.25">
      <c r="A449" s="20">
        <v>439</v>
      </c>
      <c r="B449" s="20" t="s">
        <v>1642</v>
      </c>
      <c r="C449" s="22" t="s">
        <v>1192</v>
      </c>
      <c r="D449" s="23">
        <v>88</v>
      </c>
      <c r="E449" s="24">
        <v>44418</v>
      </c>
      <c r="F449" s="25">
        <v>45668</v>
      </c>
      <c r="G449" s="25">
        <v>2282</v>
      </c>
      <c r="H449" s="26">
        <v>47950</v>
      </c>
      <c r="I449" s="20" t="s">
        <v>1643</v>
      </c>
      <c r="J449" s="27">
        <f t="shared" si="6"/>
        <v>47950</v>
      </c>
      <c r="K449" s="20"/>
      <c r="L449" s="20" t="s">
        <v>1647</v>
      </c>
    </row>
    <row r="450" spans="1:12" x14ac:dyDescent="0.25">
      <c r="A450" s="20">
        <v>440</v>
      </c>
      <c r="B450" s="20" t="s">
        <v>1642</v>
      </c>
      <c r="C450" s="22" t="s">
        <v>1192</v>
      </c>
      <c r="D450" s="23">
        <v>89</v>
      </c>
      <c r="E450" s="24">
        <v>44418</v>
      </c>
      <c r="F450" s="25">
        <v>2354</v>
      </c>
      <c r="G450" s="25">
        <v>116</v>
      </c>
      <c r="H450" s="26">
        <v>2470</v>
      </c>
      <c r="I450" s="20" t="s">
        <v>1643</v>
      </c>
      <c r="J450" s="27">
        <f t="shared" si="6"/>
        <v>2470</v>
      </c>
      <c r="K450" s="20"/>
      <c r="L450" s="20" t="s">
        <v>1647</v>
      </c>
    </row>
    <row r="451" spans="1:12" x14ac:dyDescent="0.25">
      <c r="A451" s="20">
        <v>441</v>
      </c>
      <c r="B451" s="20" t="s">
        <v>1642</v>
      </c>
      <c r="C451" s="22" t="s">
        <v>1192</v>
      </c>
      <c r="D451" s="23">
        <v>90</v>
      </c>
      <c r="E451" s="24">
        <v>44419</v>
      </c>
      <c r="F451" s="25">
        <v>47971</v>
      </c>
      <c r="G451" s="25">
        <v>2398</v>
      </c>
      <c r="H451" s="26">
        <v>50369</v>
      </c>
      <c r="I451" s="20" t="s">
        <v>1643</v>
      </c>
      <c r="J451" s="27">
        <f t="shared" si="6"/>
        <v>50369</v>
      </c>
      <c r="K451" s="20"/>
      <c r="L451" s="20" t="s">
        <v>1647</v>
      </c>
    </row>
    <row r="452" spans="1:12" x14ac:dyDescent="0.25">
      <c r="A452" s="20">
        <v>442</v>
      </c>
      <c r="B452" s="20" t="s">
        <v>1642</v>
      </c>
      <c r="C452" s="22" t="s">
        <v>1192</v>
      </c>
      <c r="D452" s="23">
        <v>91</v>
      </c>
      <c r="E452" s="24">
        <v>44419</v>
      </c>
      <c r="F452" s="25">
        <v>42238</v>
      </c>
      <c r="G452" s="25">
        <v>2110</v>
      </c>
      <c r="H452" s="26">
        <v>44348</v>
      </c>
      <c r="I452" s="20" t="s">
        <v>1643</v>
      </c>
      <c r="J452" s="27">
        <f t="shared" si="6"/>
        <v>44348</v>
      </c>
      <c r="K452" s="20"/>
      <c r="L452" s="20" t="s">
        <v>1647</v>
      </c>
    </row>
    <row r="453" spans="1:12" x14ac:dyDescent="0.25">
      <c r="A453" s="20">
        <v>443</v>
      </c>
      <c r="B453" s="20" t="s">
        <v>1642</v>
      </c>
      <c r="C453" s="22" t="s">
        <v>1192</v>
      </c>
      <c r="D453" s="23">
        <v>92</v>
      </c>
      <c r="E453" s="24">
        <v>44420</v>
      </c>
      <c r="F453" s="25">
        <v>2244</v>
      </c>
      <c r="G453" s="25">
        <v>112</v>
      </c>
      <c r="H453" s="26">
        <v>2356</v>
      </c>
      <c r="I453" s="20" t="s">
        <v>1643</v>
      </c>
      <c r="J453" s="27">
        <f t="shared" si="6"/>
        <v>2356</v>
      </c>
      <c r="K453" s="20"/>
      <c r="L453" s="20" t="s">
        <v>1647</v>
      </c>
    </row>
    <row r="454" spans="1:12" x14ac:dyDescent="0.25">
      <c r="A454" s="20">
        <v>444</v>
      </c>
      <c r="B454" s="20" t="s">
        <v>1642</v>
      </c>
      <c r="C454" s="22" t="s">
        <v>1192</v>
      </c>
      <c r="D454" s="23">
        <v>93</v>
      </c>
      <c r="E454" s="24">
        <v>44420</v>
      </c>
      <c r="F454" s="25">
        <v>74670</v>
      </c>
      <c r="G454" s="25">
        <v>3732</v>
      </c>
      <c r="H454" s="26">
        <v>78402</v>
      </c>
      <c r="I454" s="20" t="s">
        <v>1643</v>
      </c>
      <c r="J454" s="27">
        <f t="shared" si="6"/>
        <v>78402</v>
      </c>
      <c r="K454" s="20"/>
      <c r="L454" s="20" t="s">
        <v>1647</v>
      </c>
    </row>
    <row r="455" spans="1:12" x14ac:dyDescent="0.25">
      <c r="A455" s="20">
        <v>445</v>
      </c>
      <c r="B455" s="20" t="s">
        <v>1642</v>
      </c>
      <c r="C455" s="22" t="s">
        <v>1192</v>
      </c>
      <c r="D455" s="23">
        <v>94</v>
      </c>
      <c r="E455" s="24">
        <v>44421</v>
      </c>
      <c r="F455" s="25">
        <v>77349</v>
      </c>
      <c r="G455" s="25">
        <v>3866</v>
      </c>
      <c r="H455" s="26">
        <v>81215</v>
      </c>
      <c r="I455" s="20" t="s">
        <v>1643</v>
      </c>
      <c r="J455" s="27">
        <f t="shared" si="6"/>
        <v>81215</v>
      </c>
      <c r="K455" s="20"/>
      <c r="L455" s="20" t="s">
        <v>1647</v>
      </c>
    </row>
    <row r="456" spans="1:12" x14ac:dyDescent="0.25">
      <c r="A456" s="20">
        <v>446</v>
      </c>
      <c r="B456" s="20" t="s">
        <v>1642</v>
      </c>
      <c r="C456" s="22" t="s">
        <v>1649</v>
      </c>
      <c r="D456" s="23">
        <v>297</v>
      </c>
      <c r="E456" s="24">
        <v>44425</v>
      </c>
      <c r="F456" s="25">
        <v>54000</v>
      </c>
      <c r="G456" s="25">
        <v>2700</v>
      </c>
      <c r="H456" s="26">
        <v>56700</v>
      </c>
      <c r="I456" s="20" t="s">
        <v>1643</v>
      </c>
      <c r="J456" s="27">
        <f t="shared" si="6"/>
        <v>56700</v>
      </c>
      <c r="K456" s="20"/>
      <c r="L456" s="20" t="s">
        <v>1647</v>
      </c>
    </row>
    <row r="457" spans="1:12" x14ac:dyDescent="0.25">
      <c r="A457" s="20">
        <v>447</v>
      </c>
      <c r="B457" s="20" t="s">
        <v>1642</v>
      </c>
      <c r="C457" s="22" t="s">
        <v>1649</v>
      </c>
      <c r="D457" s="23">
        <v>298</v>
      </c>
      <c r="E457" s="24">
        <v>44425</v>
      </c>
      <c r="F457" s="25">
        <v>54000</v>
      </c>
      <c r="G457" s="25">
        <v>2700</v>
      </c>
      <c r="H457" s="26">
        <v>56700</v>
      </c>
      <c r="I457" s="20" t="s">
        <v>1643</v>
      </c>
      <c r="J457" s="27">
        <f t="shared" si="6"/>
        <v>56700</v>
      </c>
      <c r="K457" s="20"/>
      <c r="L457" s="20" t="s">
        <v>1647</v>
      </c>
    </row>
    <row r="458" spans="1:12" x14ac:dyDescent="0.25">
      <c r="A458" s="20">
        <v>448</v>
      </c>
      <c r="B458" s="20" t="s">
        <v>1642</v>
      </c>
      <c r="C458" s="22" t="s">
        <v>1192</v>
      </c>
      <c r="D458" s="23">
        <v>95</v>
      </c>
      <c r="E458" s="24">
        <v>44425</v>
      </c>
      <c r="F458" s="25">
        <v>2156</v>
      </c>
      <c r="G458" s="25">
        <v>107.8</v>
      </c>
      <c r="H458" s="26">
        <v>2264</v>
      </c>
      <c r="I458" s="20" t="s">
        <v>1643</v>
      </c>
      <c r="J458" s="27">
        <f t="shared" si="6"/>
        <v>2263.8000000000002</v>
      </c>
      <c r="K458" s="20"/>
      <c r="L458" s="20" t="s">
        <v>1647</v>
      </c>
    </row>
    <row r="459" spans="1:12" x14ac:dyDescent="0.25">
      <c r="A459" s="20">
        <v>449</v>
      </c>
      <c r="B459" s="20" t="s">
        <v>1642</v>
      </c>
      <c r="C459" s="22" t="s">
        <v>1192</v>
      </c>
      <c r="D459" s="23">
        <v>96</v>
      </c>
      <c r="E459" s="24">
        <v>44426</v>
      </c>
      <c r="F459" s="25">
        <v>47329</v>
      </c>
      <c r="G459" s="25">
        <v>2366</v>
      </c>
      <c r="H459" s="26">
        <v>49695</v>
      </c>
      <c r="I459" s="20" t="s">
        <v>1643</v>
      </c>
      <c r="J459" s="27">
        <f t="shared" si="6"/>
        <v>49695</v>
      </c>
      <c r="K459" s="20"/>
      <c r="L459" s="20" t="s">
        <v>1647</v>
      </c>
    </row>
    <row r="460" spans="1:12" x14ac:dyDescent="0.25">
      <c r="A460" s="20">
        <v>450</v>
      </c>
      <c r="B460" s="20" t="s">
        <v>1642</v>
      </c>
      <c r="C460" s="22" t="s">
        <v>1649</v>
      </c>
      <c r="D460" s="23">
        <v>299</v>
      </c>
      <c r="E460" s="24">
        <v>44427</v>
      </c>
      <c r="F460" s="25">
        <v>47187</v>
      </c>
      <c r="G460" s="25">
        <v>2359.36</v>
      </c>
      <c r="H460" s="26">
        <v>49546</v>
      </c>
      <c r="I460" s="20" t="s">
        <v>1643</v>
      </c>
      <c r="J460" s="27">
        <f t="shared" ref="J460:J523" si="7">F460+G460</f>
        <v>49546.36</v>
      </c>
      <c r="K460" s="20"/>
      <c r="L460" s="20" t="s">
        <v>1647</v>
      </c>
    </row>
    <row r="461" spans="1:12" x14ac:dyDescent="0.25">
      <c r="A461" s="20">
        <v>451</v>
      </c>
      <c r="B461" s="20" t="s">
        <v>1642</v>
      </c>
      <c r="C461" s="22" t="s">
        <v>1192</v>
      </c>
      <c r="D461" s="23">
        <v>97</v>
      </c>
      <c r="E461" s="24">
        <v>44429</v>
      </c>
      <c r="F461" s="25">
        <v>2464</v>
      </c>
      <c r="G461" s="25">
        <v>122</v>
      </c>
      <c r="H461" s="26">
        <v>2586</v>
      </c>
      <c r="I461" s="20" t="s">
        <v>1643</v>
      </c>
      <c r="J461" s="27">
        <f t="shared" si="7"/>
        <v>2586</v>
      </c>
      <c r="K461" s="20"/>
      <c r="L461" s="20" t="s">
        <v>1647</v>
      </c>
    </row>
    <row r="462" spans="1:12" x14ac:dyDescent="0.25">
      <c r="A462" s="20">
        <v>452</v>
      </c>
      <c r="B462" s="20" t="s">
        <v>1642</v>
      </c>
      <c r="C462" s="22" t="s">
        <v>1192</v>
      </c>
      <c r="D462" s="23">
        <v>98</v>
      </c>
      <c r="E462" s="24">
        <v>44430</v>
      </c>
      <c r="F462" s="25">
        <v>2552</v>
      </c>
      <c r="G462" s="25">
        <v>126</v>
      </c>
      <c r="H462" s="26">
        <v>2678</v>
      </c>
      <c r="I462" s="20" t="s">
        <v>1643</v>
      </c>
      <c r="J462" s="27">
        <f t="shared" si="7"/>
        <v>2678</v>
      </c>
      <c r="K462" s="20"/>
      <c r="L462" s="20" t="s">
        <v>1647</v>
      </c>
    </row>
    <row r="463" spans="1:12" x14ac:dyDescent="0.25">
      <c r="A463" s="20">
        <v>453</v>
      </c>
      <c r="B463" s="20" t="s">
        <v>1642</v>
      </c>
      <c r="C463" s="22" t="s">
        <v>1192</v>
      </c>
      <c r="D463" s="23">
        <v>100</v>
      </c>
      <c r="E463" s="24">
        <v>44431</v>
      </c>
      <c r="F463" s="25">
        <v>77463</v>
      </c>
      <c r="G463" s="25">
        <v>3872</v>
      </c>
      <c r="H463" s="26">
        <v>81335</v>
      </c>
      <c r="I463" s="20" t="s">
        <v>1643</v>
      </c>
      <c r="J463" s="27">
        <f t="shared" si="7"/>
        <v>81335</v>
      </c>
      <c r="K463" s="20"/>
      <c r="L463" s="20" t="s">
        <v>1647</v>
      </c>
    </row>
    <row r="464" spans="1:12" x14ac:dyDescent="0.25">
      <c r="A464" s="20">
        <v>454</v>
      </c>
      <c r="B464" s="20" t="s">
        <v>1642</v>
      </c>
      <c r="C464" s="22" t="s">
        <v>1192</v>
      </c>
      <c r="D464" s="23">
        <v>102</v>
      </c>
      <c r="E464" s="24">
        <v>44433</v>
      </c>
      <c r="F464" s="25">
        <v>2354</v>
      </c>
      <c r="G464" s="25">
        <v>116</v>
      </c>
      <c r="H464" s="26">
        <v>2470</v>
      </c>
      <c r="I464" s="20" t="s">
        <v>1643</v>
      </c>
      <c r="J464" s="27">
        <f t="shared" si="7"/>
        <v>2470</v>
      </c>
      <c r="K464" s="20"/>
      <c r="L464" s="20" t="s">
        <v>1647</v>
      </c>
    </row>
    <row r="465" spans="1:12" x14ac:dyDescent="0.25">
      <c r="A465" s="20">
        <v>455</v>
      </c>
      <c r="B465" s="20" t="s">
        <v>1642</v>
      </c>
      <c r="C465" s="22" t="s">
        <v>1192</v>
      </c>
      <c r="D465" s="23">
        <v>103</v>
      </c>
      <c r="E465" s="24">
        <v>44433</v>
      </c>
      <c r="F465" s="25">
        <v>2772</v>
      </c>
      <c r="G465" s="25">
        <v>138.6</v>
      </c>
      <c r="H465" s="26">
        <v>2911</v>
      </c>
      <c r="I465" s="20" t="s">
        <v>1643</v>
      </c>
      <c r="J465" s="27">
        <f t="shared" si="7"/>
        <v>2910.6</v>
      </c>
      <c r="K465" s="20"/>
      <c r="L465" s="20" t="s">
        <v>1647</v>
      </c>
    </row>
    <row r="466" spans="1:12" x14ac:dyDescent="0.25">
      <c r="A466" s="20">
        <v>456</v>
      </c>
      <c r="B466" s="20" t="s">
        <v>1642</v>
      </c>
      <c r="C466" s="22" t="s">
        <v>1192</v>
      </c>
      <c r="D466" s="23">
        <v>104</v>
      </c>
      <c r="E466" s="24">
        <v>44435</v>
      </c>
      <c r="F466" s="25">
        <v>2464</v>
      </c>
      <c r="G466" s="25">
        <v>123.2</v>
      </c>
      <c r="H466" s="26">
        <v>2587</v>
      </c>
      <c r="I466" s="20" t="s">
        <v>1643</v>
      </c>
      <c r="J466" s="27">
        <f t="shared" si="7"/>
        <v>2587.1999999999998</v>
      </c>
      <c r="K466" s="20"/>
      <c r="L466" s="20" t="s">
        <v>1647</v>
      </c>
    </row>
    <row r="467" spans="1:12" x14ac:dyDescent="0.25">
      <c r="A467" s="20">
        <v>457</v>
      </c>
      <c r="B467" s="20" t="s">
        <v>1642</v>
      </c>
      <c r="C467" s="22" t="s">
        <v>1192</v>
      </c>
      <c r="D467" s="23">
        <v>105</v>
      </c>
      <c r="E467" s="24">
        <v>44437</v>
      </c>
      <c r="F467" s="25">
        <v>40960</v>
      </c>
      <c r="G467" s="25">
        <v>2048</v>
      </c>
      <c r="H467" s="26">
        <v>43008</v>
      </c>
      <c r="I467" s="20" t="s">
        <v>1643</v>
      </c>
      <c r="J467" s="27">
        <f t="shared" si="7"/>
        <v>43008</v>
      </c>
      <c r="K467" s="20"/>
      <c r="L467" s="20" t="s">
        <v>1647</v>
      </c>
    </row>
    <row r="468" spans="1:12" x14ac:dyDescent="0.25">
      <c r="A468" s="20">
        <v>458</v>
      </c>
      <c r="B468" s="20" t="s">
        <v>1642</v>
      </c>
      <c r="C468" s="22" t="s">
        <v>1192</v>
      </c>
      <c r="D468" s="23">
        <v>106</v>
      </c>
      <c r="E468" s="24">
        <v>44438</v>
      </c>
      <c r="F468" s="25">
        <v>3080</v>
      </c>
      <c r="G468" s="25">
        <v>154</v>
      </c>
      <c r="H468" s="26">
        <v>3234</v>
      </c>
      <c r="I468" s="20" t="s">
        <v>1643</v>
      </c>
      <c r="J468" s="27">
        <f t="shared" si="7"/>
        <v>3234</v>
      </c>
      <c r="K468" s="20"/>
      <c r="L468" s="20" t="s">
        <v>1647</v>
      </c>
    </row>
    <row r="469" spans="1:12" x14ac:dyDescent="0.25">
      <c r="A469" s="20">
        <v>459</v>
      </c>
      <c r="B469" s="20" t="s">
        <v>1642</v>
      </c>
      <c r="C469" s="22" t="s">
        <v>1192</v>
      </c>
      <c r="D469" s="23">
        <v>107</v>
      </c>
      <c r="E469" s="24">
        <v>44439</v>
      </c>
      <c r="F469" s="25">
        <v>40960</v>
      </c>
      <c r="G469" s="25">
        <v>2048</v>
      </c>
      <c r="H469" s="26">
        <v>43008</v>
      </c>
      <c r="I469" s="20" t="s">
        <v>1643</v>
      </c>
      <c r="J469" s="27">
        <f t="shared" si="7"/>
        <v>43008</v>
      </c>
      <c r="K469" s="20"/>
      <c r="L469" s="20" t="s">
        <v>1647</v>
      </c>
    </row>
    <row r="470" spans="1:12" x14ac:dyDescent="0.25">
      <c r="A470" s="20">
        <v>460</v>
      </c>
      <c r="B470" s="20" t="s">
        <v>1642</v>
      </c>
      <c r="C470" s="22" t="s">
        <v>1646</v>
      </c>
      <c r="D470" s="23" t="s">
        <v>58</v>
      </c>
      <c r="E470" s="28"/>
      <c r="F470" s="25">
        <v>88726</v>
      </c>
      <c r="G470" s="25">
        <v>0</v>
      </c>
      <c r="H470" s="26">
        <v>88726</v>
      </c>
      <c r="I470" s="20" t="s">
        <v>1643</v>
      </c>
      <c r="J470" s="27">
        <f t="shared" si="7"/>
        <v>88726</v>
      </c>
      <c r="K470" s="20"/>
      <c r="L470" s="20" t="s">
        <v>1647</v>
      </c>
    </row>
    <row r="471" spans="1:12" x14ac:dyDescent="0.25">
      <c r="A471" s="20">
        <v>461</v>
      </c>
      <c r="B471" s="20" t="s">
        <v>1642</v>
      </c>
      <c r="C471" s="22" t="s">
        <v>1646</v>
      </c>
      <c r="D471" s="23" t="s">
        <v>58</v>
      </c>
      <c r="E471" s="28"/>
      <c r="F471" s="25">
        <v>72015</v>
      </c>
      <c r="G471" s="25">
        <v>0</v>
      </c>
      <c r="H471" s="26">
        <v>72015</v>
      </c>
      <c r="I471" s="20" t="s">
        <v>1643</v>
      </c>
      <c r="J471" s="27">
        <f t="shared" si="7"/>
        <v>72015</v>
      </c>
      <c r="K471" s="20"/>
      <c r="L471" s="20" t="s">
        <v>1647</v>
      </c>
    </row>
    <row r="472" spans="1:12" x14ac:dyDescent="0.25">
      <c r="A472" s="20">
        <v>462</v>
      </c>
      <c r="B472" s="20" t="s">
        <v>1642</v>
      </c>
      <c r="C472" s="22" t="s">
        <v>623</v>
      </c>
      <c r="D472" s="23">
        <v>1820</v>
      </c>
      <c r="E472" s="24">
        <v>44440</v>
      </c>
      <c r="F472" s="25">
        <v>3733.95</v>
      </c>
      <c r="G472" s="25">
        <v>672.12</v>
      </c>
      <c r="H472" s="26">
        <v>4406</v>
      </c>
      <c r="I472" s="20" t="s">
        <v>1643</v>
      </c>
      <c r="J472" s="27">
        <f t="shared" si="7"/>
        <v>4406.07</v>
      </c>
      <c r="K472" s="20"/>
      <c r="L472" s="20" t="s">
        <v>1647</v>
      </c>
    </row>
    <row r="473" spans="1:12" x14ac:dyDescent="0.25">
      <c r="A473" s="20">
        <v>463</v>
      </c>
      <c r="B473" s="20" t="s">
        <v>1642</v>
      </c>
      <c r="C473" s="22" t="s">
        <v>1192</v>
      </c>
      <c r="D473" s="23">
        <v>108</v>
      </c>
      <c r="E473" s="24">
        <v>44440</v>
      </c>
      <c r="F473" s="25">
        <v>35840</v>
      </c>
      <c r="G473" s="25">
        <v>1792</v>
      </c>
      <c r="H473" s="26">
        <v>37632</v>
      </c>
      <c r="I473" s="20" t="s">
        <v>1643</v>
      </c>
      <c r="J473" s="27">
        <f t="shared" si="7"/>
        <v>37632</v>
      </c>
      <c r="K473" s="20"/>
      <c r="L473" s="20" t="s">
        <v>1647</v>
      </c>
    </row>
    <row r="474" spans="1:12" x14ac:dyDescent="0.25">
      <c r="A474" s="20">
        <v>464</v>
      </c>
      <c r="B474" s="20" t="s">
        <v>1642</v>
      </c>
      <c r="C474" s="22" t="s">
        <v>1192</v>
      </c>
      <c r="D474" s="23">
        <v>101</v>
      </c>
      <c r="E474" s="24">
        <v>44432</v>
      </c>
      <c r="F474" s="25">
        <v>47971</v>
      </c>
      <c r="G474" s="25">
        <v>2398</v>
      </c>
      <c r="H474" s="26">
        <v>50369</v>
      </c>
      <c r="I474" s="20" t="s">
        <v>1643</v>
      </c>
      <c r="J474" s="27">
        <f t="shared" si="7"/>
        <v>50369</v>
      </c>
      <c r="K474" s="20"/>
      <c r="L474" s="20" t="s">
        <v>1647</v>
      </c>
    </row>
    <row r="475" spans="1:12" x14ac:dyDescent="0.25">
      <c r="A475" s="20">
        <v>465</v>
      </c>
      <c r="B475" s="20" t="s">
        <v>1642</v>
      </c>
      <c r="C475" s="22" t="s">
        <v>1192</v>
      </c>
      <c r="D475" s="23">
        <v>79</v>
      </c>
      <c r="E475" s="24">
        <v>44440</v>
      </c>
      <c r="F475" s="25">
        <v>14500</v>
      </c>
      <c r="G475" s="25">
        <v>724</v>
      </c>
      <c r="H475" s="26">
        <v>15224</v>
      </c>
      <c r="I475" s="20" t="s">
        <v>1643</v>
      </c>
      <c r="J475" s="27">
        <f t="shared" si="7"/>
        <v>15224</v>
      </c>
      <c r="K475" s="20"/>
      <c r="L475" s="20" t="s">
        <v>1647</v>
      </c>
    </row>
    <row r="476" spans="1:12" x14ac:dyDescent="0.25">
      <c r="A476" s="20">
        <v>466</v>
      </c>
      <c r="B476" s="20" t="s">
        <v>1642</v>
      </c>
      <c r="C476" s="22" t="s">
        <v>1192</v>
      </c>
      <c r="D476" s="23">
        <v>80</v>
      </c>
      <c r="E476" s="24">
        <v>44440</v>
      </c>
      <c r="F476" s="25">
        <v>14500</v>
      </c>
      <c r="G476" s="25">
        <v>724</v>
      </c>
      <c r="H476" s="26">
        <v>15224</v>
      </c>
      <c r="I476" s="20" t="s">
        <v>1643</v>
      </c>
      <c r="J476" s="27">
        <f t="shared" si="7"/>
        <v>15224</v>
      </c>
      <c r="K476" s="20"/>
      <c r="L476" s="20" t="s">
        <v>1647</v>
      </c>
    </row>
    <row r="477" spans="1:12" x14ac:dyDescent="0.25">
      <c r="A477" s="20">
        <v>467</v>
      </c>
      <c r="B477" s="20" t="s">
        <v>1642</v>
      </c>
      <c r="C477" s="22" t="s">
        <v>1192</v>
      </c>
      <c r="D477" s="23">
        <v>109</v>
      </c>
      <c r="E477" s="24">
        <v>44442</v>
      </c>
      <c r="F477" s="25">
        <v>47520</v>
      </c>
      <c r="G477" s="25">
        <v>2376</v>
      </c>
      <c r="H477" s="26">
        <v>49896</v>
      </c>
      <c r="I477" s="20" t="s">
        <v>1643</v>
      </c>
      <c r="J477" s="27">
        <f t="shared" si="7"/>
        <v>49896</v>
      </c>
      <c r="K477" s="20"/>
      <c r="L477" s="20" t="s">
        <v>1647</v>
      </c>
    </row>
    <row r="478" spans="1:12" x14ac:dyDescent="0.25">
      <c r="A478" s="20">
        <v>468</v>
      </c>
      <c r="B478" s="20" t="s">
        <v>1642</v>
      </c>
      <c r="C478" s="22" t="s">
        <v>1192</v>
      </c>
      <c r="D478" s="23">
        <v>110</v>
      </c>
      <c r="E478" s="24">
        <v>44442</v>
      </c>
      <c r="F478" s="25">
        <v>44400</v>
      </c>
      <c r="G478" s="25">
        <v>2220</v>
      </c>
      <c r="H478" s="26">
        <v>46620</v>
      </c>
      <c r="I478" s="20" t="s">
        <v>1643</v>
      </c>
      <c r="J478" s="27">
        <f t="shared" si="7"/>
        <v>46620</v>
      </c>
      <c r="K478" s="20"/>
      <c r="L478" s="20" t="s">
        <v>1647</v>
      </c>
    </row>
    <row r="479" spans="1:12" x14ac:dyDescent="0.25">
      <c r="A479" s="20">
        <v>469</v>
      </c>
      <c r="B479" s="20" t="s">
        <v>1642</v>
      </c>
      <c r="C479" s="22" t="s">
        <v>1192</v>
      </c>
      <c r="D479" s="23">
        <v>111</v>
      </c>
      <c r="E479" s="24">
        <v>44443</v>
      </c>
      <c r="F479" s="25">
        <v>47360</v>
      </c>
      <c r="G479" s="25">
        <v>2368</v>
      </c>
      <c r="H479" s="26">
        <v>49728</v>
      </c>
      <c r="I479" s="20" t="s">
        <v>1643</v>
      </c>
      <c r="J479" s="27">
        <f t="shared" si="7"/>
        <v>49728</v>
      </c>
      <c r="K479" s="20"/>
      <c r="L479" s="20" t="s">
        <v>1647</v>
      </c>
    </row>
    <row r="480" spans="1:12" x14ac:dyDescent="0.25">
      <c r="A480" s="20">
        <v>470</v>
      </c>
      <c r="B480" s="20" t="s">
        <v>1642</v>
      </c>
      <c r="C480" s="22" t="s">
        <v>1192</v>
      </c>
      <c r="D480" s="23">
        <v>112</v>
      </c>
      <c r="E480" s="24">
        <v>44443</v>
      </c>
      <c r="F480" s="25">
        <v>47440</v>
      </c>
      <c r="G480" s="25">
        <v>2372</v>
      </c>
      <c r="H480" s="26">
        <v>49812</v>
      </c>
      <c r="I480" s="20" t="s">
        <v>1643</v>
      </c>
      <c r="J480" s="27">
        <f t="shared" si="7"/>
        <v>49812</v>
      </c>
      <c r="K480" s="20"/>
      <c r="L480" s="20" t="s">
        <v>1647</v>
      </c>
    </row>
    <row r="481" spans="1:12" x14ac:dyDescent="0.25">
      <c r="A481" s="20">
        <v>471</v>
      </c>
      <c r="B481" s="20" t="s">
        <v>1642</v>
      </c>
      <c r="C481" s="22" t="s">
        <v>1192</v>
      </c>
      <c r="D481" s="23">
        <v>113</v>
      </c>
      <c r="E481" s="24">
        <v>44443</v>
      </c>
      <c r="F481" s="25">
        <v>47440</v>
      </c>
      <c r="G481" s="25">
        <v>2372</v>
      </c>
      <c r="H481" s="26">
        <v>49812</v>
      </c>
      <c r="I481" s="20" t="s">
        <v>1643</v>
      </c>
      <c r="J481" s="27">
        <f t="shared" si="7"/>
        <v>49812</v>
      </c>
      <c r="K481" s="20"/>
      <c r="L481" s="20" t="s">
        <v>1647</v>
      </c>
    </row>
    <row r="482" spans="1:12" x14ac:dyDescent="0.25">
      <c r="A482" s="20">
        <v>472</v>
      </c>
      <c r="B482" s="20" t="s">
        <v>1642</v>
      </c>
      <c r="C482" s="22" t="s">
        <v>1192</v>
      </c>
      <c r="D482" s="23">
        <v>114</v>
      </c>
      <c r="E482" s="24">
        <v>44444</v>
      </c>
      <c r="F482" s="25">
        <v>47360</v>
      </c>
      <c r="G482" s="25">
        <v>2368</v>
      </c>
      <c r="H482" s="26">
        <v>49728</v>
      </c>
      <c r="I482" s="20" t="s">
        <v>1643</v>
      </c>
      <c r="J482" s="27">
        <f t="shared" si="7"/>
        <v>49728</v>
      </c>
      <c r="K482" s="20"/>
      <c r="L482" s="20" t="s">
        <v>1647</v>
      </c>
    </row>
    <row r="483" spans="1:12" x14ac:dyDescent="0.25">
      <c r="A483" s="20">
        <v>473</v>
      </c>
      <c r="B483" s="20" t="s">
        <v>1642</v>
      </c>
      <c r="C483" s="22" t="s">
        <v>1192</v>
      </c>
      <c r="D483" s="23">
        <v>115</v>
      </c>
      <c r="E483" s="24">
        <v>44444</v>
      </c>
      <c r="F483" s="25">
        <v>47600</v>
      </c>
      <c r="G483" s="25">
        <v>2380</v>
      </c>
      <c r="H483" s="26">
        <v>49980</v>
      </c>
      <c r="I483" s="20" t="s">
        <v>1643</v>
      </c>
      <c r="J483" s="27">
        <f t="shared" si="7"/>
        <v>49980</v>
      </c>
      <c r="K483" s="20"/>
      <c r="L483" s="20" t="s">
        <v>1647</v>
      </c>
    </row>
    <row r="484" spans="1:12" x14ac:dyDescent="0.25">
      <c r="A484" s="20">
        <v>474</v>
      </c>
      <c r="B484" s="20" t="s">
        <v>1642</v>
      </c>
      <c r="C484" s="22" t="s">
        <v>1192</v>
      </c>
      <c r="D484" s="23">
        <v>116</v>
      </c>
      <c r="E484" s="24">
        <v>44444</v>
      </c>
      <c r="F484" s="25">
        <v>47383</v>
      </c>
      <c r="G484" s="25">
        <v>2368</v>
      </c>
      <c r="H484" s="26">
        <v>49751</v>
      </c>
      <c r="I484" s="20" t="s">
        <v>1643</v>
      </c>
      <c r="J484" s="27">
        <f t="shared" si="7"/>
        <v>49751</v>
      </c>
      <c r="K484" s="20"/>
      <c r="L484" s="20" t="s">
        <v>1647</v>
      </c>
    </row>
    <row r="485" spans="1:12" x14ac:dyDescent="0.25">
      <c r="A485" s="20">
        <v>475</v>
      </c>
      <c r="B485" s="20" t="s">
        <v>1642</v>
      </c>
      <c r="C485" s="22" t="s">
        <v>1649</v>
      </c>
      <c r="D485" s="23">
        <v>321</v>
      </c>
      <c r="E485" s="24">
        <v>44444</v>
      </c>
      <c r="F485" s="25">
        <v>56760</v>
      </c>
      <c r="G485" s="25">
        <v>2838</v>
      </c>
      <c r="H485" s="26">
        <v>59598</v>
      </c>
      <c r="I485" s="20" t="s">
        <v>1643</v>
      </c>
      <c r="J485" s="27">
        <f t="shared" si="7"/>
        <v>59598</v>
      </c>
      <c r="K485" s="20"/>
      <c r="L485" s="20" t="s">
        <v>1647</v>
      </c>
    </row>
    <row r="486" spans="1:12" x14ac:dyDescent="0.25">
      <c r="A486" s="20">
        <v>476</v>
      </c>
      <c r="B486" s="20" t="s">
        <v>1642</v>
      </c>
      <c r="C486" s="22" t="s">
        <v>1649</v>
      </c>
      <c r="D486" s="23">
        <v>322</v>
      </c>
      <c r="E486" s="24">
        <v>44444</v>
      </c>
      <c r="F486" s="25">
        <v>48160</v>
      </c>
      <c r="G486" s="25">
        <v>2408</v>
      </c>
      <c r="H486" s="26">
        <v>50568</v>
      </c>
      <c r="I486" s="20" t="s">
        <v>1643</v>
      </c>
      <c r="J486" s="27">
        <f t="shared" si="7"/>
        <v>50568</v>
      </c>
      <c r="K486" s="20"/>
      <c r="L486" s="20" t="s">
        <v>1647</v>
      </c>
    </row>
    <row r="487" spans="1:12" x14ac:dyDescent="0.25">
      <c r="A487" s="20">
        <v>477</v>
      </c>
      <c r="B487" s="20" t="s">
        <v>1642</v>
      </c>
      <c r="C487" s="22" t="s">
        <v>1192</v>
      </c>
      <c r="D487" s="23">
        <v>119</v>
      </c>
      <c r="E487" s="24">
        <v>44448</v>
      </c>
      <c r="F487" s="25">
        <v>2464</v>
      </c>
      <c r="G487" s="25">
        <v>123.2</v>
      </c>
      <c r="H487" s="26">
        <v>2587</v>
      </c>
      <c r="I487" s="20" t="s">
        <v>1643</v>
      </c>
      <c r="J487" s="27">
        <f t="shared" si="7"/>
        <v>2587.1999999999998</v>
      </c>
      <c r="K487" s="20"/>
      <c r="L487" s="20" t="s">
        <v>1647</v>
      </c>
    </row>
    <row r="488" spans="1:12" x14ac:dyDescent="0.25">
      <c r="A488" s="20">
        <v>478</v>
      </c>
      <c r="B488" s="20" t="s">
        <v>1642</v>
      </c>
      <c r="C488" s="22" t="s">
        <v>1192</v>
      </c>
      <c r="D488" s="23">
        <v>120</v>
      </c>
      <c r="E488" s="24">
        <v>44449</v>
      </c>
      <c r="F488" s="25">
        <v>2156</v>
      </c>
      <c r="G488" s="25">
        <v>107.8</v>
      </c>
      <c r="H488" s="26">
        <v>2264</v>
      </c>
      <c r="I488" s="20" t="s">
        <v>1643</v>
      </c>
      <c r="J488" s="27">
        <f t="shared" si="7"/>
        <v>2263.8000000000002</v>
      </c>
      <c r="K488" s="20"/>
      <c r="L488" s="20" t="s">
        <v>1647</v>
      </c>
    </row>
    <row r="489" spans="1:12" x14ac:dyDescent="0.25">
      <c r="A489" s="20">
        <v>479</v>
      </c>
      <c r="B489" s="20" t="s">
        <v>1642</v>
      </c>
      <c r="C489" s="22" t="s">
        <v>1649</v>
      </c>
      <c r="D489" s="23">
        <v>328</v>
      </c>
      <c r="E489" s="24">
        <v>44449</v>
      </c>
      <c r="F489" s="25">
        <v>43708</v>
      </c>
      <c r="G489" s="25">
        <v>2185.4</v>
      </c>
      <c r="H489" s="26">
        <v>45893</v>
      </c>
      <c r="I489" s="20" t="s">
        <v>1643</v>
      </c>
      <c r="J489" s="27">
        <f t="shared" si="7"/>
        <v>45893.4</v>
      </c>
      <c r="K489" s="20"/>
      <c r="L489" s="20" t="s">
        <v>1647</v>
      </c>
    </row>
    <row r="490" spans="1:12" x14ac:dyDescent="0.25">
      <c r="A490" s="20">
        <v>480</v>
      </c>
      <c r="B490" s="20" t="s">
        <v>1642</v>
      </c>
      <c r="C490" s="22" t="s">
        <v>155</v>
      </c>
      <c r="D490" s="23">
        <v>8957130313</v>
      </c>
      <c r="E490" s="24">
        <v>44449</v>
      </c>
      <c r="F490" s="25">
        <v>66796.95</v>
      </c>
      <c r="G490" s="25">
        <v>18703.16</v>
      </c>
      <c r="H490" s="26">
        <v>85500</v>
      </c>
      <c r="I490" s="20" t="s">
        <v>1643</v>
      </c>
      <c r="J490" s="27">
        <f t="shared" si="7"/>
        <v>85500.11</v>
      </c>
      <c r="K490" s="20"/>
      <c r="L490" s="20" t="s">
        <v>1647</v>
      </c>
    </row>
    <row r="491" spans="1:12" x14ac:dyDescent="0.25">
      <c r="A491" s="20">
        <v>481</v>
      </c>
      <c r="B491" s="20" t="s">
        <v>1642</v>
      </c>
      <c r="C491" s="22" t="s">
        <v>155</v>
      </c>
      <c r="D491" s="23">
        <v>8957130314</v>
      </c>
      <c r="E491" s="24">
        <v>44449</v>
      </c>
      <c r="F491" s="25">
        <v>66796.95</v>
      </c>
      <c r="G491" s="25">
        <v>18703.16</v>
      </c>
      <c r="H491" s="26">
        <v>85500</v>
      </c>
      <c r="I491" s="20" t="s">
        <v>1643</v>
      </c>
      <c r="J491" s="27">
        <f t="shared" si="7"/>
        <v>85500.11</v>
      </c>
      <c r="K491" s="20"/>
      <c r="L491" s="20" t="s">
        <v>1647</v>
      </c>
    </row>
    <row r="492" spans="1:12" x14ac:dyDescent="0.25">
      <c r="A492" s="20">
        <v>482</v>
      </c>
      <c r="B492" s="20" t="s">
        <v>1642</v>
      </c>
      <c r="C492" s="22" t="s">
        <v>155</v>
      </c>
      <c r="D492" s="23">
        <v>8957130317</v>
      </c>
      <c r="E492" s="24">
        <v>44450</v>
      </c>
      <c r="F492" s="25">
        <v>44531.3</v>
      </c>
      <c r="G492" s="25">
        <v>12468.78</v>
      </c>
      <c r="H492" s="26">
        <v>57000</v>
      </c>
      <c r="I492" s="20" t="s">
        <v>1643</v>
      </c>
      <c r="J492" s="27">
        <f t="shared" si="7"/>
        <v>57000.08</v>
      </c>
      <c r="K492" s="20"/>
      <c r="L492" s="20" t="s">
        <v>1647</v>
      </c>
    </row>
    <row r="493" spans="1:12" x14ac:dyDescent="0.25">
      <c r="A493" s="20">
        <v>483</v>
      </c>
      <c r="B493" s="20" t="s">
        <v>1642</v>
      </c>
      <c r="C493" s="22" t="s">
        <v>155</v>
      </c>
      <c r="D493" s="23">
        <v>8957130318</v>
      </c>
      <c r="E493" s="24">
        <v>44450</v>
      </c>
      <c r="F493" s="25">
        <v>44531.3</v>
      </c>
      <c r="G493" s="25">
        <v>12468.78</v>
      </c>
      <c r="H493" s="26">
        <v>57000</v>
      </c>
      <c r="I493" s="20" t="s">
        <v>1643</v>
      </c>
      <c r="J493" s="27">
        <f t="shared" si="7"/>
        <v>57000.08</v>
      </c>
      <c r="K493" s="20"/>
      <c r="L493" s="20" t="s">
        <v>1647</v>
      </c>
    </row>
    <row r="494" spans="1:12" x14ac:dyDescent="0.25">
      <c r="A494" s="20">
        <v>484</v>
      </c>
      <c r="B494" s="20" t="s">
        <v>1642</v>
      </c>
      <c r="C494" s="22" t="s">
        <v>155</v>
      </c>
      <c r="D494" s="23">
        <v>8957130330</v>
      </c>
      <c r="E494" s="24">
        <v>44450</v>
      </c>
      <c r="F494" s="25">
        <v>66796.95</v>
      </c>
      <c r="G494" s="25">
        <v>18703.16</v>
      </c>
      <c r="H494" s="26">
        <v>85500</v>
      </c>
      <c r="I494" s="20" t="s">
        <v>1643</v>
      </c>
      <c r="J494" s="27">
        <f t="shared" si="7"/>
        <v>85500.11</v>
      </c>
      <c r="K494" s="20"/>
      <c r="L494" s="20" t="s">
        <v>1647</v>
      </c>
    </row>
    <row r="495" spans="1:12" x14ac:dyDescent="0.25">
      <c r="A495" s="20">
        <v>485</v>
      </c>
      <c r="B495" s="20" t="s">
        <v>1642</v>
      </c>
      <c r="C495" s="22" t="s">
        <v>155</v>
      </c>
      <c r="D495" s="23">
        <v>8957130331</v>
      </c>
      <c r="E495" s="24">
        <v>44450</v>
      </c>
      <c r="F495" s="25">
        <v>66796.95</v>
      </c>
      <c r="G495" s="25">
        <v>18703.16</v>
      </c>
      <c r="H495" s="26">
        <v>85500</v>
      </c>
      <c r="I495" s="20" t="s">
        <v>1643</v>
      </c>
      <c r="J495" s="27">
        <f t="shared" si="7"/>
        <v>85500.11</v>
      </c>
      <c r="K495" s="20"/>
      <c r="L495" s="20" t="s">
        <v>1647</v>
      </c>
    </row>
    <row r="496" spans="1:12" x14ac:dyDescent="0.25">
      <c r="A496" s="20">
        <v>486</v>
      </c>
      <c r="B496" s="20" t="s">
        <v>1642</v>
      </c>
      <c r="C496" s="22" t="s">
        <v>1192</v>
      </c>
      <c r="D496" s="23">
        <v>121</v>
      </c>
      <c r="E496" s="24">
        <v>44449</v>
      </c>
      <c r="F496" s="25">
        <v>39494</v>
      </c>
      <c r="G496" s="25">
        <v>1974.7</v>
      </c>
      <c r="H496" s="26">
        <v>41469</v>
      </c>
      <c r="I496" s="20" t="s">
        <v>1643</v>
      </c>
      <c r="J496" s="27">
        <f t="shared" si="7"/>
        <v>41468.699999999997</v>
      </c>
      <c r="K496" s="20"/>
      <c r="L496" s="20" t="s">
        <v>1647</v>
      </c>
    </row>
    <row r="497" spans="1:12" x14ac:dyDescent="0.25">
      <c r="A497" s="20">
        <v>487</v>
      </c>
      <c r="B497" s="20" t="s">
        <v>1642</v>
      </c>
      <c r="C497" s="22" t="s">
        <v>1192</v>
      </c>
      <c r="D497" s="23">
        <v>122</v>
      </c>
      <c r="E497" s="24">
        <v>44450</v>
      </c>
      <c r="F497" s="25">
        <v>79572</v>
      </c>
      <c r="G497" s="25">
        <v>3978</v>
      </c>
      <c r="H497" s="26">
        <v>83550</v>
      </c>
      <c r="I497" s="20" t="s">
        <v>1643</v>
      </c>
      <c r="J497" s="27">
        <f t="shared" si="7"/>
        <v>83550</v>
      </c>
      <c r="K497" s="20"/>
      <c r="L497" s="20" t="s">
        <v>1647</v>
      </c>
    </row>
    <row r="498" spans="1:12" x14ac:dyDescent="0.25">
      <c r="A498" s="20">
        <v>488</v>
      </c>
      <c r="B498" s="20" t="s">
        <v>1642</v>
      </c>
      <c r="C498" s="22" t="s">
        <v>1192</v>
      </c>
      <c r="D498" s="23">
        <v>123</v>
      </c>
      <c r="E498" s="24">
        <v>44450</v>
      </c>
      <c r="F498" s="25">
        <v>77463</v>
      </c>
      <c r="G498" s="25">
        <v>3872</v>
      </c>
      <c r="H498" s="26">
        <v>81335</v>
      </c>
      <c r="I498" s="20" t="s">
        <v>1643</v>
      </c>
      <c r="J498" s="27">
        <f t="shared" si="7"/>
        <v>81335</v>
      </c>
      <c r="K498" s="20"/>
      <c r="L498" s="20" t="s">
        <v>1647</v>
      </c>
    </row>
    <row r="499" spans="1:12" x14ac:dyDescent="0.25">
      <c r="A499" s="20">
        <v>489</v>
      </c>
      <c r="B499" s="20" t="s">
        <v>1642</v>
      </c>
      <c r="C499" s="22" t="s">
        <v>1192</v>
      </c>
      <c r="D499" s="23">
        <v>125</v>
      </c>
      <c r="E499" s="24">
        <v>44450</v>
      </c>
      <c r="F499" s="25">
        <v>48559</v>
      </c>
      <c r="G499" s="25">
        <v>2426</v>
      </c>
      <c r="H499" s="26">
        <v>50985</v>
      </c>
      <c r="I499" s="20" t="s">
        <v>1643</v>
      </c>
      <c r="J499" s="27">
        <f t="shared" si="7"/>
        <v>50985</v>
      </c>
      <c r="K499" s="20"/>
      <c r="L499" s="20" t="s">
        <v>1647</v>
      </c>
    </row>
    <row r="500" spans="1:12" x14ac:dyDescent="0.25">
      <c r="A500" s="20">
        <v>490</v>
      </c>
      <c r="B500" s="20" t="s">
        <v>1642</v>
      </c>
      <c r="C500" s="22" t="s">
        <v>1192</v>
      </c>
      <c r="D500" s="23">
        <v>126</v>
      </c>
      <c r="E500" s="24">
        <v>44451</v>
      </c>
      <c r="F500" s="25">
        <v>2552</v>
      </c>
      <c r="G500" s="25">
        <v>127.6</v>
      </c>
      <c r="H500" s="26">
        <v>2680</v>
      </c>
      <c r="I500" s="20" t="s">
        <v>1643</v>
      </c>
      <c r="J500" s="27">
        <f t="shared" si="7"/>
        <v>2679.6</v>
      </c>
      <c r="K500" s="20"/>
      <c r="L500" s="20" t="s">
        <v>1647</v>
      </c>
    </row>
    <row r="501" spans="1:12" x14ac:dyDescent="0.25">
      <c r="A501" s="20">
        <v>491</v>
      </c>
      <c r="B501" s="20" t="s">
        <v>1642</v>
      </c>
      <c r="C501" s="22" t="s">
        <v>155</v>
      </c>
      <c r="D501" s="23">
        <v>8957130383</v>
      </c>
      <c r="E501" s="24">
        <v>44451</v>
      </c>
      <c r="F501" s="25">
        <v>44531.3</v>
      </c>
      <c r="G501" s="25">
        <v>12468.78</v>
      </c>
      <c r="H501" s="26">
        <v>57000</v>
      </c>
      <c r="I501" s="20" t="s">
        <v>1643</v>
      </c>
      <c r="J501" s="27">
        <f t="shared" si="7"/>
        <v>57000.08</v>
      </c>
      <c r="K501" s="20"/>
      <c r="L501" s="20" t="s">
        <v>1647</v>
      </c>
    </row>
    <row r="502" spans="1:12" x14ac:dyDescent="0.25">
      <c r="A502" s="20">
        <v>492</v>
      </c>
      <c r="B502" s="20" t="s">
        <v>1642</v>
      </c>
      <c r="C502" s="22" t="s">
        <v>155</v>
      </c>
      <c r="D502" s="23">
        <v>8957130384</v>
      </c>
      <c r="E502" s="24">
        <v>44451</v>
      </c>
      <c r="F502" s="25">
        <v>44531.3</v>
      </c>
      <c r="G502" s="25">
        <v>12468.78</v>
      </c>
      <c r="H502" s="26">
        <v>57000</v>
      </c>
      <c r="I502" s="20" t="s">
        <v>1643</v>
      </c>
      <c r="J502" s="27">
        <f t="shared" si="7"/>
        <v>57000.08</v>
      </c>
      <c r="K502" s="20"/>
      <c r="L502" s="20" t="s">
        <v>1647</v>
      </c>
    </row>
    <row r="503" spans="1:12" x14ac:dyDescent="0.25">
      <c r="A503" s="20">
        <v>493</v>
      </c>
      <c r="B503" s="20" t="s">
        <v>1642</v>
      </c>
      <c r="C503" s="22" t="s">
        <v>1192</v>
      </c>
      <c r="D503" s="23">
        <v>127</v>
      </c>
      <c r="E503" s="24">
        <v>44453</v>
      </c>
      <c r="F503" s="25">
        <v>46284</v>
      </c>
      <c r="G503" s="25">
        <v>2314.1999999999998</v>
      </c>
      <c r="H503" s="26">
        <v>48598</v>
      </c>
      <c r="I503" s="20" t="s">
        <v>1643</v>
      </c>
      <c r="J503" s="27">
        <f t="shared" si="7"/>
        <v>48598.2</v>
      </c>
      <c r="K503" s="20"/>
      <c r="L503" s="20" t="s">
        <v>1647</v>
      </c>
    </row>
    <row r="504" spans="1:12" x14ac:dyDescent="0.25">
      <c r="A504" s="20">
        <v>494</v>
      </c>
      <c r="B504" s="20" t="s">
        <v>1642</v>
      </c>
      <c r="C504" s="22" t="s">
        <v>1192</v>
      </c>
      <c r="D504" s="23">
        <v>128</v>
      </c>
      <c r="E504" s="24">
        <v>44454</v>
      </c>
      <c r="F504" s="25">
        <v>2552</v>
      </c>
      <c r="G504" s="25">
        <v>127.6</v>
      </c>
      <c r="H504" s="26">
        <v>2680</v>
      </c>
      <c r="I504" s="20" t="s">
        <v>1643</v>
      </c>
      <c r="J504" s="27">
        <f t="shared" si="7"/>
        <v>2679.6</v>
      </c>
      <c r="K504" s="20"/>
      <c r="L504" s="20" t="s">
        <v>1647</v>
      </c>
    </row>
    <row r="505" spans="1:12" x14ac:dyDescent="0.25">
      <c r="A505" s="20">
        <v>495</v>
      </c>
      <c r="B505" s="20" t="s">
        <v>1642</v>
      </c>
      <c r="C505" s="22" t="s">
        <v>1192</v>
      </c>
      <c r="D505" s="23">
        <v>129</v>
      </c>
      <c r="E505" s="24">
        <v>44458</v>
      </c>
      <c r="F505" s="25">
        <v>49882</v>
      </c>
      <c r="G505" s="25">
        <v>2494</v>
      </c>
      <c r="H505" s="26">
        <v>52376</v>
      </c>
      <c r="I505" s="20" t="s">
        <v>1643</v>
      </c>
      <c r="J505" s="27">
        <f t="shared" si="7"/>
        <v>52376</v>
      </c>
      <c r="K505" s="20"/>
      <c r="L505" s="20" t="s">
        <v>1647</v>
      </c>
    </row>
    <row r="506" spans="1:12" x14ac:dyDescent="0.25">
      <c r="A506" s="20">
        <v>496</v>
      </c>
      <c r="B506" s="20" t="s">
        <v>1642</v>
      </c>
      <c r="C506" s="22" t="s">
        <v>1192</v>
      </c>
      <c r="D506" s="23">
        <v>130</v>
      </c>
      <c r="E506" s="24">
        <v>44458</v>
      </c>
      <c r="F506" s="25">
        <v>77862</v>
      </c>
      <c r="G506" s="25">
        <v>3893.1</v>
      </c>
      <c r="H506" s="26">
        <v>81755</v>
      </c>
      <c r="I506" s="20" t="s">
        <v>1643</v>
      </c>
      <c r="J506" s="27">
        <f t="shared" si="7"/>
        <v>81755.100000000006</v>
      </c>
      <c r="K506" s="20"/>
      <c r="L506" s="20" t="s">
        <v>1647</v>
      </c>
    </row>
    <row r="507" spans="1:12" x14ac:dyDescent="0.25">
      <c r="A507" s="20">
        <v>497</v>
      </c>
      <c r="B507" s="20" t="s">
        <v>1642</v>
      </c>
      <c r="C507" s="22" t="s">
        <v>1649</v>
      </c>
      <c r="D507" s="23">
        <v>336</v>
      </c>
      <c r="E507" s="24">
        <v>44458</v>
      </c>
      <c r="F507" s="25">
        <v>43440</v>
      </c>
      <c r="G507" s="25">
        <v>2172</v>
      </c>
      <c r="H507" s="26">
        <v>45612</v>
      </c>
      <c r="I507" s="20" t="s">
        <v>1643</v>
      </c>
      <c r="J507" s="27">
        <f t="shared" si="7"/>
        <v>45612</v>
      </c>
      <c r="K507" s="20"/>
      <c r="L507" s="20" t="s">
        <v>1647</v>
      </c>
    </row>
    <row r="508" spans="1:12" x14ac:dyDescent="0.25">
      <c r="A508" s="20">
        <v>498</v>
      </c>
      <c r="B508" s="20" t="s">
        <v>1642</v>
      </c>
      <c r="C508" s="22" t="s">
        <v>1649</v>
      </c>
      <c r="D508" s="23">
        <v>341</v>
      </c>
      <c r="E508" s="24">
        <v>44459</v>
      </c>
      <c r="F508" s="25">
        <v>48600</v>
      </c>
      <c r="G508" s="25">
        <v>2430</v>
      </c>
      <c r="H508" s="26">
        <v>51030</v>
      </c>
      <c r="I508" s="20" t="s">
        <v>1643</v>
      </c>
      <c r="J508" s="27">
        <f t="shared" si="7"/>
        <v>51030</v>
      </c>
      <c r="K508" s="20"/>
      <c r="L508" s="20" t="s">
        <v>1647</v>
      </c>
    </row>
    <row r="509" spans="1:12" x14ac:dyDescent="0.25">
      <c r="A509" s="20">
        <v>499</v>
      </c>
      <c r="B509" s="20" t="s">
        <v>1642</v>
      </c>
      <c r="C509" s="22" t="s">
        <v>1649</v>
      </c>
      <c r="D509" s="23">
        <v>342</v>
      </c>
      <c r="E509" s="24">
        <v>44459</v>
      </c>
      <c r="F509" s="25">
        <v>44560</v>
      </c>
      <c r="G509" s="25">
        <v>2228</v>
      </c>
      <c r="H509" s="26">
        <v>46788</v>
      </c>
      <c r="I509" s="20" t="s">
        <v>1643</v>
      </c>
      <c r="J509" s="27">
        <f t="shared" si="7"/>
        <v>46788</v>
      </c>
      <c r="K509" s="20"/>
      <c r="L509" s="20" t="s">
        <v>1647</v>
      </c>
    </row>
    <row r="510" spans="1:12" x14ac:dyDescent="0.25">
      <c r="A510" s="20">
        <v>500</v>
      </c>
      <c r="B510" s="20" t="s">
        <v>1642</v>
      </c>
      <c r="C510" s="22" t="s">
        <v>1192</v>
      </c>
      <c r="D510" s="23">
        <v>131</v>
      </c>
      <c r="E510" s="24">
        <v>44460</v>
      </c>
      <c r="F510" s="25">
        <v>44394</v>
      </c>
      <c r="G510" s="25">
        <v>2219.6999999999998</v>
      </c>
      <c r="H510" s="26">
        <v>46614</v>
      </c>
      <c r="I510" s="20" t="s">
        <v>1643</v>
      </c>
      <c r="J510" s="27">
        <f t="shared" si="7"/>
        <v>46613.7</v>
      </c>
      <c r="K510" s="20"/>
      <c r="L510" s="20" t="s">
        <v>1647</v>
      </c>
    </row>
    <row r="511" spans="1:12" x14ac:dyDescent="0.25">
      <c r="A511" s="20">
        <v>501</v>
      </c>
      <c r="B511" s="20" t="s">
        <v>1642</v>
      </c>
      <c r="C511" s="22" t="s">
        <v>1192</v>
      </c>
      <c r="D511" s="23">
        <v>132</v>
      </c>
      <c r="E511" s="24">
        <v>44460</v>
      </c>
      <c r="F511" s="25">
        <v>47320</v>
      </c>
      <c r="G511" s="25">
        <v>2366</v>
      </c>
      <c r="H511" s="26">
        <v>49686</v>
      </c>
      <c r="I511" s="20" t="s">
        <v>1643</v>
      </c>
      <c r="J511" s="27">
        <f t="shared" si="7"/>
        <v>49686</v>
      </c>
      <c r="K511" s="20"/>
      <c r="L511" s="20" t="s">
        <v>1647</v>
      </c>
    </row>
    <row r="512" spans="1:12" x14ac:dyDescent="0.25">
      <c r="A512" s="20">
        <v>502</v>
      </c>
      <c r="B512" s="20" t="s">
        <v>1642</v>
      </c>
      <c r="C512" s="22" t="s">
        <v>1192</v>
      </c>
      <c r="D512" s="23">
        <v>133</v>
      </c>
      <c r="E512" s="24">
        <v>44462</v>
      </c>
      <c r="F512" s="25">
        <v>39843</v>
      </c>
      <c r="G512" s="25">
        <v>1992.14</v>
      </c>
      <c r="H512" s="26">
        <v>41835</v>
      </c>
      <c r="I512" s="20" t="s">
        <v>1643</v>
      </c>
      <c r="J512" s="27">
        <f t="shared" si="7"/>
        <v>41835.14</v>
      </c>
      <c r="K512" s="20"/>
      <c r="L512" s="20" t="s">
        <v>1647</v>
      </c>
    </row>
    <row r="513" spans="1:12" x14ac:dyDescent="0.25">
      <c r="A513" s="20">
        <v>503</v>
      </c>
      <c r="B513" s="20" t="s">
        <v>1642</v>
      </c>
      <c r="C513" s="22" t="s">
        <v>1192</v>
      </c>
      <c r="D513" s="23">
        <v>134</v>
      </c>
      <c r="E513" s="24">
        <v>44465</v>
      </c>
      <c r="F513" s="25">
        <v>49000</v>
      </c>
      <c r="G513" s="25">
        <v>2450</v>
      </c>
      <c r="H513" s="26">
        <v>51450</v>
      </c>
      <c r="I513" s="20" t="s">
        <v>1643</v>
      </c>
      <c r="J513" s="27">
        <f t="shared" si="7"/>
        <v>51450</v>
      </c>
      <c r="K513" s="20"/>
      <c r="L513" s="20" t="s">
        <v>1647</v>
      </c>
    </row>
    <row r="514" spans="1:12" x14ac:dyDescent="0.25">
      <c r="A514" s="20">
        <v>504</v>
      </c>
      <c r="B514" s="20" t="s">
        <v>1642</v>
      </c>
      <c r="C514" s="22" t="s">
        <v>1192</v>
      </c>
      <c r="D514" s="23">
        <v>135</v>
      </c>
      <c r="E514" s="24">
        <v>44465</v>
      </c>
      <c r="F514" s="25">
        <v>76551</v>
      </c>
      <c r="G514" s="25">
        <v>3827.54</v>
      </c>
      <c r="H514" s="26">
        <v>80379</v>
      </c>
      <c r="I514" s="20" t="s">
        <v>1643</v>
      </c>
      <c r="J514" s="27">
        <f t="shared" si="7"/>
        <v>80378.539999999994</v>
      </c>
      <c r="K514" s="20"/>
      <c r="L514" s="20" t="s">
        <v>1647</v>
      </c>
    </row>
    <row r="515" spans="1:12" x14ac:dyDescent="0.25">
      <c r="A515" s="20">
        <v>505</v>
      </c>
      <c r="B515" s="20" t="s">
        <v>1642</v>
      </c>
      <c r="C515" s="22" t="s">
        <v>1192</v>
      </c>
      <c r="D515" s="23">
        <v>136</v>
      </c>
      <c r="E515" s="24">
        <v>44468</v>
      </c>
      <c r="F515" s="25">
        <v>50560</v>
      </c>
      <c r="G515" s="25">
        <v>2528</v>
      </c>
      <c r="H515" s="26">
        <v>53088</v>
      </c>
      <c r="I515" s="20" t="s">
        <v>1643</v>
      </c>
      <c r="J515" s="27">
        <f t="shared" si="7"/>
        <v>53088</v>
      </c>
      <c r="K515" s="20"/>
      <c r="L515" s="20" t="s">
        <v>1647</v>
      </c>
    </row>
    <row r="516" spans="1:12" x14ac:dyDescent="0.25">
      <c r="A516" s="20">
        <v>506</v>
      </c>
      <c r="B516" s="20" t="s">
        <v>1642</v>
      </c>
      <c r="C516" s="22" t="s">
        <v>1192</v>
      </c>
      <c r="D516" s="23">
        <v>137</v>
      </c>
      <c r="E516" s="24">
        <v>44468</v>
      </c>
      <c r="F516" s="25">
        <v>48559</v>
      </c>
      <c r="G516" s="25">
        <v>2427.94</v>
      </c>
      <c r="H516" s="26">
        <v>50987</v>
      </c>
      <c r="I516" s="20" t="s">
        <v>1643</v>
      </c>
      <c r="J516" s="27">
        <f t="shared" si="7"/>
        <v>50986.94</v>
      </c>
      <c r="K516" s="20"/>
      <c r="L516" s="20" t="s">
        <v>1647</v>
      </c>
    </row>
    <row r="517" spans="1:12" x14ac:dyDescent="0.25">
      <c r="A517" s="20">
        <v>507</v>
      </c>
      <c r="B517" s="20" t="s">
        <v>1642</v>
      </c>
      <c r="C517" s="22" t="s">
        <v>1192</v>
      </c>
      <c r="D517" s="23">
        <v>138</v>
      </c>
      <c r="E517" s="24">
        <v>44468</v>
      </c>
      <c r="F517" s="25">
        <v>48755</v>
      </c>
      <c r="G517" s="25">
        <v>2437.7399999999998</v>
      </c>
      <c r="H517" s="26">
        <v>51193</v>
      </c>
      <c r="I517" s="20" t="s">
        <v>1643</v>
      </c>
      <c r="J517" s="27">
        <f t="shared" si="7"/>
        <v>51192.74</v>
      </c>
      <c r="K517" s="20"/>
      <c r="L517" s="20" t="s">
        <v>1647</v>
      </c>
    </row>
    <row r="518" spans="1:12" x14ac:dyDescent="0.25">
      <c r="A518" s="20">
        <v>508</v>
      </c>
      <c r="B518" s="20" t="s">
        <v>1642</v>
      </c>
      <c r="C518" s="29" t="s">
        <v>625</v>
      </c>
      <c r="D518" s="20"/>
      <c r="E518" s="30"/>
      <c r="F518" s="25">
        <v>1277791</v>
      </c>
      <c r="G518" s="25">
        <v>0</v>
      </c>
      <c r="H518" s="26">
        <v>1277791</v>
      </c>
      <c r="I518" s="20" t="s">
        <v>1643</v>
      </c>
      <c r="J518" s="27">
        <f t="shared" si="7"/>
        <v>1277791</v>
      </c>
      <c r="K518" s="20"/>
      <c r="L518" s="20" t="s">
        <v>1647</v>
      </c>
    </row>
    <row r="519" spans="1:12" x14ac:dyDescent="0.25">
      <c r="A519" s="20">
        <v>509</v>
      </c>
      <c r="B519" s="20" t="s">
        <v>1642</v>
      </c>
      <c r="C519" s="29" t="s">
        <v>625</v>
      </c>
      <c r="D519" s="20"/>
      <c r="E519" s="30"/>
      <c r="F519" s="25">
        <v>23600</v>
      </c>
      <c r="G519" s="25">
        <v>0</v>
      </c>
      <c r="H519" s="26">
        <v>23600</v>
      </c>
      <c r="I519" s="20" t="s">
        <v>1643</v>
      </c>
      <c r="J519" s="27">
        <f t="shared" si="7"/>
        <v>23600</v>
      </c>
      <c r="K519" s="20"/>
      <c r="L519" s="20" t="s">
        <v>1647</v>
      </c>
    </row>
    <row r="520" spans="1:12" x14ac:dyDescent="0.25">
      <c r="A520" s="20">
        <v>510</v>
      </c>
      <c r="B520" s="20" t="s">
        <v>1642</v>
      </c>
      <c r="C520" s="22" t="s">
        <v>1646</v>
      </c>
      <c r="D520" s="23" t="s">
        <v>58</v>
      </c>
      <c r="E520" s="28"/>
      <c r="F520" s="25">
        <v>92650</v>
      </c>
      <c r="G520" s="25">
        <v>0</v>
      </c>
      <c r="H520" s="26">
        <v>92650</v>
      </c>
      <c r="I520" s="20" t="s">
        <v>1643</v>
      </c>
      <c r="J520" s="27">
        <f t="shared" si="7"/>
        <v>92650</v>
      </c>
      <c r="K520" s="20"/>
      <c r="L520" s="20" t="s">
        <v>1647</v>
      </c>
    </row>
    <row r="521" spans="1:12" x14ac:dyDescent="0.25">
      <c r="A521" s="20">
        <v>511</v>
      </c>
      <c r="B521" s="20" t="s">
        <v>1642</v>
      </c>
      <c r="C521" s="22" t="s">
        <v>1646</v>
      </c>
      <c r="D521" s="23" t="s">
        <v>58</v>
      </c>
      <c r="E521" s="28"/>
      <c r="F521" s="25">
        <v>72370</v>
      </c>
      <c r="G521" s="25">
        <v>0</v>
      </c>
      <c r="H521" s="26">
        <v>72370</v>
      </c>
      <c r="I521" s="20" t="s">
        <v>1643</v>
      </c>
      <c r="J521" s="27">
        <f t="shared" si="7"/>
        <v>72370</v>
      </c>
      <c r="K521" s="20"/>
      <c r="L521" s="20" t="s">
        <v>1647</v>
      </c>
    </row>
    <row r="522" spans="1:12" x14ac:dyDescent="0.25">
      <c r="A522" s="20">
        <v>512</v>
      </c>
      <c r="B522" s="20" t="s">
        <v>1642</v>
      </c>
      <c r="C522" s="22" t="s">
        <v>1192</v>
      </c>
      <c r="D522" s="23">
        <v>139</v>
      </c>
      <c r="E522" s="24">
        <v>44469</v>
      </c>
      <c r="F522" s="25">
        <v>40926</v>
      </c>
      <c r="G522" s="25">
        <v>2046.3</v>
      </c>
      <c r="H522" s="26">
        <v>42972</v>
      </c>
      <c r="I522" s="20" t="s">
        <v>1643</v>
      </c>
      <c r="J522" s="27">
        <f t="shared" si="7"/>
        <v>42972.3</v>
      </c>
      <c r="K522" s="20"/>
      <c r="L522" s="20" t="s">
        <v>1647</v>
      </c>
    </row>
    <row r="523" spans="1:12" x14ac:dyDescent="0.25">
      <c r="A523" s="20">
        <v>513</v>
      </c>
      <c r="B523" s="20" t="s">
        <v>1642</v>
      </c>
      <c r="C523" s="29" t="s">
        <v>625</v>
      </c>
      <c r="D523" s="20"/>
      <c r="E523" s="30"/>
      <c r="F523" s="25">
        <v>1724691</v>
      </c>
      <c r="G523" s="25">
        <v>0</v>
      </c>
      <c r="H523" s="26">
        <v>1724691</v>
      </c>
      <c r="I523" s="20" t="s">
        <v>1643</v>
      </c>
      <c r="J523" s="27">
        <f t="shared" si="7"/>
        <v>1724691</v>
      </c>
      <c r="K523" s="20"/>
      <c r="L523" s="20" t="s">
        <v>1647</v>
      </c>
    </row>
    <row r="524" spans="1:12" x14ac:dyDescent="0.25">
      <c r="A524" s="20">
        <v>514</v>
      </c>
      <c r="B524" s="20" t="s">
        <v>1642</v>
      </c>
      <c r="C524" s="22" t="s">
        <v>623</v>
      </c>
      <c r="D524" s="23">
        <v>1889</v>
      </c>
      <c r="E524" s="24">
        <v>44470</v>
      </c>
      <c r="F524" s="25">
        <v>3613.5</v>
      </c>
      <c r="G524" s="25">
        <v>650.52</v>
      </c>
      <c r="H524" s="26">
        <v>4264</v>
      </c>
      <c r="I524" s="20" t="s">
        <v>1643</v>
      </c>
      <c r="J524" s="27">
        <f t="shared" ref="J524:J587" si="8">F524+G524</f>
        <v>4264.0200000000004</v>
      </c>
      <c r="K524" s="20"/>
      <c r="L524" s="20" t="s">
        <v>1647</v>
      </c>
    </row>
    <row r="525" spans="1:12" x14ac:dyDescent="0.25">
      <c r="A525" s="20">
        <v>515</v>
      </c>
      <c r="B525" s="20" t="s">
        <v>1642</v>
      </c>
      <c r="C525" s="29" t="s">
        <v>625</v>
      </c>
      <c r="D525" s="20"/>
      <c r="E525" s="30"/>
      <c r="F525" s="25">
        <v>23600</v>
      </c>
      <c r="G525" s="25">
        <v>0</v>
      </c>
      <c r="H525" s="26">
        <v>23600</v>
      </c>
      <c r="I525" s="20" t="s">
        <v>1643</v>
      </c>
      <c r="J525" s="27">
        <f t="shared" si="8"/>
        <v>23600</v>
      </c>
      <c r="K525" s="20"/>
      <c r="L525" s="20" t="s">
        <v>1647</v>
      </c>
    </row>
    <row r="526" spans="1:12" x14ac:dyDescent="0.25">
      <c r="A526" s="20">
        <v>516</v>
      </c>
      <c r="B526" s="20" t="s">
        <v>1642</v>
      </c>
      <c r="C526" s="22" t="s">
        <v>1192</v>
      </c>
      <c r="D526" s="23">
        <v>140</v>
      </c>
      <c r="E526" s="24">
        <v>44473</v>
      </c>
      <c r="F526" s="25">
        <v>51640</v>
      </c>
      <c r="G526" s="25">
        <v>2582</v>
      </c>
      <c r="H526" s="26">
        <v>54222</v>
      </c>
      <c r="I526" s="20" t="s">
        <v>1643</v>
      </c>
      <c r="J526" s="27">
        <f t="shared" si="8"/>
        <v>54222</v>
      </c>
      <c r="K526" s="20"/>
      <c r="L526" s="20" t="s">
        <v>1647</v>
      </c>
    </row>
    <row r="527" spans="1:12" x14ac:dyDescent="0.25">
      <c r="A527" s="20">
        <v>517</v>
      </c>
      <c r="B527" s="20" t="s">
        <v>1642</v>
      </c>
      <c r="C527" s="22" t="s">
        <v>1192</v>
      </c>
      <c r="D527" s="23">
        <v>141</v>
      </c>
      <c r="E527" s="24">
        <v>44473</v>
      </c>
      <c r="F527" s="25">
        <v>51120</v>
      </c>
      <c r="G527" s="25">
        <v>2556</v>
      </c>
      <c r="H527" s="26">
        <v>53676</v>
      </c>
      <c r="I527" s="20" t="s">
        <v>1643</v>
      </c>
      <c r="J527" s="27">
        <f t="shared" si="8"/>
        <v>53676</v>
      </c>
      <c r="K527" s="20"/>
      <c r="L527" s="20" t="s">
        <v>1647</v>
      </c>
    </row>
    <row r="528" spans="1:12" x14ac:dyDescent="0.25">
      <c r="A528" s="20">
        <v>518</v>
      </c>
      <c r="B528" s="20" t="s">
        <v>1642</v>
      </c>
      <c r="C528" s="22" t="s">
        <v>1192</v>
      </c>
      <c r="D528" s="23">
        <v>142</v>
      </c>
      <c r="E528" s="24">
        <v>44473</v>
      </c>
      <c r="F528" s="25">
        <v>48559</v>
      </c>
      <c r="G528" s="25">
        <v>2427.94</v>
      </c>
      <c r="H528" s="26">
        <v>50987</v>
      </c>
      <c r="I528" s="20" t="s">
        <v>1643</v>
      </c>
      <c r="J528" s="27">
        <f t="shared" si="8"/>
        <v>50986.94</v>
      </c>
      <c r="K528" s="20"/>
      <c r="L528" s="20" t="s">
        <v>1647</v>
      </c>
    </row>
    <row r="529" spans="1:12" x14ac:dyDescent="0.25">
      <c r="A529" s="20">
        <v>519</v>
      </c>
      <c r="B529" s="20" t="s">
        <v>1642</v>
      </c>
      <c r="C529" s="22" t="s">
        <v>1192</v>
      </c>
      <c r="D529" s="23">
        <v>143</v>
      </c>
      <c r="E529" s="24">
        <v>44473</v>
      </c>
      <c r="F529" s="25">
        <v>78945</v>
      </c>
      <c r="G529" s="25">
        <v>3947.24</v>
      </c>
      <c r="H529" s="26">
        <v>82892</v>
      </c>
      <c r="I529" s="20" t="s">
        <v>1643</v>
      </c>
      <c r="J529" s="27">
        <f t="shared" si="8"/>
        <v>82892.240000000005</v>
      </c>
      <c r="K529" s="20"/>
      <c r="L529" s="20" t="s">
        <v>1647</v>
      </c>
    </row>
    <row r="530" spans="1:12" x14ac:dyDescent="0.25">
      <c r="A530" s="20">
        <v>520</v>
      </c>
      <c r="B530" s="20" t="s">
        <v>1642</v>
      </c>
      <c r="C530" s="22" t="s">
        <v>1649</v>
      </c>
      <c r="D530" s="23">
        <v>359</v>
      </c>
      <c r="E530" s="24">
        <v>44471</v>
      </c>
      <c r="F530" s="25">
        <v>24988</v>
      </c>
      <c r="G530" s="25">
        <v>3867.84</v>
      </c>
      <c r="H530" s="26">
        <v>28856</v>
      </c>
      <c r="I530" s="20" t="s">
        <v>1643</v>
      </c>
      <c r="J530" s="27">
        <f t="shared" si="8"/>
        <v>28855.84</v>
      </c>
      <c r="K530" s="20"/>
      <c r="L530" s="20" t="s">
        <v>1647</v>
      </c>
    </row>
    <row r="531" spans="1:12" x14ac:dyDescent="0.25">
      <c r="A531" s="20">
        <v>521</v>
      </c>
      <c r="B531" s="20" t="s">
        <v>1642</v>
      </c>
      <c r="C531" s="22" t="s">
        <v>1649</v>
      </c>
      <c r="D531" s="23">
        <v>360</v>
      </c>
      <c r="E531" s="24">
        <v>44472</v>
      </c>
      <c r="F531" s="25">
        <v>50920</v>
      </c>
      <c r="G531" s="25">
        <v>2546</v>
      </c>
      <c r="H531" s="26">
        <v>53466</v>
      </c>
      <c r="I531" s="20" t="s">
        <v>1643</v>
      </c>
      <c r="J531" s="27">
        <f t="shared" si="8"/>
        <v>53466</v>
      </c>
      <c r="K531" s="20"/>
      <c r="L531" s="20" t="s">
        <v>1647</v>
      </c>
    </row>
    <row r="532" spans="1:12" x14ac:dyDescent="0.25">
      <c r="A532" s="20">
        <v>522</v>
      </c>
      <c r="B532" s="20" t="s">
        <v>1642</v>
      </c>
      <c r="C532" s="22" t="s">
        <v>1649</v>
      </c>
      <c r="D532" s="23">
        <v>361</v>
      </c>
      <c r="E532" s="24">
        <v>44472</v>
      </c>
      <c r="F532" s="25">
        <v>40480</v>
      </c>
      <c r="G532" s="25">
        <v>2024</v>
      </c>
      <c r="H532" s="26">
        <v>42504</v>
      </c>
      <c r="I532" s="20" t="s">
        <v>1643</v>
      </c>
      <c r="J532" s="27">
        <f t="shared" si="8"/>
        <v>42504</v>
      </c>
      <c r="K532" s="20"/>
      <c r="L532" s="20" t="s">
        <v>1647</v>
      </c>
    </row>
    <row r="533" spans="1:12" x14ac:dyDescent="0.25">
      <c r="A533" s="20">
        <v>523</v>
      </c>
      <c r="B533" s="20" t="s">
        <v>1642</v>
      </c>
      <c r="C533" s="29" t="s">
        <v>625</v>
      </c>
      <c r="D533" s="20"/>
      <c r="E533" s="30"/>
      <c r="F533" s="25">
        <v>23600</v>
      </c>
      <c r="G533" s="25">
        <v>0</v>
      </c>
      <c r="H533" s="26">
        <v>23600</v>
      </c>
      <c r="I533" s="20" t="s">
        <v>1643</v>
      </c>
      <c r="J533" s="27">
        <f t="shared" si="8"/>
        <v>23600</v>
      </c>
      <c r="K533" s="20"/>
      <c r="L533" s="20" t="s">
        <v>1647</v>
      </c>
    </row>
    <row r="534" spans="1:12" x14ac:dyDescent="0.25">
      <c r="A534" s="20">
        <v>524</v>
      </c>
      <c r="B534" s="20" t="s">
        <v>1642</v>
      </c>
      <c r="C534" s="22" t="s">
        <v>1192</v>
      </c>
      <c r="D534" s="23">
        <v>144</v>
      </c>
      <c r="E534" s="24">
        <v>44474</v>
      </c>
      <c r="F534" s="25">
        <v>47383</v>
      </c>
      <c r="G534" s="25">
        <v>2369.14</v>
      </c>
      <c r="H534" s="26">
        <v>49752</v>
      </c>
      <c r="I534" s="20" t="s">
        <v>1643</v>
      </c>
      <c r="J534" s="27">
        <f t="shared" si="8"/>
        <v>49752.14</v>
      </c>
      <c r="K534" s="20"/>
      <c r="L534" s="20" t="s">
        <v>1647</v>
      </c>
    </row>
    <row r="535" spans="1:12" x14ac:dyDescent="0.25">
      <c r="A535" s="20">
        <v>525</v>
      </c>
      <c r="B535" s="20" t="s">
        <v>1642</v>
      </c>
      <c r="C535" s="22" t="s">
        <v>155</v>
      </c>
      <c r="D535" s="23">
        <v>8957133346</v>
      </c>
      <c r="E535" s="24">
        <v>44475</v>
      </c>
      <c r="F535" s="25">
        <v>66796.95</v>
      </c>
      <c r="G535" s="25">
        <v>18703.16</v>
      </c>
      <c r="H535" s="26">
        <v>85500</v>
      </c>
      <c r="I535" s="20" t="s">
        <v>1643</v>
      </c>
      <c r="J535" s="27">
        <f t="shared" si="8"/>
        <v>85500.11</v>
      </c>
      <c r="K535" s="20"/>
      <c r="L535" s="20" t="s">
        <v>1647</v>
      </c>
    </row>
    <row r="536" spans="1:12" x14ac:dyDescent="0.25">
      <c r="A536" s="20">
        <v>526</v>
      </c>
      <c r="B536" s="20" t="s">
        <v>1642</v>
      </c>
      <c r="C536" s="22" t="s">
        <v>155</v>
      </c>
      <c r="D536" s="23">
        <v>8957133347</v>
      </c>
      <c r="E536" s="24">
        <v>44475</v>
      </c>
      <c r="F536" s="25">
        <v>22265.65</v>
      </c>
      <c r="G536" s="25">
        <v>6234.4</v>
      </c>
      <c r="H536" s="26">
        <v>28500</v>
      </c>
      <c r="I536" s="20" t="s">
        <v>1643</v>
      </c>
      <c r="J536" s="27">
        <f t="shared" si="8"/>
        <v>28500.050000000003</v>
      </c>
      <c r="K536" s="20"/>
      <c r="L536" s="20" t="s">
        <v>1647</v>
      </c>
    </row>
    <row r="537" spans="1:12" x14ac:dyDescent="0.25">
      <c r="A537" s="20">
        <v>527</v>
      </c>
      <c r="B537" s="20" t="s">
        <v>1642</v>
      </c>
      <c r="C537" s="22" t="s">
        <v>155</v>
      </c>
      <c r="D537" s="23">
        <v>8957133348</v>
      </c>
      <c r="E537" s="24">
        <v>44475</v>
      </c>
      <c r="F537" s="25">
        <v>66796.95</v>
      </c>
      <c r="G537" s="25">
        <v>18703.16</v>
      </c>
      <c r="H537" s="26">
        <v>85500</v>
      </c>
      <c r="I537" s="20" t="s">
        <v>1643</v>
      </c>
      <c r="J537" s="27">
        <f t="shared" si="8"/>
        <v>85500.11</v>
      </c>
      <c r="K537" s="20"/>
      <c r="L537" s="20" t="s">
        <v>1647</v>
      </c>
    </row>
    <row r="538" spans="1:12" x14ac:dyDescent="0.25">
      <c r="A538" s="20">
        <v>528</v>
      </c>
      <c r="B538" s="20" t="s">
        <v>1642</v>
      </c>
      <c r="C538" s="22" t="s">
        <v>155</v>
      </c>
      <c r="D538" s="23">
        <v>8957133349</v>
      </c>
      <c r="E538" s="24">
        <v>44475</v>
      </c>
      <c r="F538" s="25">
        <v>66796.95</v>
      </c>
      <c r="G538" s="25">
        <v>18703.16</v>
      </c>
      <c r="H538" s="26">
        <v>85500</v>
      </c>
      <c r="I538" s="20" t="s">
        <v>1643</v>
      </c>
      <c r="J538" s="27">
        <f t="shared" si="8"/>
        <v>85500.11</v>
      </c>
      <c r="K538" s="20"/>
      <c r="L538" s="20" t="s">
        <v>1647</v>
      </c>
    </row>
    <row r="539" spans="1:12" x14ac:dyDescent="0.25">
      <c r="A539" s="20">
        <v>529</v>
      </c>
      <c r="B539" s="20" t="s">
        <v>1642</v>
      </c>
      <c r="C539" s="22" t="s">
        <v>155</v>
      </c>
      <c r="D539" s="23">
        <v>8957133352</v>
      </c>
      <c r="E539" s="24">
        <v>44475</v>
      </c>
      <c r="F539" s="25">
        <v>44531.3</v>
      </c>
      <c r="G539" s="25">
        <v>12468.78</v>
      </c>
      <c r="H539" s="26">
        <v>57000</v>
      </c>
      <c r="I539" s="20" t="s">
        <v>1643</v>
      </c>
      <c r="J539" s="27">
        <f t="shared" si="8"/>
        <v>57000.08</v>
      </c>
      <c r="K539" s="20"/>
      <c r="L539" s="20" t="s">
        <v>1647</v>
      </c>
    </row>
    <row r="540" spans="1:12" x14ac:dyDescent="0.25">
      <c r="A540" s="20">
        <v>530</v>
      </c>
      <c r="B540" s="20" t="s">
        <v>1642</v>
      </c>
      <c r="C540" s="22" t="s">
        <v>155</v>
      </c>
      <c r="D540" s="23">
        <v>8957133353</v>
      </c>
      <c r="E540" s="24">
        <v>44475</v>
      </c>
      <c r="F540" s="25">
        <v>44531.3</v>
      </c>
      <c r="G540" s="25">
        <v>12468.78</v>
      </c>
      <c r="H540" s="26">
        <v>57000</v>
      </c>
      <c r="I540" s="20" t="s">
        <v>1643</v>
      </c>
      <c r="J540" s="27">
        <f t="shared" si="8"/>
        <v>57000.08</v>
      </c>
      <c r="K540" s="20"/>
      <c r="L540" s="20" t="s">
        <v>1647</v>
      </c>
    </row>
    <row r="541" spans="1:12" x14ac:dyDescent="0.25">
      <c r="A541" s="20">
        <v>531</v>
      </c>
      <c r="B541" s="20" t="s">
        <v>1642</v>
      </c>
      <c r="C541" s="22" t="s">
        <v>1192</v>
      </c>
      <c r="D541" s="23">
        <v>147</v>
      </c>
      <c r="E541" s="24">
        <v>44475</v>
      </c>
      <c r="F541" s="25">
        <v>2464</v>
      </c>
      <c r="G541" s="25">
        <v>123.2</v>
      </c>
      <c r="H541" s="26">
        <v>2587</v>
      </c>
      <c r="I541" s="20" t="s">
        <v>1643</v>
      </c>
      <c r="J541" s="27">
        <f t="shared" si="8"/>
        <v>2587.1999999999998</v>
      </c>
      <c r="K541" s="20"/>
      <c r="L541" s="20" t="s">
        <v>1647</v>
      </c>
    </row>
    <row r="542" spans="1:12" x14ac:dyDescent="0.25">
      <c r="A542" s="20">
        <v>532</v>
      </c>
      <c r="B542" s="20" t="s">
        <v>1642</v>
      </c>
      <c r="C542" s="22" t="s">
        <v>155</v>
      </c>
      <c r="D542" s="23">
        <v>8957133448</v>
      </c>
      <c r="E542" s="24">
        <v>44475</v>
      </c>
      <c r="F542" s="25">
        <v>66796.95</v>
      </c>
      <c r="G542" s="25">
        <v>18703.16</v>
      </c>
      <c r="H542" s="26">
        <v>85500</v>
      </c>
      <c r="I542" s="20" t="s">
        <v>1643</v>
      </c>
      <c r="J542" s="27">
        <f t="shared" si="8"/>
        <v>85500.11</v>
      </c>
      <c r="K542" s="20"/>
      <c r="L542" s="20" t="s">
        <v>1647</v>
      </c>
    </row>
    <row r="543" spans="1:12" x14ac:dyDescent="0.25">
      <c r="A543" s="20">
        <v>533</v>
      </c>
      <c r="B543" s="20" t="s">
        <v>1642</v>
      </c>
      <c r="C543" s="22" t="s">
        <v>155</v>
      </c>
      <c r="D543" s="23">
        <v>8957133449</v>
      </c>
      <c r="E543" s="24">
        <v>44475</v>
      </c>
      <c r="F543" s="25">
        <v>66796.95</v>
      </c>
      <c r="G543" s="25">
        <v>18703.16</v>
      </c>
      <c r="H543" s="26">
        <v>85500</v>
      </c>
      <c r="I543" s="20" t="s">
        <v>1643</v>
      </c>
      <c r="J543" s="27">
        <f t="shared" si="8"/>
        <v>85500.11</v>
      </c>
      <c r="K543" s="20"/>
      <c r="L543" s="20" t="s">
        <v>1647</v>
      </c>
    </row>
    <row r="544" spans="1:12" x14ac:dyDescent="0.25">
      <c r="A544" s="20">
        <v>534</v>
      </c>
      <c r="B544" s="20" t="s">
        <v>1642</v>
      </c>
      <c r="C544" s="29" t="s">
        <v>1650</v>
      </c>
      <c r="D544" s="20"/>
      <c r="E544" s="30"/>
      <c r="F544" s="25">
        <v>-778006</v>
      </c>
      <c r="G544" s="25">
        <v>0</v>
      </c>
      <c r="H544" s="26">
        <v>-778006</v>
      </c>
      <c r="I544" s="20" t="s">
        <v>1643</v>
      </c>
      <c r="J544" s="27">
        <f t="shared" si="8"/>
        <v>-778006</v>
      </c>
      <c r="K544" s="20"/>
      <c r="L544" s="20" t="s">
        <v>1647</v>
      </c>
    </row>
    <row r="545" spans="1:12" x14ac:dyDescent="0.25">
      <c r="A545" s="20">
        <v>535</v>
      </c>
      <c r="B545" s="20" t="s">
        <v>1642</v>
      </c>
      <c r="C545" s="29" t="s">
        <v>625</v>
      </c>
      <c r="D545" s="20"/>
      <c r="E545" s="30"/>
      <c r="F545" s="25">
        <v>6100</v>
      </c>
      <c r="G545" s="25">
        <v>0</v>
      </c>
      <c r="H545" s="26">
        <v>6100</v>
      </c>
      <c r="I545" s="20" t="s">
        <v>1643</v>
      </c>
      <c r="J545" s="27">
        <f t="shared" si="8"/>
        <v>6100</v>
      </c>
      <c r="K545" s="20"/>
      <c r="L545" s="20" t="s">
        <v>1647</v>
      </c>
    </row>
    <row r="546" spans="1:12" x14ac:dyDescent="0.25">
      <c r="A546" s="20">
        <v>536</v>
      </c>
      <c r="B546" s="20" t="s">
        <v>1642</v>
      </c>
      <c r="C546" s="22" t="s">
        <v>1192</v>
      </c>
      <c r="D546" s="23">
        <v>149</v>
      </c>
      <c r="E546" s="24">
        <v>44479</v>
      </c>
      <c r="F546" s="25">
        <v>40014</v>
      </c>
      <c r="G546" s="25">
        <v>2000.7</v>
      </c>
      <c r="H546" s="26">
        <v>42015</v>
      </c>
      <c r="I546" s="20" t="s">
        <v>1643</v>
      </c>
      <c r="J546" s="27">
        <f t="shared" si="8"/>
        <v>42014.7</v>
      </c>
      <c r="K546" s="20"/>
      <c r="L546" s="20" t="s">
        <v>1647</v>
      </c>
    </row>
    <row r="547" spans="1:12" x14ac:dyDescent="0.25">
      <c r="A547" s="20">
        <v>537</v>
      </c>
      <c r="B547" s="20" t="s">
        <v>1642</v>
      </c>
      <c r="C547" s="22" t="s">
        <v>1192</v>
      </c>
      <c r="D547" s="23">
        <v>151</v>
      </c>
      <c r="E547" s="24">
        <v>44481</v>
      </c>
      <c r="F547" s="25">
        <v>2464</v>
      </c>
      <c r="G547" s="25">
        <v>123.2</v>
      </c>
      <c r="H547" s="26">
        <v>2587</v>
      </c>
      <c r="I547" s="20" t="s">
        <v>1643</v>
      </c>
      <c r="J547" s="27">
        <f t="shared" si="8"/>
        <v>2587.1999999999998</v>
      </c>
      <c r="K547" s="20"/>
      <c r="L547" s="20" t="s">
        <v>1647</v>
      </c>
    </row>
    <row r="548" spans="1:12" x14ac:dyDescent="0.25">
      <c r="A548" s="20">
        <v>538</v>
      </c>
      <c r="B548" s="20" t="s">
        <v>1642</v>
      </c>
      <c r="C548" s="22" t="s">
        <v>1192</v>
      </c>
      <c r="D548" s="23">
        <v>152</v>
      </c>
      <c r="E548" s="24">
        <v>44484</v>
      </c>
      <c r="F548" s="25">
        <v>49980</v>
      </c>
      <c r="G548" s="25">
        <v>2499</v>
      </c>
      <c r="H548" s="26">
        <v>52479</v>
      </c>
      <c r="I548" s="20" t="s">
        <v>1643</v>
      </c>
      <c r="J548" s="27">
        <f t="shared" si="8"/>
        <v>52479</v>
      </c>
      <c r="K548" s="20"/>
      <c r="L548" s="20" t="s">
        <v>1647</v>
      </c>
    </row>
    <row r="549" spans="1:12" x14ac:dyDescent="0.25">
      <c r="A549" s="20">
        <v>539</v>
      </c>
      <c r="B549" s="20" t="s">
        <v>1642</v>
      </c>
      <c r="C549" s="22" t="s">
        <v>1192</v>
      </c>
      <c r="D549" s="23">
        <v>153</v>
      </c>
      <c r="E549" s="24">
        <v>44484</v>
      </c>
      <c r="F549" s="25">
        <v>49000</v>
      </c>
      <c r="G549" s="25">
        <v>2450</v>
      </c>
      <c r="H549" s="26">
        <v>51450</v>
      </c>
      <c r="I549" s="20" t="s">
        <v>1643</v>
      </c>
      <c r="J549" s="27">
        <f t="shared" si="8"/>
        <v>51450</v>
      </c>
      <c r="K549" s="20"/>
      <c r="L549" s="20" t="s">
        <v>1647</v>
      </c>
    </row>
    <row r="550" spans="1:12" x14ac:dyDescent="0.25">
      <c r="A550" s="20">
        <v>540</v>
      </c>
      <c r="B550" s="20" t="s">
        <v>1642</v>
      </c>
      <c r="C550" s="22" t="s">
        <v>1192</v>
      </c>
      <c r="D550" s="23">
        <v>154</v>
      </c>
      <c r="E550" s="24">
        <v>44488</v>
      </c>
      <c r="F550" s="25">
        <v>47880</v>
      </c>
      <c r="G550" s="25">
        <v>2394</v>
      </c>
      <c r="H550" s="26">
        <v>50274</v>
      </c>
      <c r="I550" s="20" t="s">
        <v>1643</v>
      </c>
      <c r="J550" s="27">
        <f t="shared" si="8"/>
        <v>50274</v>
      </c>
      <c r="K550" s="20"/>
      <c r="L550" s="20" t="s">
        <v>1647</v>
      </c>
    </row>
    <row r="551" spans="1:12" x14ac:dyDescent="0.25">
      <c r="A551" s="20">
        <v>541</v>
      </c>
      <c r="B551" s="20" t="s">
        <v>1642</v>
      </c>
      <c r="C551" s="22" t="s">
        <v>1192</v>
      </c>
      <c r="D551" s="23">
        <v>155</v>
      </c>
      <c r="E551" s="24">
        <v>44488</v>
      </c>
      <c r="F551" s="25">
        <v>2552</v>
      </c>
      <c r="G551" s="25">
        <v>127.6</v>
      </c>
      <c r="H551" s="26">
        <v>2680</v>
      </c>
      <c r="I551" s="20" t="s">
        <v>1643</v>
      </c>
      <c r="J551" s="27">
        <f t="shared" si="8"/>
        <v>2679.6</v>
      </c>
      <c r="K551" s="20"/>
      <c r="L551" s="20" t="s">
        <v>1647</v>
      </c>
    </row>
    <row r="552" spans="1:12" x14ac:dyDescent="0.25">
      <c r="A552" s="20">
        <v>542</v>
      </c>
      <c r="B552" s="20" t="s">
        <v>1642</v>
      </c>
      <c r="C552" s="22" t="s">
        <v>1192</v>
      </c>
      <c r="D552" s="23">
        <v>156</v>
      </c>
      <c r="E552" s="24">
        <v>44488</v>
      </c>
      <c r="F552" s="25">
        <v>2464</v>
      </c>
      <c r="G552" s="25">
        <v>123.2</v>
      </c>
      <c r="H552" s="26">
        <v>2587</v>
      </c>
      <c r="I552" s="20" t="s">
        <v>1643</v>
      </c>
      <c r="J552" s="27">
        <f t="shared" si="8"/>
        <v>2587.1999999999998</v>
      </c>
      <c r="K552" s="20"/>
      <c r="L552" s="20" t="s">
        <v>1647</v>
      </c>
    </row>
    <row r="553" spans="1:12" x14ac:dyDescent="0.25">
      <c r="A553" s="20">
        <v>543</v>
      </c>
      <c r="B553" s="20" t="s">
        <v>1642</v>
      </c>
      <c r="C553" s="22" t="s">
        <v>1192</v>
      </c>
      <c r="D553" s="23">
        <v>157</v>
      </c>
      <c r="E553" s="24">
        <v>44490</v>
      </c>
      <c r="F553" s="25">
        <v>47677</v>
      </c>
      <c r="G553" s="25">
        <v>2383.86</v>
      </c>
      <c r="H553" s="26">
        <v>50061</v>
      </c>
      <c r="I553" s="20" t="s">
        <v>1643</v>
      </c>
      <c r="J553" s="27">
        <f t="shared" si="8"/>
        <v>50060.86</v>
      </c>
      <c r="K553" s="20"/>
      <c r="L553" s="20" t="s">
        <v>1647</v>
      </c>
    </row>
    <row r="554" spans="1:12" x14ac:dyDescent="0.25">
      <c r="A554" s="20">
        <v>544</v>
      </c>
      <c r="B554" s="20" t="s">
        <v>1642</v>
      </c>
      <c r="C554" s="22" t="s">
        <v>1192</v>
      </c>
      <c r="D554" s="23">
        <v>158</v>
      </c>
      <c r="E554" s="24">
        <v>44490</v>
      </c>
      <c r="F554" s="25">
        <v>48755</v>
      </c>
      <c r="G554" s="25">
        <v>2437.7600000000002</v>
      </c>
      <c r="H554" s="26">
        <v>51193</v>
      </c>
      <c r="I554" s="20" t="s">
        <v>1643</v>
      </c>
      <c r="J554" s="27">
        <f t="shared" si="8"/>
        <v>51192.76</v>
      </c>
      <c r="K554" s="20"/>
      <c r="L554" s="20" t="s">
        <v>1647</v>
      </c>
    </row>
    <row r="555" spans="1:12" x14ac:dyDescent="0.25">
      <c r="A555" s="20">
        <v>545</v>
      </c>
      <c r="B555" s="20" t="s">
        <v>1642</v>
      </c>
      <c r="C555" s="22" t="s">
        <v>1192</v>
      </c>
      <c r="D555" s="23">
        <v>159</v>
      </c>
      <c r="E555" s="24">
        <v>44495</v>
      </c>
      <c r="F555" s="25">
        <v>48559</v>
      </c>
      <c r="G555" s="25">
        <v>2427.96</v>
      </c>
      <c r="H555" s="26">
        <v>50987</v>
      </c>
      <c r="I555" s="20" t="s">
        <v>1643</v>
      </c>
      <c r="J555" s="27">
        <f t="shared" si="8"/>
        <v>50986.96</v>
      </c>
      <c r="K555" s="20"/>
      <c r="L555" s="20" t="s">
        <v>1647</v>
      </c>
    </row>
    <row r="556" spans="1:12" x14ac:dyDescent="0.25">
      <c r="A556" s="20">
        <v>546</v>
      </c>
      <c r="B556" s="20" t="s">
        <v>1642</v>
      </c>
      <c r="C556" s="22" t="s">
        <v>1192</v>
      </c>
      <c r="D556" s="23">
        <v>160</v>
      </c>
      <c r="E556" s="24">
        <v>44495</v>
      </c>
      <c r="F556" s="25">
        <v>78033</v>
      </c>
      <c r="G556" s="25">
        <v>3901.66</v>
      </c>
      <c r="H556" s="26">
        <v>81935</v>
      </c>
      <c r="I556" s="20" t="s">
        <v>1643</v>
      </c>
      <c r="J556" s="27">
        <f t="shared" si="8"/>
        <v>81934.66</v>
      </c>
      <c r="K556" s="20"/>
      <c r="L556" s="20" t="s">
        <v>1647</v>
      </c>
    </row>
    <row r="557" spans="1:12" x14ac:dyDescent="0.25">
      <c r="A557" s="20">
        <v>547</v>
      </c>
      <c r="B557" s="20" t="s">
        <v>1642</v>
      </c>
      <c r="C557" s="22" t="s">
        <v>1192</v>
      </c>
      <c r="D557" s="23">
        <v>161</v>
      </c>
      <c r="E557" s="24">
        <v>44495</v>
      </c>
      <c r="F557" s="25">
        <v>2860</v>
      </c>
      <c r="G557" s="25">
        <v>143</v>
      </c>
      <c r="H557" s="26">
        <v>3003</v>
      </c>
      <c r="I557" s="20" t="s">
        <v>1643</v>
      </c>
      <c r="J557" s="27">
        <f t="shared" si="8"/>
        <v>3003</v>
      </c>
      <c r="K557" s="20"/>
      <c r="L557" s="20" t="s">
        <v>1647</v>
      </c>
    </row>
    <row r="558" spans="1:12" x14ac:dyDescent="0.25">
      <c r="A558" s="20">
        <v>548</v>
      </c>
      <c r="B558" s="20" t="s">
        <v>1642</v>
      </c>
      <c r="C558" s="22" t="s">
        <v>1192</v>
      </c>
      <c r="D558" s="23">
        <v>162</v>
      </c>
      <c r="E558" s="24">
        <v>44495</v>
      </c>
      <c r="F558" s="25">
        <v>2662</v>
      </c>
      <c r="G558" s="25">
        <v>133.1</v>
      </c>
      <c r="H558" s="26">
        <v>2795</v>
      </c>
      <c r="I558" s="20" t="s">
        <v>1643</v>
      </c>
      <c r="J558" s="27">
        <f t="shared" si="8"/>
        <v>2795.1</v>
      </c>
      <c r="K558" s="20"/>
      <c r="L558" s="20" t="s">
        <v>1647</v>
      </c>
    </row>
    <row r="559" spans="1:12" x14ac:dyDescent="0.25">
      <c r="A559" s="20">
        <v>549</v>
      </c>
      <c r="B559" s="20" t="s">
        <v>1642</v>
      </c>
      <c r="C559" s="29" t="s">
        <v>1651</v>
      </c>
      <c r="D559" s="20"/>
      <c r="E559" s="30"/>
      <c r="F559" s="25">
        <v>1381100</v>
      </c>
      <c r="G559" s="25">
        <v>0</v>
      </c>
      <c r="H559" s="26">
        <v>1381100</v>
      </c>
      <c r="I559" s="20" t="s">
        <v>1643</v>
      </c>
      <c r="J559" s="27">
        <f t="shared" si="8"/>
        <v>1381100</v>
      </c>
      <c r="K559" s="20"/>
      <c r="L559" s="20" t="s">
        <v>1647</v>
      </c>
    </row>
    <row r="560" spans="1:12" x14ac:dyDescent="0.25">
      <c r="A560" s="20">
        <v>550</v>
      </c>
      <c r="B560" s="20" t="s">
        <v>1642</v>
      </c>
      <c r="C560" s="22" t="s">
        <v>1192</v>
      </c>
      <c r="D560" s="23">
        <v>163</v>
      </c>
      <c r="E560" s="24">
        <v>44498</v>
      </c>
      <c r="F560" s="25">
        <v>78945</v>
      </c>
      <c r="G560" s="25">
        <v>3947.26</v>
      </c>
      <c r="H560" s="26">
        <v>82892</v>
      </c>
      <c r="I560" s="20" t="s">
        <v>1643</v>
      </c>
      <c r="J560" s="27">
        <f t="shared" si="8"/>
        <v>82892.259999999995</v>
      </c>
      <c r="K560" s="20"/>
      <c r="L560" s="20" t="s">
        <v>1647</v>
      </c>
    </row>
    <row r="561" spans="1:12" x14ac:dyDescent="0.25">
      <c r="A561" s="20">
        <v>551</v>
      </c>
      <c r="B561" s="20" t="s">
        <v>1642</v>
      </c>
      <c r="C561" s="22" t="s">
        <v>1192</v>
      </c>
      <c r="D561" s="23">
        <v>164</v>
      </c>
      <c r="E561" s="24">
        <v>44498</v>
      </c>
      <c r="F561" s="25">
        <v>49735</v>
      </c>
      <c r="G561" s="25">
        <v>2486.7600000000002</v>
      </c>
      <c r="H561" s="26">
        <v>52222</v>
      </c>
      <c r="I561" s="20" t="s">
        <v>1643</v>
      </c>
      <c r="J561" s="27">
        <f t="shared" si="8"/>
        <v>52221.760000000002</v>
      </c>
      <c r="K561" s="20"/>
      <c r="L561" s="20" t="s">
        <v>1647</v>
      </c>
    </row>
    <row r="562" spans="1:12" x14ac:dyDescent="0.25">
      <c r="A562" s="20">
        <v>552</v>
      </c>
      <c r="B562" s="20" t="s">
        <v>1642</v>
      </c>
      <c r="C562" s="22" t="s">
        <v>1192</v>
      </c>
      <c r="D562" s="23">
        <v>165</v>
      </c>
      <c r="E562" s="24">
        <v>44499</v>
      </c>
      <c r="F562" s="25">
        <v>49735</v>
      </c>
      <c r="G562" s="25">
        <v>2486.7600000000002</v>
      </c>
      <c r="H562" s="26">
        <v>52222</v>
      </c>
      <c r="I562" s="20" t="s">
        <v>1643</v>
      </c>
      <c r="J562" s="27">
        <f t="shared" si="8"/>
        <v>52221.760000000002</v>
      </c>
      <c r="K562" s="20"/>
      <c r="L562" s="20" t="s">
        <v>1647</v>
      </c>
    </row>
    <row r="563" spans="1:12" x14ac:dyDescent="0.25">
      <c r="A563" s="20">
        <v>553</v>
      </c>
      <c r="B563" s="20" t="s">
        <v>1642</v>
      </c>
      <c r="C563" s="22" t="s">
        <v>1646</v>
      </c>
      <c r="D563" s="23" t="s">
        <v>58</v>
      </c>
      <c r="E563" s="28"/>
      <c r="F563" s="25">
        <v>96591</v>
      </c>
      <c r="G563" s="25">
        <v>0</v>
      </c>
      <c r="H563" s="26">
        <v>96591</v>
      </c>
      <c r="I563" s="20" t="s">
        <v>1643</v>
      </c>
      <c r="J563" s="27">
        <f t="shared" si="8"/>
        <v>96591</v>
      </c>
      <c r="K563" s="20"/>
      <c r="L563" s="20" t="s">
        <v>1647</v>
      </c>
    </row>
    <row r="564" spans="1:12" x14ac:dyDescent="0.25">
      <c r="A564" s="20">
        <v>554</v>
      </c>
      <c r="B564" s="20" t="s">
        <v>1642</v>
      </c>
      <c r="C564" s="22" t="s">
        <v>1646</v>
      </c>
      <c r="D564" s="23" t="s">
        <v>58</v>
      </c>
      <c r="E564" s="28"/>
      <c r="F564" s="25">
        <v>72640</v>
      </c>
      <c r="G564" s="25">
        <v>0</v>
      </c>
      <c r="H564" s="26">
        <v>72640</v>
      </c>
      <c r="I564" s="20" t="s">
        <v>1643</v>
      </c>
      <c r="J564" s="27">
        <f t="shared" si="8"/>
        <v>72640</v>
      </c>
      <c r="K564" s="20"/>
      <c r="L564" s="20" t="s">
        <v>1647</v>
      </c>
    </row>
    <row r="565" spans="1:12" x14ac:dyDescent="0.25">
      <c r="A565" s="20">
        <v>555</v>
      </c>
      <c r="B565" s="20" t="s">
        <v>1642</v>
      </c>
      <c r="C565" s="22" t="s">
        <v>1534</v>
      </c>
      <c r="D565" s="23">
        <v>248</v>
      </c>
      <c r="E565" s="24">
        <v>44526</v>
      </c>
      <c r="F565" s="25">
        <v>23304</v>
      </c>
      <c r="G565" s="25">
        <v>4194.72</v>
      </c>
      <c r="H565" s="26">
        <v>27499</v>
      </c>
      <c r="I565" s="20" t="s">
        <v>1643</v>
      </c>
      <c r="J565" s="27">
        <f t="shared" si="8"/>
        <v>27498.720000000001</v>
      </c>
      <c r="K565" s="20"/>
      <c r="L565" s="20" t="s">
        <v>1647</v>
      </c>
    </row>
    <row r="566" spans="1:12" x14ac:dyDescent="0.25">
      <c r="A566" s="20">
        <v>556</v>
      </c>
      <c r="B566" s="20" t="s">
        <v>1642</v>
      </c>
      <c r="C566" s="22" t="s">
        <v>1649</v>
      </c>
      <c r="D566" s="23">
        <v>444</v>
      </c>
      <c r="E566" s="24">
        <v>44526</v>
      </c>
      <c r="F566" s="25">
        <v>47880</v>
      </c>
      <c r="G566" s="25">
        <v>2394</v>
      </c>
      <c r="H566" s="26">
        <v>50274</v>
      </c>
      <c r="I566" s="20" t="s">
        <v>1643</v>
      </c>
      <c r="J566" s="27">
        <f t="shared" si="8"/>
        <v>50274</v>
      </c>
      <c r="K566" s="20"/>
      <c r="L566" s="20" t="s">
        <v>1647</v>
      </c>
    </row>
    <row r="567" spans="1:12" x14ac:dyDescent="0.25">
      <c r="A567" s="20">
        <v>557</v>
      </c>
      <c r="B567" s="20" t="s">
        <v>1642</v>
      </c>
      <c r="C567" s="22" t="s">
        <v>1649</v>
      </c>
      <c r="D567" s="23">
        <v>445</v>
      </c>
      <c r="E567" s="24">
        <v>44524</v>
      </c>
      <c r="F567" s="25">
        <v>47920</v>
      </c>
      <c r="G567" s="25">
        <v>2396</v>
      </c>
      <c r="H567" s="26">
        <v>50316</v>
      </c>
      <c r="I567" s="20" t="s">
        <v>1643</v>
      </c>
      <c r="J567" s="27">
        <f t="shared" si="8"/>
        <v>50316</v>
      </c>
      <c r="K567" s="20"/>
      <c r="L567" s="20" t="s">
        <v>1647</v>
      </c>
    </row>
    <row r="568" spans="1:12" x14ac:dyDescent="0.25">
      <c r="A568" s="20">
        <v>558</v>
      </c>
      <c r="B568" s="20" t="s">
        <v>1642</v>
      </c>
      <c r="C568" s="22" t="s">
        <v>1646</v>
      </c>
      <c r="D568" s="23" t="s">
        <v>58</v>
      </c>
      <c r="E568" s="28"/>
      <c r="F568" s="25">
        <v>104050</v>
      </c>
      <c r="G568" s="25">
        <v>0</v>
      </c>
      <c r="H568" s="26">
        <v>104050</v>
      </c>
      <c r="I568" s="20" t="s">
        <v>1643</v>
      </c>
      <c r="J568" s="27">
        <f t="shared" si="8"/>
        <v>104050</v>
      </c>
      <c r="K568" s="20"/>
      <c r="L568" s="20" t="s">
        <v>1647</v>
      </c>
    </row>
    <row r="569" spans="1:12" x14ac:dyDescent="0.25">
      <c r="A569" s="20">
        <v>559</v>
      </c>
      <c r="B569" s="20" t="s">
        <v>1642</v>
      </c>
      <c r="C569" s="22" t="s">
        <v>1192</v>
      </c>
      <c r="D569" s="23">
        <v>166</v>
      </c>
      <c r="E569" s="24">
        <v>44503</v>
      </c>
      <c r="F569" s="25">
        <v>38019</v>
      </c>
      <c r="G569" s="25">
        <v>1900.94</v>
      </c>
      <c r="H569" s="26">
        <v>39920</v>
      </c>
      <c r="I569" s="20" t="s">
        <v>1643</v>
      </c>
      <c r="J569" s="27">
        <f t="shared" si="8"/>
        <v>39919.94</v>
      </c>
      <c r="K569" s="20"/>
      <c r="L569" s="20" t="s">
        <v>1647</v>
      </c>
    </row>
    <row r="570" spans="1:12" x14ac:dyDescent="0.25">
      <c r="A570" s="20">
        <v>560</v>
      </c>
      <c r="B570" s="20" t="s">
        <v>1642</v>
      </c>
      <c r="C570" s="22" t="s">
        <v>1192</v>
      </c>
      <c r="D570" s="23">
        <v>167</v>
      </c>
      <c r="E570" s="24">
        <v>44510</v>
      </c>
      <c r="F570" s="25">
        <v>2860</v>
      </c>
      <c r="G570" s="25">
        <v>143</v>
      </c>
      <c r="H570" s="26">
        <v>3003</v>
      </c>
      <c r="I570" s="20" t="s">
        <v>1643</v>
      </c>
      <c r="J570" s="27">
        <f t="shared" si="8"/>
        <v>3003</v>
      </c>
      <c r="K570" s="20"/>
      <c r="L570" s="20" t="s">
        <v>1647</v>
      </c>
    </row>
    <row r="571" spans="1:12" x14ac:dyDescent="0.25">
      <c r="A571" s="20">
        <v>561</v>
      </c>
      <c r="B571" s="20" t="s">
        <v>1642</v>
      </c>
      <c r="C571" s="22" t="s">
        <v>1192</v>
      </c>
      <c r="D571" s="23">
        <v>168</v>
      </c>
      <c r="E571" s="24">
        <v>44511</v>
      </c>
      <c r="F571" s="25">
        <v>2970</v>
      </c>
      <c r="G571" s="25">
        <v>148.5</v>
      </c>
      <c r="H571" s="26">
        <v>3119</v>
      </c>
      <c r="I571" s="20" t="s">
        <v>1643</v>
      </c>
      <c r="J571" s="27">
        <f t="shared" si="8"/>
        <v>3118.5</v>
      </c>
      <c r="K571" s="20"/>
      <c r="L571" s="20" t="s">
        <v>1647</v>
      </c>
    </row>
    <row r="572" spans="1:12" x14ac:dyDescent="0.25">
      <c r="A572" s="20">
        <v>562</v>
      </c>
      <c r="B572" s="20" t="s">
        <v>1642</v>
      </c>
      <c r="C572" s="22" t="s">
        <v>1192</v>
      </c>
      <c r="D572" s="23">
        <v>169</v>
      </c>
      <c r="E572" s="24">
        <v>44528</v>
      </c>
      <c r="F572" s="25">
        <v>55272</v>
      </c>
      <c r="G572" s="25">
        <v>2763.6</v>
      </c>
      <c r="H572" s="26">
        <v>58036</v>
      </c>
      <c r="I572" s="20" t="s">
        <v>1643</v>
      </c>
      <c r="J572" s="27">
        <f t="shared" si="8"/>
        <v>58035.6</v>
      </c>
      <c r="K572" s="20"/>
      <c r="L572" s="20" t="s">
        <v>1647</v>
      </c>
    </row>
    <row r="573" spans="1:12" x14ac:dyDescent="0.25">
      <c r="A573" s="20">
        <v>563</v>
      </c>
      <c r="B573" s="20" t="s">
        <v>1642</v>
      </c>
      <c r="C573" s="22" t="s">
        <v>155</v>
      </c>
      <c r="D573" s="23">
        <v>8957139791</v>
      </c>
      <c r="E573" s="28">
        <v>44532</v>
      </c>
      <c r="F573" s="25">
        <v>48437.5</v>
      </c>
      <c r="G573" s="25">
        <v>13562.5</v>
      </c>
      <c r="H573" s="26">
        <v>62000</v>
      </c>
      <c r="I573" s="20" t="s">
        <v>1643</v>
      </c>
      <c r="J573" s="27">
        <f t="shared" si="8"/>
        <v>62000</v>
      </c>
      <c r="K573" s="20"/>
      <c r="L573" s="20" t="s">
        <v>1647</v>
      </c>
    </row>
    <row r="574" spans="1:12" x14ac:dyDescent="0.25">
      <c r="A574" s="20">
        <v>564</v>
      </c>
      <c r="B574" s="20" t="s">
        <v>1642</v>
      </c>
      <c r="C574" s="22" t="s">
        <v>155</v>
      </c>
      <c r="D574" s="23">
        <v>8957139792</v>
      </c>
      <c r="E574" s="28">
        <v>44532</v>
      </c>
      <c r="F574" s="25">
        <v>48437.5</v>
      </c>
      <c r="G574" s="25">
        <v>13562.5</v>
      </c>
      <c r="H574" s="26">
        <v>62000</v>
      </c>
      <c r="I574" s="20" t="s">
        <v>1643</v>
      </c>
      <c r="J574" s="27">
        <f t="shared" si="8"/>
        <v>62000</v>
      </c>
      <c r="K574" s="20"/>
      <c r="L574" s="20" t="s">
        <v>1647</v>
      </c>
    </row>
    <row r="575" spans="1:12" x14ac:dyDescent="0.25">
      <c r="A575" s="20">
        <v>565</v>
      </c>
      <c r="B575" s="20" t="s">
        <v>1642</v>
      </c>
      <c r="C575" s="22" t="s">
        <v>155</v>
      </c>
      <c r="D575" s="23">
        <v>8957139793</v>
      </c>
      <c r="E575" s="28">
        <v>44532</v>
      </c>
      <c r="F575" s="25">
        <v>48437.5</v>
      </c>
      <c r="G575" s="25">
        <v>13562.5</v>
      </c>
      <c r="H575" s="26">
        <v>62000</v>
      </c>
      <c r="I575" s="20" t="s">
        <v>1643</v>
      </c>
      <c r="J575" s="27">
        <f t="shared" si="8"/>
        <v>62000</v>
      </c>
      <c r="K575" s="20"/>
      <c r="L575" s="20" t="s">
        <v>1647</v>
      </c>
    </row>
    <row r="576" spans="1:12" x14ac:dyDescent="0.25">
      <c r="A576" s="20">
        <v>566</v>
      </c>
      <c r="B576" s="20" t="s">
        <v>1642</v>
      </c>
      <c r="C576" s="22" t="s">
        <v>155</v>
      </c>
      <c r="D576" s="23">
        <v>8957139794</v>
      </c>
      <c r="E576" s="28">
        <v>44532</v>
      </c>
      <c r="F576" s="25">
        <v>48437.5</v>
      </c>
      <c r="G576" s="25">
        <v>13562.5</v>
      </c>
      <c r="H576" s="26">
        <v>62000</v>
      </c>
      <c r="I576" s="20" t="s">
        <v>1643</v>
      </c>
      <c r="J576" s="27">
        <f t="shared" si="8"/>
        <v>62000</v>
      </c>
      <c r="K576" s="20"/>
      <c r="L576" s="20" t="s">
        <v>1647</v>
      </c>
    </row>
    <row r="577" spans="1:12" x14ac:dyDescent="0.25">
      <c r="A577" s="20">
        <v>567</v>
      </c>
      <c r="B577" s="20" t="s">
        <v>1642</v>
      </c>
      <c r="C577" s="22" t="s">
        <v>155</v>
      </c>
      <c r="D577" s="23">
        <v>8957139829</v>
      </c>
      <c r="E577" s="24">
        <v>44533</v>
      </c>
      <c r="F577" s="25">
        <v>72656.25</v>
      </c>
      <c r="G577" s="25">
        <v>20343.759999999998</v>
      </c>
      <c r="H577" s="26">
        <v>93000</v>
      </c>
      <c r="I577" s="20" t="s">
        <v>1643</v>
      </c>
      <c r="J577" s="27">
        <f t="shared" si="8"/>
        <v>93000.01</v>
      </c>
      <c r="K577" s="20"/>
      <c r="L577" s="20" t="s">
        <v>1647</v>
      </c>
    </row>
    <row r="578" spans="1:12" x14ac:dyDescent="0.25">
      <c r="A578" s="20">
        <v>568</v>
      </c>
      <c r="B578" s="20" t="s">
        <v>1642</v>
      </c>
      <c r="C578" s="22" t="s">
        <v>155</v>
      </c>
      <c r="D578" s="23">
        <v>8957139830</v>
      </c>
      <c r="E578" s="24">
        <v>44533</v>
      </c>
      <c r="F578" s="25">
        <v>24218.75</v>
      </c>
      <c r="G578" s="25">
        <v>6781.26</v>
      </c>
      <c r="H578" s="26">
        <v>31000</v>
      </c>
      <c r="I578" s="20" t="s">
        <v>1643</v>
      </c>
      <c r="J578" s="27">
        <f t="shared" si="8"/>
        <v>31000.010000000002</v>
      </c>
      <c r="K578" s="20"/>
      <c r="L578" s="20" t="s">
        <v>1647</v>
      </c>
    </row>
    <row r="579" spans="1:12" x14ac:dyDescent="0.25">
      <c r="A579" s="20">
        <v>569</v>
      </c>
      <c r="B579" s="20" t="s">
        <v>1642</v>
      </c>
      <c r="C579" s="22" t="s">
        <v>155</v>
      </c>
      <c r="D579" s="23">
        <v>8957139782</v>
      </c>
      <c r="E579" s="28">
        <v>44532</v>
      </c>
      <c r="F579" s="25">
        <v>48437.5</v>
      </c>
      <c r="G579" s="25">
        <v>13562.5</v>
      </c>
      <c r="H579" s="26">
        <v>62000</v>
      </c>
      <c r="I579" s="20" t="s">
        <v>1643</v>
      </c>
      <c r="J579" s="27">
        <f t="shared" si="8"/>
        <v>62000</v>
      </c>
      <c r="K579" s="20"/>
      <c r="L579" s="20" t="s">
        <v>1647</v>
      </c>
    </row>
    <row r="580" spans="1:12" x14ac:dyDescent="0.25">
      <c r="A580" s="20">
        <v>570</v>
      </c>
      <c r="B580" s="20" t="s">
        <v>1642</v>
      </c>
      <c r="C580" s="22" t="s">
        <v>155</v>
      </c>
      <c r="D580" s="23">
        <v>8957139783</v>
      </c>
      <c r="E580" s="28">
        <v>44532</v>
      </c>
      <c r="F580" s="25">
        <v>48437.5</v>
      </c>
      <c r="G580" s="25">
        <v>13562.5</v>
      </c>
      <c r="H580" s="26">
        <v>62000</v>
      </c>
      <c r="I580" s="20" t="s">
        <v>1643</v>
      </c>
      <c r="J580" s="27">
        <f t="shared" si="8"/>
        <v>62000</v>
      </c>
      <c r="K580" s="20"/>
      <c r="L580" s="20" t="s">
        <v>1647</v>
      </c>
    </row>
    <row r="581" spans="1:12" x14ac:dyDescent="0.25">
      <c r="A581" s="20">
        <v>571</v>
      </c>
      <c r="B581" s="20" t="s">
        <v>1642</v>
      </c>
      <c r="C581" s="22" t="s">
        <v>155</v>
      </c>
      <c r="D581" s="23">
        <v>8957139805</v>
      </c>
      <c r="E581" s="28">
        <v>44532</v>
      </c>
      <c r="F581" s="25">
        <v>48437.5</v>
      </c>
      <c r="G581" s="25">
        <v>13562.5</v>
      </c>
      <c r="H581" s="26">
        <v>62000</v>
      </c>
      <c r="I581" s="20" t="s">
        <v>1643</v>
      </c>
      <c r="J581" s="27">
        <f t="shared" si="8"/>
        <v>62000</v>
      </c>
      <c r="K581" s="20"/>
      <c r="L581" s="20" t="s">
        <v>1647</v>
      </c>
    </row>
    <row r="582" spans="1:12" x14ac:dyDescent="0.25">
      <c r="A582" s="20">
        <v>572</v>
      </c>
      <c r="B582" s="20" t="s">
        <v>1642</v>
      </c>
      <c r="C582" s="22" t="s">
        <v>155</v>
      </c>
      <c r="D582" s="23">
        <v>8957139806</v>
      </c>
      <c r="E582" s="28">
        <v>44532</v>
      </c>
      <c r="F582" s="25">
        <v>48437.5</v>
      </c>
      <c r="G582" s="25">
        <v>13562.5</v>
      </c>
      <c r="H582" s="26">
        <v>62000</v>
      </c>
      <c r="I582" s="20" t="s">
        <v>1643</v>
      </c>
      <c r="J582" s="27">
        <f t="shared" si="8"/>
        <v>62000</v>
      </c>
      <c r="K582" s="20"/>
      <c r="L582" s="20" t="s">
        <v>1647</v>
      </c>
    </row>
    <row r="583" spans="1:12" x14ac:dyDescent="0.25">
      <c r="A583" s="20">
        <v>573</v>
      </c>
      <c r="B583" s="20" t="s">
        <v>1642</v>
      </c>
      <c r="C583" s="22" t="s">
        <v>1192</v>
      </c>
      <c r="D583" s="23">
        <v>170</v>
      </c>
      <c r="E583" s="24">
        <v>44535</v>
      </c>
      <c r="F583" s="25">
        <v>49000</v>
      </c>
      <c r="G583" s="25">
        <v>2450</v>
      </c>
      <c r="H583" s="26">
        <v>51450</v>
      </c>
      <c r="I583" s="20" t="s">
        <v>1643</v>
      </c>
      <c r="J583" s="27">
        <f t="shared" si="8"/>
        <v>51450</v>
      </c>
      <c r="K583" s="20"/>
      <c r="L583" s="20" t="s">
        <v>1647</v>
      </c>
    </row>
    <row r="584" spans="1:12" x14ac:dyDescent="0.25">
      <c r="A584" s="20">
        <v>574</v>
      </c>
      <c r="B584" s="20" t="s">
        <v>1642</v>
      </c>
      <c r="C584" s="22" t="s">
        <v>1192</v>
      </c>
      <c r="D584" s="23">
        <v>171</v>
      </c>
      <c r="E584" s="24">
        <v>44535</v>
      </c>
      <c r="F584" s="25">
        <v>2310</v>
      </c>
      <c r="G584" s="25">
        <v>115.5</v>
      </c>
      <c r="H584" s="26">
        <v>2426</v>
      </c>
      <c r="I584" s="20" t="s">
        <v>1643</v>
      </c>
      <c r="J584" s="27">
        <f t="shared" si="8"/>
        <v>2425.5</v>
      </c>
      <c r="K584" s="20"/>
      <c r="L584" s="20" t="s">
        <v>1647</v>
      </c>
    </row>
    <row r="585" spans="1:12" x14ac:dyDescent="0.25">
      <c r="A585" s="20">
        <v>575</v>
      </c>
      <c r="B585" s="20" t="s">
        <v>1642</v>
      </c>
      <c r="C585" s="22" t="s">
        <v>1192</v>
      </c>
      <c r="D585" s="23">
        <v>172</v>
      </c>
      <c r="E585" s="24">
        <v>44537</v>
      </c>
      <c r="F585" s="25">
        <v>49000</v>
      </c>
      <c r="G585" s="25">
        <v>2450</v>
      </c>
      <c r="H585" s="26">
        <v>51450</v>
      </c>
      <c r="I585" s="20" t="s">
        <v>1643</v>
      </c>
      <c r="J585" s="27">
        <f t="shared" si="8"/>
        <v>51450</v>
      </c>
      <c r="K585" s="20"/>
      <c r="L585" s="20" t="s">
        <v>1647</v>
      </c>
    </row>
    <row r="586" spans="1:12" x14ac:dyDescent="0.25">
      <c r="A586" s="20">
        <v>576</v>
      </c>
      <c r="B586" s="20" t="s">
        <v>1642</v>
      </c>
      <c r="C586" s="22" t="s">
        <v>1192</v>
      </c>
      <c r="D586" s="23">
        <v>175</v>
      </c>
      <c r="E586" s="24">
        <v>44542</v>
      </c>
      <c r="F586" s="25">
        <v>34884</v>
      </c>
      <c r="G586" s="25">
        <v>1744.2</v>
      </c>
      <c r="H586" s="26">
        <v>36628</v>
      </c>
      <c r="I586" s="20" t="s">
        <v>1643</v>
      </c>
      <c r="J586" s="27">
        <f t="shared" si="8"/>
        <v>36628.199999999997</v>
      </c>
      <c r="K586" s="20"/>
      <c r="L586" s="20" t="s">
        <v>1647</v>
      </c>
    </row>
    <row r="587" spans="1:12" x14ac:dyDescent="0.25">
      <c r="A587" s="20">
        <v>577</v>
      </c>
      <c r="B587" s="20" t="s">
        <v>1642</v>
      </c>
      <c r="C587" s="22" t="s">
        <v>1192</v>
      </c>
      <c r="D587" s="23">
        <v>173</v>
      </c>
      <c r="E587" s="24">
        <v>44541</v>
      </c>
      <c r="F587" s="25">
        <v>61902</v>
      </c>
      <c r="G587" s="25">
        <v>3095.1</v>
      </c>
      <c r="H587" s="26">
        <v>64997</v>
      </c>
      <c r="I587" s="20" t="s">
        <v>1643</v>
      </c>
      <c r="J587" s="27">
        <f t="shared" si="8"/>
        <v>64997.1</v>
      </c>
      <c r="K587" s="20"/>
      <c r="L587" s="20" t="s">
        <v>1647</v>
      </c>
    </row>
    <row r="588" spans="1:12" x14ac:dyDescent="0.25">
      <c r="A588" s="20">
        <v>578</v>
      </c>
      <c r="B588" s="20" t="s">
        <v>1642</v>
      </c>
      <c r="C588" s="22" t="s">
        <v>1192</v>
      </c>
      <c r="D588" s="23">
        <v>174</v>
      </c>
      <c r="E588" s="24">
        <v>44542</v>
      </c>
      <c r="F588" s="25">
        <v>49980</v>
      </c>
      <c r="G588" s="25">
        <v>2499</v>
      </c>
      <c r="H588" s="26">
        <v>52479</v>
      </c>
      <c r="I588" s="20" t="s">
        <v>1643</v>
      </c>
      <c r="J588" s="27">
        <f t="shared" ref="J588:J618" si="9">F588+G588</f>
        <v>52479</v>
      </c>
      <c r="K588" s="20"/>
      <c r="L588" s="20" t="s">
        <v>1647</v>
      </c>
    </row>
    <row r="589" spans="1:12" x14ac:dyDescent="0.25">
      <c r="A589" s="20">
        <v>579</v>
      </c>
      <c r="B589" s="20" t="s">
        <v>1642</v>
      </c>
      <c r="C589" s="22" t="s">
        <v>1652</v>
      </c>
      <c r="D589" s="23">
        <v>3632</v>
      </c>
      <c r="E589" s="24">
        <v>44545</v>
      </c>
      <c r="F589" s="25">
        <v>476904.39</v>
      </c>
      <c r="G589" s="25">
        <v>85842.8</v>
      </c>
      <c r="H589" s="26">
        <v>562747</v>
      </c>
      <c r="I589" s="20" t="s">
        <v>1643</v>
      </c>
      <c r="J589" s="27">
        <f t="shared" si="9"/>
        <v>562747.19000000006</v>
      </c>
      <c r="K589" s="20"/>
      <c r="L589" s="20" t="s">
        <v>1647</v>
      </c>
    </row>
    <row r="590" spans="1:12" x14ac:dyDescent="0.25">
      <c r="A590" s="20">
        <v>580</v>
      </c>
      <c r="B590" s="20" t="s">
        <v>1642</v>
      </c>
      <c r="C590" s="22" t="s">
        <v>1192</v>
      </c>
      <c r="D590" s="23">
        <v>176</v>
      </c>
      <c r="E590" s="24">
        <v>44548</v>
      </c>
      <c r="F590" s="25">
        <v>62720</v>
      </c>
      <c r="G590" s="25">
        <v>3136</v>
      </c>
      <c r="H590" s="26">
        <v>65856</v>
      </c>
      <c r="I590" s="20" t="s">
        <v>1643</v>
      </c>
      <c r="J590" s="27">
        <f t="shared" si="9"/>
        <v>65856</v>
      </c>
      <c r="K590" s="20"/>
      <c r="L590" s="20" t="s">
        <v>1647</v>
      </c>
    </row>
    <row r="591" spans="1:12" x14ac:dyDescent="0.25">
      <c r="A591" s="20">
        <v>581</v>
      </c>
      <c r="B591" s="20" t="s">
        <v>1642</v>
      </c>
      <c r="C591" s="22" t="s">
        <v>1192</v>
      </c>
      <c r="D591" s="23">
        <v>177</v>
      </c>
      <c r="E591" s="24">
        <v>44548</v>
      </c>
      <c r="F591" s="25">
        <v>68115</v>
      </c>
      <c r="G591" s="25">
        <v>3405.74</v>
      </c>
      <c r="H591" s="26">
        <v>71521</v>
      </c>
      <c r="I591" s="20" t="s">
        <v>1643</v>
      </c>
      <c r="J591" s="27">
        <f t="shared" si="9"/>
        <v>71520.740000000005</v>
      </c>
      <c r="K591" s="20"/>
      <c r="L591" s="20" t="s">
        <v>1647</v>
      </c>
    </row>
    <row r="592" spans="1:12" x14ac:dyDescent="0.25">
      <c r="A592" s="20">
        <v>582</v>
      </c>
      <c r="B592" s="20" t="s">
        <v>1642</v>
      </c>
      <c r="C592" s="22" t="s">
        <v>1192</v>
      </c>
      <c r="D592" s="23">
        <v>178</v>
      </c>
      <c r="E592" s="24">
        <v>44549</v>
      </c>
      <c r="F592" s="25">
        <v>47971</v>
      </c>
      <c r="G592" s="25">
        <v>2398.54</v>
      </c>
      <c r="H592" s="26">
        <v>50370</v>
      </c>
      <c r="I592" s="20" t="s">
        <v>1643</v>
      </c>
      <c r="J592" s="27">
        <f t="shared" si="9"/>
        <v>50369.54</v>
      </c>
      <c r="K592" s="20"/>
      <c r="L592" s="20" t="s">
        <v>1647</v>
      </c>
    </row>
    <row r="593" spans="1:12" x14ac:dyDescent="0.25">
      <c r="A593" s="20">
        <v>583</v>
      </c>
      <c r="B593" s="20" t="s">
        <v>1642</v>
      </c>
      <c r="C593" s="22" t="s">
        <v>1192</v>
      </c>
      <c r="D593" s="23">
        <v>179</v>
      </c>
      <c r="E593" s="24">
        <v>44549</v>
      </c>
      <c r="F593" s="25">
        <v>2596</v>
      </c>
      <c r="G593" s="25">
        <v>129.80000000000001</v>
      </c>
      <c r="H593" s="26">
        <v>2726</v>
      </c>
      <c r="I593" s="20" t="s">
        <v>1643</v>
      </c>
      <c r="J593" s="27">
        <f t="shared" si="9"/>
        <v>2725.8</v>
      </c>
      <c r="K593" s="20"/>
      <c r="L593" s="20" t="s">
        <v>1647</v>
      </c>
    </row>
    <row r="594" spans="1:12" x14ac:dyDescent="0.25">
      <c r="A594" s="20">
        <v>584</v>
      </c>
      <c r="B594" s="20" t="s">
        <v>1642</v>
      </c>
      <c r="C594" s="22" t="s">
        <v>1192</v>
      </c>
      <c r="D594" s="23">
        <v>180</v>
      </c>
      <c r="E594" s="24">
        <v>44549</v>
      </c>
      <c r="F594" s="25">
        <v>2310</v>
      </c>
      <c r="G594" s="25">
        <v>115.5</v>
      </c>
      <c r="H594" s="26">
        <v>2426</v>
      </c>
      <c r="I594" s="20" t="s">
        <v>1643</v>
      </c>
      <c r="J594" s="27">
        <f t="shared" si="9"/>
        <v>2425.5</v>
      </c>
      <c r="K594" s="20"/>
      <c r="L594" s="20" t="s">
        <v>1647</v>
      </c>
    </row>
    <row r="595" spans="1:12" x14ac:dyDescent="0.25">
      <c r="A595" s="20">
        <v>585</v>
      </c>
      <c r="B595" s="20" t="s">
        <v>1642</v>
      </c>
      <c r="C595" s="22" t="s">
        <v>1192</v>
      </c>
      <c r="D595" s="23">
        <v>181</v>
      </c>
      <c r="E595" s="24">
        <v>44550</v>
      </c>
      <c r="F595" s="25">
        <v>39298</v>
      </c>
      <c r="G595" s="25">
        <v>1964.9</v>
      </c>
      <c r="H595" s="26">
        <v>41263</v>
      </c>
      <c r="I595" s="20" t="s">
        <v>1643</v>
      </c>
      <c r="J595" s="27">
        <f t="shared" si="9"/>
        <v>41262.9</v>
      </c>
      <c r="K595" s="20"/>
      <c r="L595" s="20" t="s">
        <v>1647</v>
      </c>
    </row>
    <row r="596" spans="1:12" x14ac:dyDescent="0.25">
      <c r="A596" s="20">
        <v>586</v>
      </c>
      <c r="B596" s="20" t="s">
        <v>1642</v>
      </c>
      <c r="C596" s="22" t="s">
        <v>1192</v>
      </c>
      <c r="D596" s="23">
        <v>183</v>
      </c>
      <c r="E596" s="24">
        <v>44554</v>
      </c>
      <c r="F596" s="25">
        <v>2112</v>
      </c>
      <c r="G596" s="25">
        <v>105.6</v>
      </c>
      <c r="H596" s="26">
        <v>2218</v>
      </c>
      <c r="I596" s="20" t="s">
        <v>1643</v>
      </c>
      <c r="J596" s="27">
        <f t="shared" si="9"/>
        <v>2217.6</v>
      </c>
      <c r="K596" s="20"/>
      <c r="L596" s="20" t="s">
        <v>1647</v>
      </c>
    </row>
    <row r="597" spans="1:12" x14ac:dyDescent="0.25">
      <c r="A597" s="20">
        <v>587</v>
      </c>
      <c r="B597" s="20" t="s">
        <v>1642</v>
      </c>
      <c r="C597" s="22" t="s">
        <v>1192</v>
      </c>
      <c r="D597" s="23">
        <v>182</v>
      </c>
      <c r="E597" s="24">
        <v>44554</v>
      </c>
      <c r="F597" s="25">
        <v>113316</v>
      </c>
      <c r="G597" s="25">
        <v>5665.8</v>
      </c>
      <c r="H597" s="26">
        <v>118982</v>
      </c>
      <c r="I597" s="20" t="s">
        <v>1643</v>
      </c>
      <c r="J597" s="27">
        <f t="shared" si="9"/>
        <v>118981.8</v>
      </c>
      <c r="K597" s="20"/>
      <c r="L597" s="20" t="s">
        <v>1647</v>
      </c>
    </row>
    <row r="598" spans="1:12" x14ac:dyDescent="0.25">
      <c r="A598" s="20">
        <v>588</v>
      </c>
      <c r="B598" s="20" t="s">
        <v>1642</v>
      </c>
      <c r="C598" s="22" t="s">
        <v>1646</v>
      </c>
      <c r="D598" s="23" t="s">
        <v>58</v>
      </c>
      <c r="E598" s="28"/>
      <c r="F598" s="25">
        <v>104050</v>
      </c>
      <c r="G598" s="25">
        <v>0</v>
      </c>
      <c r="H598" s="26">
        <v>104050</v>
      </c>
      <c r="I598" s="20" t="s">
        <v>1643</v>
      </c>
      <c r="J598" s="27">
        <f t="shared" si="9"/>
        <v>104050</v>
      </c>
      <c r="K598" s="20"/>
      <c r="L598" s="20" t="s">
        <v>1647</v>
      </c>
    </row>
    <row r="599" spans="1:12" x14ac:dyDescent="0.25">
      <c r="A599" s="20">
        <v>589</v>
      </c>
      <c r="B599" s="20" t="s">
        <v>1642</v>
      </c>
      <c r="C599" s="22" t="s">
        <v>1649</v>
      </c>
      <c r="D599" s="23">
        <v>467</v>
      </c>
      <c r="E599" s="24">
        <v>44538</v>
      </c>
      <c r="F599" s="25">
        <v>54000</v>
      </c>
      <c r="G599" s="25">
        <v>2700</v>
      </c>
      <c r="H599" s="26">
        <v>56700</v>
      </c>
      <c r="I599" s="20" t="s">
        <v>1643</v>
      </c>
      <c r="J599" s="27">
        <f t="shared" si="9"/>
        <v>56700</v>
      </c>
      <c r="K599" s="20"/>
      <c r="L599" s="20" t="s">
        <v>1647</v>
      </c>
    </row>
    <row r="600" spans="1:12" x14ac:dyDescent="0.25">
      <c r="A600" s="20">
        <v>590</v>
      </c>
      <c r="B600" s="20" t="s">
        <v>1642</v>
      </c>
      <c r="C600" s="22" t="s">
        <v>1649</v>
      </c>
      <c r="D600" s="23">
        <v>466</v>
      </c>
      <c r="E600" s="24">
        <v>44538</v>
      </c>
      <c r="F600" s="25">
        <v>54000</v>
      </c>
      <c r="G600" s="25">
        <v>2700</v>
      </c>
      <c r="H600" s="26">
        <v>56700</v>
      </c>
      <c r="I600" s="20" t="s">
        <v>1643</v>
      </c>
      <c r="J600" s="27">
        <f t="shared" si="9"/>
        <v>56700</v>
      </c>
      <c r="K600" s="20"/>
      <c r="L600" s="20" t="s">
        <v>1647</v>
      </c>
    </row>
    <row r="601" spans="1:12" x14ac:dyDescent="0.25">
      <c r="A601" s="20">
        <v>591</v>
      </c>
      <c r="B601" s="20" t="s">
        <v>1642</v>
      </c>
      <c r="C601" s="22" t="s">
        <v>1192</v>
      </c>
      <c r="D601" s="23">
        <v>184</v>
      </c>
      <c r="E601" s="24">
        <v>44207</v>
      </c>
      <c r="F601" s="25">
        <v>2244</v>
      </c>
      <c r="G601" s="25">
        <v>112.2</v>
      </c>
      <c r="H601" s="26">
        <v>2356</v>
      </c>
      <c r="I601" s="20" t="s">
        <v>1643</v>
      </c>
      <c r="J601" s="27">
        <f t="shared" si="9"/>
        <v>2356.1999999999998</v>
      </c>
      <c r="K601" s="20"/>
      <c r="L601" s="20" t="s">
        <v>1647</v>
      </c>
    </row>
    <row r="602" spans="1:12" x14ac:dyDescent="0.25">
      <c r="A602" s="20">
        <v>592</v>
      </c>
      <c r="B602" s="20" t="s">
        <v>1642</v>
      </c>
      <c r="C602" s="22" t="s">
        <v>1192</v>
      </c>
      <c r="D602" s="23">
        <v>185</v>
      </c>
      <c r="E602" s="24">
        <v>44231</v>
      </c>
      <c r="F602" s="25">
        <v>49784</v>
      </c>
      <c r="G602" s="25">
        <v>2489.1999999999998</v>
      </c>
      <c r="H602" s="26">
        <v>52273</v>
      </c>
      <c r="I602" s="20" t="s">
        <v>1643</v>
      </c>
      <c r="J602" s="27">
        <f t="shared" si="9"/>
        <v>52273.2</v>
      </c>
      <c r="K602" s="20"/>
      <c r="L602" s="20" t="s">
        <v>1647</v>
      </c>
    </row>
    <row r="603" spans="1:12" x14ac:dyDescent="0.25">
      <c r="A603" s="20">
        <v>593</v>
      </c>
      <c r="B603" s="20" t="s">
        <v>1642</v>
      </c>
      <c r="C603" s="22" t="s">
        <v>1192</v>
      </c>
      <c r="D603" s="23">
        <v>186</v>
      </c>
      <c r="E603" s="24">
        <v>44231</v>
      </c>
      <c r="F603" s="25">
        <v>77463</v>
      </c>
      <c r="G603" s="25">
        <v>3873.16</v>
      </c>
      <c r="H603" s="26">
        <v>81336</v>
      </c>
      <c r="I603" s="20" t="s">
        <v>1643</v>
      </c>
      <c r="J603" s="27">
        <f t="shared" si="9"/>
        <v>81336.160000000003</v>
      </c>
      <c r="K603" s="20"/>
      <c r="L603" s="20" t="s">
        <v>1647</v>
      </c>
    </row>
    <row r="604" spans="1:12" x14ac:dyDescent="0.25">
      <c r="A604" s="20">
        <v>594</v>
      </c>
      <c r="B604" s="20" t="s">
        <v>1642</v>
      </c>
      <c r="C604" s="22" t="s">
        <v>1192</v>
      </c>
      <c r="D604" s="23">
        <v>187</v>
      </c>
      <c r="E604" s="24">
        <v>44263</v>
      </c>
      <c r="F604" s="25">
        <v>89718</v>
      </c>
      <c r="G604" s="25">
        <v>4485.8999999999996</v>
      </c>
      <c r="H604" s="26">
        <v>94204</v>
      </c>
      <c r="I604" s="20" t="s">
        <v>1643</v>
      </c>
      <c r="J604" s="27">
        <f t="shared" si="9"/>
        <v>94203.9</v>
      </c>
      <c r="K604" s="20"/>
      <c r="L604" s="20" t="s">
        <v>1647</v>
      </c>
    </row>
    <row r="605" spans="1:12" x14ac:dyDescent="0.25">
      <c r="A605" s="20">
        <v>595</v>
      </c>
      <c r="B605" s="20" t="s">
        <v>1642</v>
      </c>
      <c r="C605" s="22" t="s">
        <v>155</v>
      </c>
      <c r="D605" s="23">
        <v>8957151732</v>
      </c>
      <c r="E605" s="24">
        <v>44271</v>
      </c>
      <c r="F605" s="25">
        <v>49218.8</v>
      </c>
      <c r="G605" s="25">
        <v>13781.28</v>
      </c>
      <c r="H605" s="26">
        <v>63000</v>
      </c>
      <c r="I605" s="20" t="s">
        <v>1643</v>
      </c>
      <c r="J605" s="27">
        <f t="shared" si="9"/>
        <v>63000.08</v>
      </c>
      <c r="K605" s="20"/>
      <c r="L605" s="20" t="s">
        <v>1647</v>
      </c>
    </row>
    <row r="606" spans="1:12" x14ac:dyDescent="0.25">
      <c r="A606" s="20">
        <v>596</v>
      </c>
      <c r="B606" s="20" t="s">
        <v>1642</v>
      </c>
      <c r="C606" s="22" t="s">
        <v>155</v>
      </c>
      <c r="D606" s="23">
        <v>8957151733</v>
      </c>
      <c r="E606" s="24">
        <v>44271</v>
      </c>
      <c r="F606" s="25">
        <v>49218.8</v>
      </c>
      <c r="G606" s="25">
        <v>13781.28</v>
      </c>
      <c r="H606" s="26">
        <v>63000</v>
      </c>
      <c r="I606" s="20" t="s">
        <v>1643</v>
      </c>
      <c r="J606" s="27">
        <f t="shared" si="9"/>
        <v>63000.08</v>
      </c>
      <c r="K606" s="20"/>
      <c r="L606" s="20" t="s">
        <v>1647</v>
      </c>
    </row>
    <row r="607" spans="1:12" x14ac:dyDescent="0.25">
      <c r="A607" s="20">
        <v>597</v>
      </c>
      <c r="B607" s="20" t="s">
        <v>1642</v>
      </c>
      <c r="C607" s="22" t="s">
        <v>155</v>
      </c>
      <c r="D607" s="23">
        <v>8957151734</v>
      </c>
      <c r="E607" s="24">
        <v>44271</v>
      </c>
      <c r="F607" s="25">
        <v>49218.8</v>
      </c>
      <c r="G607" s="25">
        <v>13781.28</v>
      </c>
      <c r="H607" s="26">
        <v>63000</v>
      </c>
      <c r="I607" s="20" t="s">
        <v>1643</v>
      </c>
      <c r="J607" s="27">
        <f t="shared" si="9"/>
        <v>63000.08</v>
      </c>
      <c r="K607" s="20"/>
      <c r="L607" s="20" t="s">
        <v>1647</v>
      </c>
    </row>
    <row r="608" spans="1:12" x14ac:dyDescent="0.25">
      <c r="A608" s="20">
        <v>598</v>
      </c>
      <c r="B608" s="20" t="s">
        <v>1642</v>
      </c>
      <c r="C608" s="22" t="s">
        <v>155</v>
      </c>
      <c r="D608" s="23">
        <v>8957151735</v>
      </c>
      <c r="E608" s="24">
        <v>44271</v>
      </c>
      <c r="F608" s="25">
        <v>49218.8</v>
      </c>
      <c r="G608" s="25">
        <v>13781.28</v>
      </c>
      <c r="H608" s="26">
        <v>63000</v>
      </c>
      <c r="I608" s="20" t="s">
        <v>1643</v>
      </c>
      <c r="J608" s="27">
        <f t="shared" si="9"/>
        <v>63000.08</v>
      </c>
      <c r="K608" s="20"/>
      <c r="L608" s="20" t="s">
        <v>1647</v>
      </c>
    </row>
    <row r="609" spans="1:12" x14ac:dyDescent="0.25">
      <c r="A609" s="20">
        <v>599</v>
      </c>
      <c r="B609" s="20" t="s">
        <v>1642</v>
      </c>
      <c r="C609" s="22" t="s">
        <v>155</v>
      </c>
      <c r="D609" s="23">
        <v>8957151802</v>
      </c>
      <c r="E609" s="24">
        <v>44272</v>
      </c>
      <c r="F609" s="25">
        <v>49218.8</v>
      </c>
      <c r="G609" s="25">
        <v>13781.28</v>
      </c>
      <c r="H609" s="26">
        <v>63000</v>
      </c>
      <c r="I609" s="20" t="s">
        <v>1643</v>
      </c>
      <c r="J609" s="27">
        <f t="shared" si="9"/>
        <v>63000.08</v>
      </c>
      <c r="K609" s="20"/>
      <c r="L609" s="20" t="s">
        <v>1647</v>
      </c>
    </row>
    <row r="610" spans="1:12" x14ac:dyDescent="0.25">
      <c r="A610" s="20">
        <v>600</v>
      </c>
      <c r="B610" s="20" t="s">
        <v>1642</v>
      </c>
      <c r="C610" s="22" t="s">
        <v>155</v>
      </c>
      <c r="D610" s="23">
        <v>8957151803</v>
      </c>
      <c r="E610" s="24">
        <v>44272</v>
      </c>
      <c r="F610" s="25">
        <v>49218.8</v>
      </c>
      <c r="G610" s="25">
        <v>13781.28</v>
      </c>
      <c r="H610" s="26">
        <v>63000</v>
      </c>
      <c r="I610" s="20" t="s">
        <v>1643</v>
      </c>
      <c r="J610" s="27">
        <f t="shared" si="9"/>
        <v>63000.08</v>
      </c>
      <c r="K610" s="20"/>
      <c r="L610" s="20" t="s">
        <v>1647</v>
      </c>
    </row>
    <row r="611" spans="1:12" x14ac:dyDescent="0.25">
      <c r="A611" s="20">
        <v>601</v>
      </c>
      <c r="B611" s="20" t="s">
        <v>1642</v>
      </c>
      <c r="C611" s="22" t="s">
        <v>155</v>
      </c>
      <c r="D611" s="23">
        <v>8957151804</v>
      </c>
      <c r="E611" s="24">
        <v>44272</v>
      </c>
      <c r="F611" s="25">
        <v>49218.8</v>
      </c>
      <c r="G611" s="25">
        <v>13781.28</v>
      </c>
      <c r="H611" s="26">
        <v>63000</v>
      </c>
      <c r="I611" s="20" t="s">
        <v>1643</v>
      </c>
      <c r="J611" s="27">
        <f t="shared" si="9"/>
        <v>63000.08</v>
      </c>
      <c r="K611" s="20"/>
      <c r="L611" s="20" t="s">
        <v>1647</v>
      </c>
    </row>
    <row r="612" spans="1:12" x14ac:dyDescent="0.25">
      <c r="A612" s="20">
        <v>602</v>
      </c>
      <c r="B612" s="20" t="s">
        <v>1642</v>
      </c>
      <c r="C612" s="22" t="s">
        <v>155</v>
      </c>
      <c r="D612" s="23">
        <v>8957151805</v>
      </c>
      <c r="E612" s="24">
        <v>44272</v>
      </c>
      <c r="F612" s="25">
        <v>49218.8</v>
      </c>
      <c r="G612" s="25">
        <v>13781.28</v>
      </c>
      <c r="H612" s="26">
        <v>63000</v>
      </c>
      <c r="I612" s="20" t="s">
        <v>1643</v>
      </c>
      <c r="J612" s="27">
        <f t="shared" si="9"/>
        <v>63000.08</v>
      </c>
      <c r="K612" s="20"/>
      <c r="L612" s="20" t="s">
        <v>1647</v>
      </c>
    </row>
    <row r="613" spans="1:12" x14ac:dyDescent="0.25">
      <c r="A613" s="20">
        <v>603</v>
      </c>
      <c r="B613" s="20" t="s">
        <v>1642</v>
      </c>
      <c r="C613" s="22" t="s">
        <v>155</v>
      </c>
      <c r="D613" s="23">
        <v>8957151806</v>
      </c>
      <c r="E613" s="24">
        <v>44272</v>
      </c>
      <c r="F613" s="25">
        <v>24609.4</v>
      </c>
      <c r="G613" s="25">
        <v>6890.64</v>
      </c>
      <c r="H613" s="26">
        <v>31500</v>
      </c>
      <c r="I613" s="20" t="s">
        <v>1643</v>
      </c>
      <c r="J613" s="27">
        <f t="shared" si="9"/>
        <v>31500.04</v>
      </c>
      <c r="K613" s="20"/>
      <c r="L613" s="20" t="s">
        <v>1647</v>
      </c>
    </row>
    <row r="614" spans="1:12" x14ac:dyDescent="0.25">
      <c r="A614" s="20">
        <v>604</v>
      </c>
      <c r="B614" s="20" t="s">
        <v>1642</v>
      </c>
      <c r="C614" s="22" t="s">
        <v>155</v>
      </c>
      <c r="D614" s="23">
        <v>8957151807</v>
      </c>
      <c r="E614" s="24">
        <v>44272</v>
      </c>
      <c r="F614" s="25">
        <v>24609.4</v>
      </c>
      <c r="G614" s="25">
        <v>6890.64</v>
      </c>
      <c r="H614" s="26">
        <v>31500</v>
      </c>
      <c r="I614" s="20" t="s">
        <v>1643</v>
      </c>
      <c r="J614" s="27">
        <f t="shared" si="9"/>
        <v>31500.04</v>
      </c>
      <c r="K614" s="20"/>
      <c r="L614" s="20" t="s">
        <v>1647</v>
      </c>
    </row>
    <row r="615" spans="1:12" x14ac:dyDescent="0.25">
      <c r="A615" s="20">
        <v>605</v>
      </c>
      <c r="B615" s="20" t="s">
        <v>1642</v>
      </c>
      <c r="C615" s="22" t="s">
        <v>155</v>
      </c>
      <c r="D615" s="23">
        <v>8957151808</v>
      </c>
      <c r="E615" s="24">
        <v>44272</v>
      </c>
      <c r="F615" s="25">
        <v>24609.4</v>
      </c>
      <c r="G615" s="25">
        <v>6890.64</v>
      </c>
      <c r="H615" s="26">
        <v>31500</v>
      </c>
      <c r="I615" s="20" t="s">
        <v>1643</v>
      </c>
      <c r="J615" s="27">
        <f t="shared" si="9"/>
        <v>31500.04</v>
      </c>
      <c r="K615" s="20"/>
      <c r="L615" s="20" t="s">
        <v>1647</v>
      </c>
    </row>
    <row r="616" spans="1:12" x14ac:dyDescent="0.25">
      <c r="A616" s="20">
        <v>606</v>
      </c>
      <c r="B616" s="20" t="s">
        <v>1642</v>
      </c>
      <c r="C616" s="22" t="s">
        <v>155</v>
      </c>
      <c r="D616" s="23">
        <v>8957151809</v>
      </c>
      <c r="E616" s="24">
        <v>44272</v>
      </c>
      <c r="F616" s="25">
        <v>24609.4</v>
      </c>
      <c r="G616" s="25">
        <v>6890.64</v>
      </c>
      <c r="H616" s="26">
        <v>31500</v>
      </c>
      <c r="I616" s="20" t="s">
        <v>1643</v>
      </c>
      <c r="J616" s="27">
        <f t="shared" si="9"/>
        <v>31500.04</v>
      </c>
      <c r="K616" s="20"/>
      <c r="L616" s="20" t="s">
        <v>1647</v>
      </c>
    </row>
    <row r="617" spans="1:12" x14ac:dyDescent="0.25">
      <c r="A617" s="20">
        <v>607</v>
      </c>
      <c r="B617" s="20" t="s">
        <v>1642</v>
      </c>
      <c r="C617" s="22" t="s">
        <v>1646</v>
      </c>
      <c r="D617" s="23" t="s">
        <v>58</v>
      </c>
      <c r="E617" s="28"/>
      <c r="F617" s="25">
        <v>50208</v>
      </c>
      <c r="G617" s="25">
        <v>0</v>
      </c>
      <c r="H617" s="26">
        <v>50208</v>
      </c>
      <c r="I617" s="20" t="s">
        <v>1643</v>
      </c>
      <c r="J617" s="27">
        <f t="shared" si="9"/>
        <v>50208</v>
      </c>
      <c r="K617" s="20"/>
      <c r="L617" s="20" t="s">
        <v>1647</v>
      </c>
    </row>
    <row r="618" spans="1:12" x14ac:dyDescent="0.25">
      <c r="A618" s="20">
        <v>608</v>
      </c>
      <c r="B618" s="20" t="s">
        <v>1642</v>
      </c>
      <c r="C618" s="22" t="s">
        <v>1192</v>
      </c>
      <c r="D618" s="23">
        <v>189</v>
      </c>
      <c r="E618" s="24">
        <v>44286</v>
      </c>
      <c r="F618" s="25">
        <v>76734</v>
      </c>
      <c r="G618" s="25">
        <v>3836.7</v>
      </c>
      <c r="H618" s="26">
        <v>80571</v>
      </c>
      <c r="I618" s="20" t="s">
        <v>1643</v>
      </c>
      <c r="J618" s="27">
        <f t="shared" si="9"/>
        <v>80570.7</v>
      </c>
      <c r="K618" s="20"/>
      <c r="L618" s="20" t="s">
        <v>1647</v>
      </c>
    </row>
    <row r="619" spans="1:12" hidden="1" x14ac:dyDescent="0.25">
      <c r="A619" s="19" t="s">
        <v>23</v>
      </c>
      <c r="B619" s="19" t="s">
        <v>18</v>
      </c>
      <c r="C619" s="20"/>
      <c r="D619" s="20"/>
      <c r="E619" s="30"/>
      <c r="F619" s="20"/>
      <c r="G619" s="20"/>
      <c r="H619" s="20"/>
      <c r="I619" s="20"/>
      <c r="J619" s="20"/>
      <c r="K619" s="20"/>
      <c r="L619" s="20"/>
    </row>
    <row r="620" spans="1:12" hidden="1" x14ac:dyDescent="0.25">
      <c r="A620" s="20">
        <v>1</v>
      </c>
      <c r="B620" s="20" t="s">
        <v>18</v>
      </c>
      <c r="C620" s="22" t="s">
        <v>614</v>
      </c>
      <c r="D620" s="23" t="s">
        <v>1653</v>
      </c>
      <c r="E620" s="127">
        <v>44092</v>
      </c>
      <c r="F620" s="25">
        <v>17360</v>
      </c>
      <c r="G620" s="25">
        <v>3124.7999999999997</v>
      </c>
      <c r="H620" s="27">
        <v>20485</v>
      </c>
      <c r="I620" s="20" t="s">
        <v>1654</v>
      </c>
      <c r="J620" s="27">
        <f t="shared" ref="J620:J683" si="10">F620</f>
        <v>17360</v>
      </c>
      <c r="K620" s="20"/>
      <c r="L620" s="20" t="s">
        <v>1655</v>
      </c>
    </row>
    <row r="621" spans="1:12" hidden="1" x14ac:dyDescent="0.25">
      <c r="A621" s="20">
        <f t="shared" ref="A621:A684" si="11">A620+1</f>
        <v>2</v>
      </c>
      <c r="B621" s="20" t="s">
        <v>18</v>
      </c>
      <c r="C621" s="22" t="s">
        <v>1284</v>
      </c>
      <c r="D621" s="23">
        <v>7583</v>
      </c>
      <c r="E621" s="24">
        <v>44092</v>
      </c>
      <c r="F621" s="25">
        <v>1403010</v>
      </c>
      <c r="G621" s="25">
        <v>252541.8</v>
      </c>
      <c r="H621" s="27">
        <v>1655552</v>
      </c>
      <c r="I621" s="20" t="s">
        <v>1654</v>
      </c>
      <c r="J621" s="27">
        <f t="shared" si="10"/>
        <v>1403010</v>
      </c>
      <c r="K621" s="20"/>
      <c r="L621" s="20" t="s">
        <v>1655</v>
      </c>
    </row>
    <row r="622" spans="1:12" hidden="1" x14ac:dyDescent="0.25">
      <c r="A622" s="20">
        <f t="shared" si="11"/>
        <v>3</v>
      </c>
      <c r="B622" s="20" t="s">
        <v>18</v>
      </c>
      <c r="C622" s="22" t="s">
        <v>1284</v>
      </c>
      <c r="D622" s="23" t="s">
        <v>1656</v>
      </c>
      <c r="E622" s="24"/>
      <c r="F622" s="25">
        <v>-126630</v>
      </c>
      <c r="G622" s="25">
        <v>22793.4</v>
      </c>
      <c r="H622" s="27">
        <v>-103837</v>
      </c>
      <c r="I622" s="20" t="s">
        <v>1654</v>
      </c>
      <c r="J622" s="27">
        <f t="shared" si="10"/>
        <v>-126630</v>
      </c>
      <c r="K622" s="20"/>
      <c r="L622" s="20" t="s">
        <v>1655</v>
      </c>
    </row>
    <row r="623" spans="1:12" hidden="1" x14ac:dyDescent="0.25">
      <c r="A623" s="20">
        <f t="shared" si="11"/>
        <v>4</v>
      </c>
      <c r="B623" s="20" t="s">
        <v>18</v>
      </c>
      <c r="C623" s="22" t="s">
        <v>1242</v>
      </c>
      <c r="D623" s="23">
        <v>300154</v>
      </c>
      <c r="E623" s="24">
        <v>44091</v>
      </c>
      <c r="F623" s="25">
        <v>440000</v>
      </c>
      <c r="G623" s="25">
        <v>79200</v>
      </c>
      <c r="H623" s="27">
        <v>519200</v>
      </c>
      <c r="I623" s="20" t="s">
        <v>1654</v>
      </c>
      <c r="J623" s="27">
        <f t="shared" si="10"/>
        <v>440000</v>
      </c>
      <c r="K623" s="20"/>
      <c r="L623" s="20" t="s">
        <v>1655</v>
      </c>
    </row>
    <row r="624" spans="1:12" hidden="1" x14ac:dyDescent="0.25">
      <c r="A624" s="20">
        <f t="shared" si="11"/>
        <v>5</v>
      </c>
      <c r="B624" s="20" t="s">
        <v>18</v>
      </c>
      <c r="C624" s="22" t="s">
        <v>819</v>
      </c>
      <c r="D624" s="23" t="s">
        <v>1657</v>
      </c>
      <c r="E624" s="24">
        <v>44088</v>
      </c>
      <c r="F624" s="25">
        <v>224725</v>
      </c>
      <c r="G624" s="25">
        <v>40450.5</v>
      </c>
      <c r="H624" s="27">
        <v>265176</v>
      </c>
      <c r="I624" s="20" t="s">
        <v>1654</v>
      </c>
      <c r="J624" s="27">
        <f t="shared" si="10"/>
        <v>224725</v>
      </c>
      <c r="K624" s="20"/>
      <c r="L624" s="20" t="s">
        <v>1655</v>
      </c>
    </row>
    <row r="625" spans="1:12" hidden="1" x14ac:dyDescent="0.25">
      <c r="A625" s="20">
        <f t="shared" si="11"/>
        <v>6</v>
      </c>
      <c r="B625" s="20" t="s">
        <v>18</v>
      </c>
      <c r="C625" s="22" t="s">
        <v>1249</v>
      </c>
      <c r="D625" s="23">
        <v>49</v>
      </c>
      <c r="E625" s="24">
        <v>44091</v>
      </c>
      <c r="F625" s="25">
        <v>650000</v>
      </c>
      <c r="G625" s="25">
        <v>117000</v>
      </c>
      <c r="H625" s="27">
        <v>767000</v>
      </c>
      <c r="I625" s="20" t="s">
        <v>1654</v>
      </c>
      <c r="J625" s="27">
        <f t="shared" si="10"/>
        <v>650000</v>
      </c>
      <c r="K625" s="20"/>
      <c r="L625" s="20" t="s">
        <v>1655</v>
      </c>
    </row>
    <row r="626" spans="1:12" hidden="1" x14ac:dyDescent="0.25">
      <c r="A626" s="20">
        <f t="shared" si="11"/>
        <v>7</v>
      </c>
      <c r="B626" s="20" t="s">
        <v>18</v>
      </c>
      <c r="C626" s="22" t="s">
        <v>905</v>
      </c>
      <c r="D626" s="23">
        <v>880</v>
      </c>
      <c r="E626" s="24">
        <v>44092</v>
      </c>
      <c r="F626" s="25">
        <v>294821</v>
      </c>
      <c r="G626" s="25">
        <v>53068</v>
      </c>
      <c r="H626" s="27">
        <v>347889</v>
      </c>
      <c r="I626" s="20" t="s">
        <v>1654</v>
      </c>
      <c r="J626" s="27">
        <f t="shared" si="10"/>
        <v>294821</v>
      </c>
      <c r="K626" s="20"/>
      <c r="L626" s="20" t="s">
        <v>1655</v>
      </c>
    </row>
    <row r="627" spans="1:12" hidden="1" x14ac:dyDescent="0.25">
      <c r="A627" s="20">
        <f t="shared" si="11"/>
        <v>8</v>
      </c>
      <c r="B627" s="20" t="s">
        <v>18</v>
      </c>
      <c r="C627" s="22" t="s">
        <v>1242</v>
      </c>
      <c r="D627" s="23">
        <v>300157</v>
      </c>
      <c r="E627" s="24">
        <v>44093</v>
      </c>
      <c r="F627" s="25">
        <v>440000</v>
      </c>
      <c r="G627" s="25">
        <v>79200</v>
      </c>
      <c r="H627" s="27">
        <v>519200</v>
      </c>
      <c r="I627" s="20" t="s">
        <v>1654</v>
      </c>
      <c r="J627" s="27">
        <f t="shared" si="10"/>
        <v>440000</v>
      </c>
      <c r="K627" s="20"/>
      <c r="L627" s="20" t="s">
        <v>1655</v>
      </c>
    </row>
    <row r="628" spans="1:12" hidden="1" x14ac:dyDescent="0.25">
      <c r="A628" s="20">
        <f t="shared" si="11"/>
        <v>9</v>
      </c>
      <c r="B628" s="20" t="s">
        <v>18</v>
      </c>
      <c r="C628" s="22" t="s">
        <v>614</v>
      </c>
      <c r="D628" s="23" t="s">
        <v>1658</v>
      </c>
      <c r="E628" s="127">
        <v>44093</v>
      </c>
      <c r="F628" s="25">
        <v>17360</v>
      </c>
      <c r="G628" s="25">
        <v>3124.7999999999997</v>
      </c>
      <c r="H628" s="27">
        <v>20485</v>
      </c>
      <c r="I628" s="20" t="s">
        <v>1654</v>
      </c>
      <c r="J628" s="27">
        <f t="shared" si="10"/>
        <v>17360</v>
      </c>
      <c r="K628" s="20"/>
      <c r="L628" s="20" t="s">
        <v>1655</v>
      </c>
    </row>
    <row r="629" spans="1:12" ht="30" hidden="1" x14ac:dyDescent="0.25">
      <c r="A629" s="20">
        <f t="shared" si="11"/>
        <v>10</v>
      </c>
      <c r="B629" s="20" t="s">
        <v>18</v>
      </c>
      <c r="C629" s="22" t="s">
        <v>898</v>
      </c>
      <c r="D629" s="23" t="s">
        <v>1659</v>
      </c>
      <c r="E629" s="24">
        <v>44092</v>
      </c>
      <c r="F629" s="25">
        <v>890000</v>
      </c>
      <c r="G629" s="25">
        <v>160200</v>
      </c>
      <c r="H629" s="27">
        <v>1050200</v>
      </c>
      <c r="I629" s="20" t="s">
        <v>1654</v>
      </c>
      <c r="J629" s="27">
        <f t="shared" si="10"/>
        <v>890000</v>
      </c>
      <c r="K629" s="20"/>
      <c r="L629" s="31" t="s">
        <v>1660</v>
      </c>
    </row>
    <row r="630" spans="1:12" hidden="1" x14ac:dyDescent="0.25">
      <c r="A630" s="20">
        <f t="shared" si="11"/>
        <v>11</v>
      </c>
      <c r="B630" s="20" t="s">
        <v>18</v>
      </c>
      <c r="C630" s="22" t="s">
        <v>1242</v>
      </c>
      <c r="D630" s="23">
        <v>27</v>
      </c>
      <c r="E630" s="24">
        <v>44093</v>
      </c>
      <c r="F630" s="25">
        <v>795000</v>
      </c>
      <c r="G630" s="25">
        <v>143100</v>
      </c>
      <c r="H630" s="27">
        <v>938100</v>
      </c>
      <c r="I630" s="20" t="s">
        <v>1654</v>
      </c>
      <c r="J630" s="27">
        <f t="shared" si="10"/>
        <v>795000</v>
      </c>
      <c r="K630" s="20"/>
      <c r="L630" s="20" t="s">
        <v>1655</v>
      </c>
    </row>
    <row r="631" spans="1:12" hidden="1" x14ac:dyDescent="0.25">
      <c r="A631" s="20">
        <f t="shared" si="11"/>
        <v>12</v>
      </c>
      <c r="B631" s="20" t="s">
        <v>18</v>
      </c>
      <c r="C631" s="22" t="s">
        <v>852</v>
      </c>
      <c r="D631" s="23">
        <v>110</v>
      </c>
      <c r="E631" s="24">
        <v>44093</v>
      </c>
      <c r="F631" s="25">
        <v>2000000</v>
      </c>
      <c r="G631" s="25">
        <v>360000</v>
      </c>
      <c r="H631" s="27">
        <v>2360000</v>
      </c>
      <c r="I631" s="20" t="s">
        <v>1654</v>
      </c>
      <c r="J631" s="27">
        <f t="shared" si="10"/>
        <v>2000000</v>
      </c>
      <c r="K631" s="20"/>
      <c r="L631" s="20" t="s">
        <v>1655</v>
      </c>
    </row>
    <row r="632" spans="1:12" ht="30" hidden="1" x14ac:dyDescent="0.25">
      <c r="A632" s="20">
        <f t="shared" si="11"/>
        <v>13</v>
      </c>
      <c r="B632" s="20" t="s">
        <v>18</v>
      </c>
      <c r="C632" s="22" t="s">
        <v>898</v>
      </c>
      <c r="D632" s="23" t="s">
        <v>1661</v>
      </c>
      <c r="E632" s="24">
        <v>44094</v>
      </c>
      <c r="F632" s="25">
        <v>300000</v>
      </c>
      <c r="G632" s="25">
        <v>54000</v>
      </c>
      <c r="H632" s="27">
        <v>354000</v>
      </c>
      <c r="I632" s="20" t="s">
        <v>1654</v>
      </c>
      <c r="J632" s="27">
        <f t="shared" si="10"/>
        <v>300000</v>
      </c>
      <c r="K632" s="20"/>
      <c r="L632" s="31" t="s">
        <v>1660</v>
      </c>
    </row>
    <row r="633" spans="1:12" hidden="1" x14ac:dyDescent="0.25">
      <c r="A633" s="20">
        <f t="shared" si="11"/>
        <v>14</v>
      </c>
      <c r="B633" s="20" t="s">
        <v>18</v>
      </c>
      <c r="C633" s="22" t="s">
        <v>1249</v>
      </c>
      <c r="D633" s="23" t="s">
        <v>1662</v>
      </c>
      <c r="E633" s="24">
        <v>44095</v>
      </c>
      <c r="F633" s="25">
        <v>-650000</v>
      </c>
      <c r="G633" s="25">
        <v>-117000</v>
      </c>
      <c r="H633" s="27">
        <v>-767000</v>
      </c>
      <c r="I633" s="20" t="s">
        <v>1654</v>
      </c>
      <c r="J633" s="27">
        <f t="shared" si="10"/>
        <v>-650000</v>
      </c>
      <c r="K633" s="20"/>
      <c r="L633" s="20" t="s">
        <v>1655</v>
      </c>
    </row>
    <row r="634" spans="1:12" hidden="1" x14ac:dyDescent="0.25">
      <c r="A634" s="20">
        <f t="shared" si="11"/>
        <v>15</v>
      </c>
      <c r="B634" s="20" t="s">
        <v>18</v>
      </c>
      <c r="C634" s="22" t="s">
        <v>1299</v>
      </c>
      <c r="D634" s="23">
        <v>1322</v>
      </c>
      <c r="E634" s="24">
        <v>44095</v>
      </c>
      <c r="F634" s="25">
        <v>12000</v>
      </c>
      <c r="G634" s="25">
        <v>2160</v>
      </c>
      <c r="H634" s="27">
        <v>14160</v>
      </c>
      <c r="I634" s="20" t="s">
        <v>1654</v>
      </c>
      <c r="J634" s="27">
        <f t="shared" si="10"/>
        <v>12000</v>
      </c>
      <c r="K634" s="20"/>
      <c r="L634" s="20" t="s">
        <v>1655</v>
      </c>
    </row>
    <row r="635" spans="1:12" hidden="1" x14ac:dyDescent="0.25">
      <c r="A635" s="20">
        <f t="shared" si="11"/>
        <v>16</v>
      </c>
      <c r="B635" s="20" t="s">
        <v>18</v>
      </c>
      <c r="C635" s="22" t="s">
        <v>1299</v>
      </c>
      <c r="D635" s="23">
        <v>1323</v>
      </c>
      <c r="E635" s="24">
        <v>44096</v>
      </c>
      <c r="F635" s="25">
        <v>12000</v>
      </c>
      <c r="G635" s="25">
        <v>2160</v>
      </c>
      <c r="H635" s="27">
        <v>14160</v>
      </c>
      <c r="I635" s="20" t="s">
        <v>1654</v>
      </c>
      <c r="J635" s="27">
        <f t="shared" si="10"/>
        <v>12000</v>
      </c>
      <c r="K635" s="20"/>
      <c r="L635" s="20" t="s">
        <v>1655</v>
      </c>
    </row>
    <row r="636" spans="1:12" hidden="1" x14ac:dyDescent="0.25">
      <c r="A636" s="20">
        <f t="shared" si="11"/>
        <v>17</v>
      </c>
      <c r="B636" s="20" t="s">
        <v>18</v>
      </c>
      <c r="C636" s="22" t="s">
        <v>1238</v>
      </c>
      <c r="D636" s="23" t="s">
        <v>1663</v>
      </c>
      <c r="E636" s="24">
        <v>44097</v>
      </c>
      <c r="F636" s="25">
        <v>-7150</v>
      </c>
      <c r="G636" s="25">
        <v>-1288</v>
      </c>
      <c r="H636" s="27">
        <v>-8438</v>
      </c>
      <c r="I636" s="20" t="s">
        <v>1654</v>
      </c>
      <c r="J636" s="27">
        <f t="shared" si="10"/>
        <v>-7150</v>
      </c>
      <c r="K636" s="20"/>
      <c r="L636" s="20" t="s">
        <v>1655</v>
      </c>
    </row>
    <row r="637" spans="1:12" hidden="1" x14ac:dyDescent="0.25">
      <c r="A637" s="20">
        <f t="shared" si="11"/>
        <v>18</v>
      </c>
      <c r="B637" s="20" t="s">
        <v>18</v>
      </c>
      <c r="C637" s="22" t="s">
        <v>1664</v>
      </c>
      <c r="D637" s="23" t="s">
        <v>1665</v>
      </c>
      <c r="E637" s="24">
        <v>44097</v>
      </c>
      <c r="F637" s="25">
        <v>120000</v>
      </c>
      <c r="G637" s="25">
        <v>21600</v>
      </c>
      <c r="H637" s="27">
        <v>141600</v>
      </c>
      <c r="I637" s="20" t="s">
        <v>1654</v>
      </c>
      <c r="J637" s="27">
        <f t="shared" si="10"/>
        <v>120000</v>
      </c>
      <c r="K637" s="20"/>
      <c r="L637" s="20" t="s">
        <v>1655</v>
      </c>
    </row>
    <row r="638" spans="1:12" hidden="1" x14ac:dyDescent="0.25">
      <c r="A638" s="20">
        <f t="shared" si="11"/>
        <v>19</v>
      </c>
      <c r="B638" s="20" t="s">
        <v>18</v>
      </c>
      <c r="C638" s="22" t="s">
        <v>1300</v>
      </c>
      <c r="D638" s="23" t="s">
        <v>1666</v>
      </c>
      <c r="E638" s="24">
        <v>44096</v>
      </c>
      <c r="F638" s="25">
        <v>133000</v>
      </c>
      <c r="G638" s="25">
        <v>23940</v>
      </c>
      <c r="H638" s="27">
        <v>156940</v>
      </c>
      <c r="I638" s="20" t="s">
        <v>1654</v>
      </c>
      <c r="J638" s="27">
        <f t="shared" si="10"/>
        <v>133000</v>
      </c>
      <c r="K638" s="20"/>
      <c r="L638" s="20" t="s">
        <v>1655</v>
      </c>
    </row>
    <row r="639" spans="1:12" hidden="1" x14ac:dyDescent="0.25">
      <c r="A639" s="20">
        <f t="shared" si="11"/>
        <v>20</v>
      </c>
      <c r="B639" s="20" t="s">
        <v>18</v>
      </c>
      <c r="C639" s="22" t="s">
        <v>906</v>
      </c>
      <c r="D639" s="23">
        <v>1153</v>
      </c>
      <c r="E639" s="24">
        <v>44096</v>
      </c>
      <c r="F639" s="25">
        <v>37275</v>
      </c>
      <c r="G639" s="25">
        <v>6710</v>
      </c>
      <c r="H639" s="27">
        <v>43985</v>
      </c>
      <c r="I639" s="20" t="s">
        <v>1654</v>
      </c>
      <c r="J639" s="27">
        <f t="shared" si="10"/>
        <v>37275</v>
      </c>
      <c r="K639" s="20"/>
      <c r="L639" s="20" t="s">
        <v>1655</v>
      </c>
    </row>
    <row r="640" spans="1:12" hidden="1" x14ac:dyDescent="0.25">
      <c r="A640" s="20">
        <f t="shared" si="11"/>
        <v>21</v>
      </c>
      <c r="B640" s="20" t="s">
        <v>18</v>
      </c>
      <c r="C640" s="22" t="s">
        <v>1249</v>
      </c>
      <c r="D640" s="23">
        <v>50</v>
      </c>
      <c r="E640" s="24">
        <v>44096</v>
      </c>
      <c r="F640" s="25">
        <v>2000000</v>
      </c>
      <c r="G640" s="25">
        <v>360000</v>
      </c>
      <c r="H640" s="27">
        <v>2360000</v>
      </c>
      <c r="I640" s="20" t="s">
        <v>1654</v>
      </c>
      <c r="J640" s="27">
        <f t="shared" si="10"/>
        <v>2000000</v>
      </c>
      <c r="K640" s="20"/>
      <c r="L640" s="20" t="s">
        <v>1655</v>
      </c>
    </row>
    <row r="641" spans="1:12" hidden="1" x14ac:dyDescent="0.25">
      <c r="A641" s="20">
        <f t="shared" si="11"/>
        <v>22</v>
      </c>
      <c r="B641" s="20" t="s">
        <v>18</v>
      </c>
      <c r="C641" s="22" t="s">
        <v>852</v>
      </c>
      <c r="D641" s="23">
        <v>121</v>
      </c>
      <c r="E641" s="24">
        <v>44098</v>
      </c>
      <c r="F641" s="25">
        <v>2800000</v>
      </c>
      <c r="G641" s="25">
        <v>504000</v>
      </c>
      <c r="H641" s="27">
        <v>3304000</v>
      </c>
      <c r="I641" s="20" t="s">
        <v>1654</v>
      </c>
      <c r="J641" s="27">
        <f t="shared" si="10"/>
        <v>2800000</v>
      </c>
      <c r="K641" s="20"/>
      <c r="L641" s="20" t="s">
        <v>1655</v>
      </c>
    </row>
    <row r="642" spans="1:12" hidden="1" x14ac:dyDescent="0.25">
      <c r="A642" s="20">
        <f t="shared" si="11"/>
        <v>23</v>
      </c>
      <c r="B642" s="20" t="s">
        <v>18</v>
      </c>
      <c r="C642" s="22" t="s">
        <v>106</v>
      </c>
      <c r="D642" s="23" t="s">
        <v>1667</v>
      </c>
      <c r="E642" s="24">
        <v>44090</v>
      </c>
      <c r="F642" s="25">
        <v>6500</v>
      </c>
      <c r="G642" s="25">
        <v>1170</v>
      </c>
      <c r="H642" s="27">
        <v>7670</v>
      </c>
      <c r="I642" s="20" t="s">
        <v>1654</v>
      </c>
      <c r="J642" s="27">
        <f t="shared" si="10"/>
        <v>6500</v>
      </c>
      <c r="K642" s="20"/>
      <c r="L642" s="20" t="s">
        <v>1655</v>
      </c>
    </row>
    <row r="643" spans="1:12" ht="30" hidden="1" x14ac:dyDescent="0.25">
      <c r="A643" s="20">
        <f t="shared" si="11"/>
        <v>24</v>
      </c>
      <c r="B643" s="20" t="s">
        <v>18</v>
      </c>
      <c r="C643" s="22" t="s">
        <v>856</v>
      </c>
      <c r="D643" s="23">
        <v>8402299</v>
      </c>
      <c r="E643" s="24">
        <v>44100</v>
      </c>
      <c r="F643" s="25">
        <v>1617853.68</v>
      </c>
      <c r="G643" s="25">
        <v>291213.67</v>
      </c>
      <c r="H643" s="27">
        <v>1909067</v>
      </c>
      <c r="I643" s="20" t="s">
        <v>1654</v>
      </c>
      <c r="J643" s="27">
        <f t="shared" si="10"/>
        <v>1617853.68</v>
      </c>
      <c r="K643" s="20"/>
      <c r="L643" s="31" t="s">
        <v>1660</v>
      </c>
    </row>
    <row r="644" spans="1:12" ht="30" hidden="1" x14ac:dyDescent="0.25">
      <c r="A644" s="20">
        <f t="shared" si="11"/>
        <v>25</v>
      </c>
      <c r="B644" s="20" t="s">
        <v>18</v>
      </c>
      <c r="C644" s="22" t="s">
        <v>904</v>
      </c>
      <c r="D644" s="23" t="s">
        <v>1668</v>
      </c>
      <c r="E644" s="24">
        <v>44099</v>
      </c>
      <c r="F644" s="25">
        <v>92400</v>
      </c>
      <c r="G644" s="25">
        <v>16632</v>
      </c>
      <c r="H644" s="27">
        <v>109032</v>
      </c>
      <c r="I644" s="20" t="s">
        <v>1654</v>
      </c>
      <c r="J644" s="27">
        <f t="shared" si="10"/>
        <v>92400</v>
      </c>
      <c r="K644" s="20"/>
      <c r="L644" s="31" t="s">
        <v>1660</v>
      </c>
    </row>
    <row r="645" spans="1:12" hidden="1" x14ac:dyDescent="0.25">
      <c r="A645" s="20">
        <f t="shared" si="11"/>
        <v>26</v>
      </c>
      <c r="B645" s="20" t="s">
        <v>18</v>
      </c>
      <c r="C645" s="22" t="s">
        <v>852</v>
      </c>
      <c r="D645" s="23">
        <v>133</v>
      </c>
      <c r="E645" s="24">
        <v>44104</v>
      </c>
      <c r="F645" s="25">
        <v>700000</v>
      </c>
      <c r="G645" s="25">
        <v>126000</v>
      </c>
      <c r="H645" s="27">
        <v>826000</v>
      </c>
      <c r="I645" s="20" t="s">
        <v>1654</v>
      </c>
      <c r="J645" s="27">
        <f t="shared" si="10"/>
        <v>700000</v>
      </c>
      <c r="K645" s="20"/>
      <c r="L645" s="20" t="s">
        <v>1655</v>
      </c>
    </row>
    <row r="646" spans="1:12" hidden="1" x14ac:dyDescent="0.25">
      <c r="A646" s="20">
        <f t="shared" si="11"/>
        <v>27</v>
      </c>
      <c r="B646" s="20" t="s">
        <v>18</v>
      </c>
      <c r="C646" s="22" t="s">
        <v>1238</v>
      </c>
      <c r="D646" s="23">
        <v>25</v>
      </c>
      <c r="E646" s="24">
        <v>44107</v>
      </c>
      <c r="F646" s="25">
        <v>129333</v>
      </c>
      <c r="G646" s="25">
        <v>23280</v>
      </c>
      <c r="H646" s="27">
        <v>152613</v>
      </c>
      <c r="I646" s="20" t="s">
        <v>1654</v>
      </c>
      <c r="J646" s="27">
        <f t="shared" si="10"/>
        <v>129333</v>
      </c>
      <c r="K646" s="20"/>
      <c r="L646" s="20" t="s">
        <v>1655</v>
      </c>
    </row>
    <row r="647" spans="1:12" hidden="1" x14ac:dyDescent="0.25">
      <c r="A647" s="20">
        <f t="shared" si="11"/>
        <v>28</v>
      </c>
      <c r="B647" s="20" t="s">
        <v>18</v>
      </c>
      <c r="C647" s="22" t="s">
        <v>906</v>
      </c>
      <c r="D647" s="23">
        <v>1271</v>
      </c>
      <c r="E647" s="24">
        <v>44107</v>
      </c>
      <c r="F647" s="25">
        <v>27932</v>
      </c>
      <c r="G647" s="25">
        <v>5028</v>
      </c>
      <c r="H647" s="27">
        <v>32960</v>
      </c>
      <c r="I647" s="20" t="s">
        <v>1654</v>
      </c>
      <c r="J647" s="27">
        <f t="shared" si="10"/>
        <v>27932</v>
      </c>
      <c r="K647" s="20"/>
      <c r="L647" s="20" t="s">
        <v>1655</v>
      </c>
    </row>
    <row r="648" spans="1:12" hidden="1" x14ac:dyDescent="0.25">
      <c r="A648" s="20">
        <f t="shared" si="11"/>
        <v>29</v>
      </c>
      <c r="B648" s="20" t="s">
        <v>18</v>
      </c>
      <c r="C648" s="22" t="s">
        <v>1302</v>
      </c>
      <c r="D648" s="23">
        <v>3773</v>
      </c>
      <c r="E648" s="24">
        <v>44099</v>
      </c>
      <c r="F648" s="25">
        <v>8000</v>
      </c>
      <c r="G648" s="25">
        <v>1440</v>
      </c>
      <c r="H648" s="27">
        <v>9440</v>
      </c>
      <c r="I648" s="20" t="s">
        <v>1654</v>
      </c>
      <c r="J648" s="27">
        <f t="shared" si="10"/>
        <v>8000</v>
      </c>
      <c r="K648" s="20"/>
      <c r="L648" s="20" t="s">
        <v>1655</v>
      </c>
    </row>
    <row r="649" spans="1:12" hidden="1" x14ac:dyDescent="0.25">
      <c r="A649" s="20">
        <f t="shared" si="11"/>
        <v>30</v>
      </c>
      <c r="B649" s="20" t="s">
        <v>18</v>
      </c>
      <c r="C649" s="22" t="s">
        <v>852</v>
      </c>
      <c r="D649" s="23">
        <v>134</v>
      </c>
      <c r="E649" s="24">
        <v>44107</v>
      </c>
      <c r="F649" s="25">
        <v>250000</v>
      </c>
      <c r="G649" s="25">
        <v>45000</v>
      </c>
      <c r="H649" s="27">
        <v>295000</v>
      </c>
      <c r="I649" s="20" t="s">
        <v>1654</v>
      </c>
      <c r="J649" s="27">
        <f t="shared" si="10"/>
        <v>250000</v>
      </c>
      <c r="K649" s="20"/>
      <c r="L649" s="20" t="s">
        <v>1655</v>
      </c>
    </row>
    <row r="650" spans="1:12" ht="30" hidden="1" x14ac:dyDescent="0.25">
      <c r="A650" s="20">
        <f t="shared" si="11"/>
        <v>31</v>
      </c>
      <c r="B650" s="20" t="s">
        <v>18</v>
      </c>
      <c r="C650" s="32" t="s">
        <v>1669</v>
      </c>
      <c r="D650" s="23" t="s">
        <v>1670</v>
      </c>
      <c r="E650" s="24">
        <v>44106</v>
      </c>
      <c r="F650" s="25">
        <v>481950</v>
      </c>
      <c r="G650" s="25">
        <v>86751</v>
      </c>
      <c r="H650" s="27">
        <v>568701</v>
      </c>
      <c r="I650" s="20" t="s">
        <v>1654</v>
      </c>
      <c r="J650" s="27">
        <f t="shared" si="10"/>
        <v>481950</v>
      </c>
      <c r="K650" s="20"/>
      <c r="L650" s="31" t="s">
        <v>1660</v>
      </c>
    </row>
    <row r="651" spans="1:12" hidden="1" x14ac:dyDescent="0.25">
      <c r="A651" s="20">
        <f t="shared" si="11"/>
        <v>32</v>
      </c>
      <c r="B651" s="20" t="s">
        <v>18</v>
      </c>
      <c r="C651" s="22" t="s">
        <v>1254</v>
      </c>
      <c r="D651" s="23">
        <v>775</v>
      </c>
      <c r="E651" s="24">
        <v>44110</v>
      </c>
      <c r="F651" s="25">
        <v>46000</v>
      </c>
      <c r="G651" s="25">
        <v>9880</v>
      </c>
      <c r="H651" s="27">
        <v>55880</v>
      </c>
      <c r="I651" s="20" t="s">
        <v>1654</v>
      </c>
      <c r="J651" s="27">
        <f t="shared" si="10"/>
        <v>46000</v>
      </c>
      <c r="K651" s="20"/>
      <c r="L651" s="20" t="s">
        <v>1655</v>
      </c>
    </row>
    <row r="652" spans="1:12" hidden="1" x14ac:dyDescent="0.25">
      <c r="A652" s="20">
        <f t="shared" si="11"/>
        <v>33</v>
      </c>
      <c r="B652" s="20" t="s">
        <v>18</v>
      </c>
      <c r="C652" s="22" t="s">
        <v>852</v>
      </c>
      <c r="D652" s="23">
        <v>136</v>
      </c>
      <c r="E652" s="24">
        <v>44109</v>
      </c>
      <c r="F652" s="25">
        <v>2500000</v>
      </c>
      <c r="G652" s="25">
        <v>450000</v>
      </c>
      <c r="H652" s="27">
        <v>2950000</v>
      </c>
      <c r="I652" s="20" t="s">
        <v>1654</v>
      </c>
      <c r="J652" s="27">
        <f t="shared" si="10"/>
        <v>2500000</v>
      </c>
      <c r="K652" s="20"/>
      <c r="L652" s="20" t="s">
        <v>1655</v>
      </c>
    </row>
    <row r="653" spans="1:12" hidden="1" x14ac:dyDescent="0.25">
      <c r="A653" s="20">
        <f t="shared" si="11"/>
        <v>34</v>
      </c>
      <c r="B653" s="20" t="s">
        <v>18</v>
      </c>
      <c r="C653" s="22" t="s">
        <v>1671</v>
      </c>
      <c r="D653" s="23" t="s">
        <v>1672</v>
      </c>
      <c r="E653" s="24">
        <v>44110</v>
      </c>
      <c r="F653" s="25">
        <v>22000</v>
      </c>
      <c r="G653" s="25">
        <v>3960</v>
      </c>
      <c r="H653" s="27">
        <v>25960</v>
      </c>
      <c r="I653" s="20" t="s">
        <v>1654</v>
      </c>
      <c r="J653" s="27">
        <f t="shared" si="10"/>
        <v>22000</v>
      </c>
      <c r="K653" s="20"/>
      <c r="L653" s="20" t="s">
        <v>1655</v>
      </c>
    </row>
    <row r="654" spans="1:12" hidden="1" x14ac:dyDescent="0.25">
      <c r="A654" s="20">
        <f t="shared" si="11"/>
        <v>35</v>
      </c>
      <c r="B654" s="20" t="s">
        <v>18</v>
      </c>
      <c r="C654" s="22" t="s">
        <v>852</v>
      </c>
      <c r="D654" s="23">
        <v>138</v>
      </c>
      <c r="E654" s="24">
        <v>44111</v>
      </c>
      <c r="F654" s="25">
        <v>300000</v>
      </c>
      <c r="G654" s="25">
        <v>54000</v>
      </c>
      <c r="H654" s="27">
        <v>354000</v>
      </c>
      <c r="I654" s="20" t="s">
        <v>1654</v>
      </c>
      <c r="J654" s="27">
        <f t="shared" si="10"/>
        <v>300000</v>
      </c>
      <c r="K654" s="20"/>
      <c r="L654" s="20" t="s">
        <v>1655</v>
      </c>
    </row>
    <row r="655" spans="1:12" hidden="1" x14ac:dyDescent="0.25">
      <c r="A655" s="20">
        <f t="shared" si="11"/>
        <v>36</v>
      </c>
      <c r="B655" s="20" t="s">
        <v>18</v>
      </c>
      <c r="C655" s="22" t="s">
        <v>1242</v>
      </c>
      <c r="D655" s="23">
        <v>300172</v>
      </c>
      <c r="E655" s="24">
        <v>44104</v>
      </c>
      <c r="F655" s="25">
        <v>700000</v>
      </c>
      <c r="G655" s="25">
        <v>126000</v>
      </c>
      <c r="H655" s="27">
        <v>826000</v>
      </c>
      <c r="I655" s="20" t="s">
        <v>1654</v>
      </c>
      <c r="J655" s="27">
        <f t="shared" si="10"/>
        <v>700000</v>
      </c>
      <c r="K655" s="20"/>
      <c r="L655" s="20" t="s">
        <v>1655</v>
      </c>
    </row>
    <row r="656" spans="1:12" ht="30" hidden="1" x14ac:dyDescent="0.25">
      <c r="A656" s="20">
        <f t="shared" si="11"/>
        <v>37</v>
      </c>
      <c r="B656" s="20" t="s">
        <v>18</v>
      </c>
      <c r="C656" s="22" t="s">
        <v>1265</v>
      </c>
      <c r="D656" s="23">
        <v>766</v>
      </c>
      <c r="E656" s="24">
        <v>44116</v>
      </c>
      <c r="F656" s="25">
        <v>375000</v>
      </c>
      <c r="G656" s="25">
        <v>67500</v>
      </c>
      <c r="H656" s="27">
        <v>442500</v>
      </c>
      <c r="I656" s="20" t="s">
        <v>1654</v>
      </c>
      <c r="J656" s="27">
        <f t="shared" si="10"/>
        <v>375000</v>
      </c>
      <c r="K656" s="20"/>
      <c r="L656" s="31" t="s">
        <v>1660</v>
      </c>
    </row>
    <row r="657" spans="1:12" hidden="1" x14ac:dyDescent="0.25">
      <c r="A657" s="20">
        <f t="shared" si="11"/>
        <v>38</v>
      </c>
      <c r="B657" s="20" t="s">
        <v>18</v>
      </c>
      <c r="C657" s="22" t="s">
        <v>1249</v>
      </c>
      <c r="D657" s="23">
        <v>56</v>
      </c>
      <c r="E657" s="24">
        <v>44117</v>
      </c>
      <c r="F657" s="25">
        <v>1440000</v>
      </c>
      <c r="G657" s="25">
        <v>259200</v>
      </c>
      <c r="H657" s="27">
        <v>1699200</v>
      </c>
      <c r="I657" s="20" t="s">
        <v>1654</v>
      </c>
      <c r="J657" s="27">
        <f t="shared" si="10"/>
        <v>1440000</v>
      </c>
      <c r="K657" s="20"/>
      <c r="L657" s="20" t="s">
        <v>1655</v>
      </c>
    </row>
    <row r="658" spans="1:12" hidden="1" x14ac:dyDescent="0.25">
      <c r="A658" s="20">
        <f t="shared" si="11"/>
        <v>39</v>
      </c>
      <c r="B658" s="20" t="s">
        <v>18</v>
      </c>
      <c r="C658" s="22" t="s">
        <v>1239</v>
      </c>
      <c r="D658" s="23" t="s">
        <v>1673</v>
      </c>
      <c r="E658" s="24">
        <v>44118</v>
      </c>
      <c r="F658" s="25">
        <v>1239600</v>
      </c>
      <c r="G658" s="25">
        <v>223128</v>
      </c>
      <c r="H658" s="27">
        <v>1462728</v>
      </c>
      <c r="I658" s="20" t="s">
        <v>1654</v>
      </c>
      <c r="J658" s="27">
        <f t="shared" si="10"/>
        <v>1239600</v>
      </c>
      <c r="K658" s="20"/>
      <c r="L658" s="20" t="s">
        <v>1655</v>
      </c>
    </row>
    <row r="659" spans="1:12" hidden="1" x14ac:dyDescent="0.25">
      <c r="A659" s="20">
        <f t="shared" si="11"/>
        <v>40</v>
      </c>
      <c r="B659" s="20" t="s">
        <v>18</v>
      </c>
      <c r="C659" s="22" t="s">
        <v>1249</v>
      </c>
      <c r="D659" s="23">
        <v>57</v>
      </c>
      <c r="E659" s="24">
        <v>44117</v>
      </c>
      <c r="F659" s="25">
        <v>1150000</v>
      </c>
      <c r="G659" s="25">
        <v>207000</v>
      </c>
      <c r="H659" s="27">
        <v>1357000</v>
      </c>
      <c r="I659" s="20" t="s">
        <v>1654</v>
      </c>
      <c r="J659" s="27">
        <f t="shared" si="10"/>
        <v>1150000</v>
      </c>
      <c r="K659" s="20"/>
      <c r="L659" s="20" t="s">
        <v>1655</v>
      </c>
    </row>
    <row r="660" spans="1:12" ht="30" hidden="1" x14ac:dyDescent="0.25">
      <c r="A660" s="20">
        <f t="shared" si="11"/>
        <v>41</v>
      </c>
      <c r="B660" s="20" t="s">
        <v>18</v>
      </c>
      <c r="C660" s="22" t="s">
        <v>1279</v>
      </c>
      <c r="D660" s="23" t="s">
        <v>1674</v>
      </c>
      <c r="E660" s="24">
        <v>44121</v>
      </c>
      <c r="F660" s="25">
        <v>33000</v>
      </c>
      <c r="G660" s="25">
        <v>5940</v>
      </c>
      <c r="H660" s="27">
        <v>38940</v>
      </c>
      <c r="I660" s="20" t="s">
        <v>1654</v>
      </c>
      <c r="J660" s="27">
        <f t="shared" si="10"/>
        <v>33000</v>
      </c>
      <c r="K660" s="20"/>
      <c r="L660" s="31" t="s">
        <v>1660</v>
      </c>
    </row>
    <row r="661" spans="1:12" hidden="1" x14ac:dyDescent="0.25">
      <c r="A661" s="20">
        <f t="shared" si="11"/>
        <v>42</v>
      </c>
      <c r="B661" s="20" t="s">
        <v>18</v>
      </c>
      <c r="C661" s="22" t="s">
        <v>1239</v>
      </c>
      <c r="D661" s="23" t="s">
        <v>1675</v>
      </c>
      <c r="E661" s="24">
        <v>44121</v>
      </c>
      <c r="F661" s="25">
        <v>985800</v>
      </c>
      <c r="G661" s="25">
        <v>177444</v>
      </c>
      <c r="H661" s="27">
        <v>1163244</v>
      </c>
      <c r="I661" s="20" t="s">
        <v>1654</v>
      </c>
      <c r="J661" s="27">
        <f t="shared" si="10"/>
        <v>985800</v>
      </c>
      <c r="K661" s="20"/>
      <c r="L661" s="20" t="s">
        <v>1655</v>
      </c>
    </row>
    <row r="662" spans="1:12" hidden="1" x14ac:dyDescent="0.25">
      <c r="A662" s="20">
        <f t="shared" si="11"/>
        <v>43</v>
      </c>
      <c r="B662" s="20" t="s">
        <v>18</v>
      </c>
      <c r="C662" s="22" t="s">
        <v>903</v>
      </c>
      <c r="D662" s="23">
        <v>3200250</v>
      </c>
      <c r="E662" s="24">
        <v>44121</v>
      </c>
      <c r="F662" s="25">
        <v>1622488</v>
      </c>
      <c r="G662" s="25">
        <v>292048</v>
      </c>
      <c r="H662" s="27">
        <v>1915972</v>
      </c>
      <c r="I662" s="20" t="s">
        <v>1654</v>
      </c>
      <c r="J662" s="27">
        <f t="shared" si="10"/>
        <v>1622488</v>
      </c>
      <c r="K662" s="20"/>
      <c r="L662" s="20" t="s">
        <v>1655</v>
      </c>
    </row>
    <row r="663" spans="1:12" ht="30" hidden="1" x14ac:dyDescent="0.25">
      <c r="A663" s="20">
        <f t="shared" si="11"/>
        <v>44</v>
      </c>
      <c r="B663" s="20" t="s">
        <v>18</v>
      </c>
      <c r="C663" s="32" t="s">
        <v>1280</v>
      </c>
      <c r="D663" s="23" t="s">
        <v>1676</v>
      </c>
      <c r="E663" s="24">
        <v>44106</v>
      </c>
      <c r="F663" s="25">
        <v>-30000</v>
      </c>
      <c r="G663" s="25">
        <v>0</v>
      </c>
      <c r="H663" s="27">
        <v>-30000</v>
      </c>
      <c r="I663" s="20" t="s">
        <v>1654</v>
      </c>
      <c r="J663" s="27">
        <f t="shared" si="10"/>
        <v>-30000</v>
      </c>
      <c r="K663" s="20"/>
      <c r="L663" s="31" t="s">
        <v>1660</v>
      </c>
    </row>
    <row r="664" spans="1:12" hidden="1" x14ac:dyDescent="0.25">
      <c r="A664" s="20">
        <f t="shared" si="11"/>
        <v>45</v>
      </c>
      <c r="B664" s="20" t="s">
        <v>18</v>
      </c>
      <c r="C664" s="22" t="s">
        <v>26</v>
      </c>
      <c r="D664" s="23">
        <v>34</v>
      </c>
      <c r="E664" s="24">
        <v>44125</v>
      </c>
      <c r="F664" s="25">
        <v>45000</v>
      </c>
      <c r="G664" s="25">
        <v>8100</v>
      </c>
      <c r="H664" s="27">
        <v>53100</v>
      </c>
      <c r="I664" s="20" t="s">
        <v>1654</v>
      </c>
      <c r="J664" s="27">
        <f t="shared" si="10"/>
        <v>45000</v>
      </c>
      <c r="K664" s="20"/>
      <c r="L664" s="20" t="s">
        <v>1655</v>
      </c>
    </row>
    <row r="665" spans="1:12" hidden="1" x14ac:dyDescent="0.25">
      <c r="A665" s="20">
        <f t="shared" si="11"/>
        <v>46</v>
      </c>
      <c r="B665" s="20" t="s">
        <v>18</v>
      </c>
      <c r="C665" s="22" t="s">
        <v>1239</v>
      </c>
      <c r="D665" s="23" t="s">
        <v>1677</v>
      </c>
      <c r="E665" s="24">
        <v>44125</v>
      </c>
      <c r="F665" s="25">
        <v>171000</v>
      </c>
      <c r="G665" s="25">
        <v>30780</v>
      </c>
      <c r="H665" s="27">
        <v>201780</v>
      </c>
      <c r="I665" s="20" t="s">
        <v>1654</v>
      </c>
      <c r="J665" s="27">
        <f t="shared" si="10"/>
        <v>171000</v>
      </c>
      <c r="K665" s="20"/>
      <c r="L665" s="20" t="s">
        <v>1655</v>
      </c>
    </row>
    <row r="666" spans="1:12" hidden="1" x14ac:dyDescent="0.25">
      <c r="A666" s="20">
        <f t="shared" si="11"/>
        <v>47</v>
      </c>
      <c r="B666" s="20" t="s">
        <v>18</v>
      </c>
      <c r="C666" s="22" t="s">
        <v>905</v>
      </c>
      <c r="D666" s="23">
        <v>1209</v>
      </c>
      <c r="E666" s="24">
        <v>44125</v>
      </c>
      <c r="F666" s="25">
        <v>128616</v>
      </c>
      <c r="G666" s="25">
        <v>23150</v>
      </c>
      <c r="H666" s="27">
        <v>151766</v>
      </c>
      <c r="I666" s="20" t="s">
        <v>1654</v>
      </c>
      <c r="J666" s="27">
        <f t="shared" si="10"/>
        <v>128616</v>
      </c>
      <c r="K666" s="20"/>
      <c r="L666" s="20" t="s">
        <v>1655</v>
      </c>
    </row>
    <row r="667" spans="1:12" hidden="1" x14ac:dyDescent="0.25">
      <c r="A667" s="20">
        <f t="shared" si="11"/>
        <v>48</v>
      </c>
      <c r="B667" s="20" t="s">
        <v>18</v>
      </c>
      <c r="C667" s="22" t="s">
        <v>1249</v>
      </c>
      <c r="D667" s="23">
        <v>63</v>
      </c>
      <c r="E667" s="24">
        <v>44124</v>
      </c>
      <c r="F667" s="25">
        <v>1800000</v>
      </c>
      <c r="G667" s="25">
        <v>324000</v>
      </c>
      <c r="H667" s="27">
        <v>2124000</v>
      </c>
      <c r="I667" s="20" t="s">
        <v>1654</v>
      </c>
      <c r="J667" s="27">
        <f t="shared" si="10"/>
        <v>1800000</v>
      </c>
      <c r="K667" s="20"/>
      <c r="L667" s="20" t="s">
        <v>1655</v>
      </c>
    </row>
    <row r="668" spans="1:12" hidden="1" x14ac:dyDescent="0.25">
      <c r="A668" s="20">
        <f t="shared" si="11"/>
        <v>49</v>
      </c>
      <c r="B668" s="20" t="s">
        <v>18</v>
      </c>
      <c r="C668" s="22" t="s">
        <v>852</v>
      </c>
      <c r="D668" s="23" t="s">
        <v>1678</v>
      </c>
      <c r="E668" s="24">
        <v>44125</v>
      </c>
      <c r="F668" s="25">
        <v>-925784</v>
      </c>
      <c r="G668" s="25">
        <v>-166641</v>
      </c>
      <c r="H668" s="27">
        <v>-1092425</v>
      </c>
      <c r="I668" s="20" t="s">
        <v>1654</v>
      </c>
      <c r="J668" s="27">
        <f t="shared" si="10"/>
        <v>-925784</v>
      </c>
      <c r="K668" s="20"/>
      <c r="L668" s="20" t="s">
        <v>1655</v>
      </c>
    </row>
    <row r="669" spans="1:12" hidden="1" x14ac:dyDescent="0.25">
      <c r="A669" s="20">
        <f t="shared" si="11"/>
        <v>50</v>
      </c>
      <c r="B669" s="20" t="s">
        <v>18</v>
      </c>
      <c r="C669" s="22" t="s">
        <v>1249</v>
      </c>
      <c r="D669" s="23">
        <v>66</v>
      </c>
      <c r="E669" s="24">
        <v>44127</v>
      </c>
      <c r="F669" s="25">
        <v>2050000</v>
      </c>
      <c r="G669" s="25">
        <v>369000</v>
      </c>
      <c r="H669" s="27">
        <v>2419000</v>
      </c>
      <c r="I669" s="20" t="s">
        <v>1654</v>
      </c>
      <c r="J669" s="27">
        <f t="shared" si="10"/>
        <v>2050000</v>
      </c>
      <c r="K669" s="20"/>
      <c r="L669" s="20" t="s">
        <v>1655</v>
      </c>
    </row>
    <row r="670" spans="1:12" hidden="1" x14ac:dyDescent="0.25">
      <c r="A670" s="20">
        <f t="shared" si="11"/>
        <v>51</v>
      </c>
      <c r="B670" s="20" t="s">
        <v>18</v>
      </c>
      <c r="C670" s="22" t="s">
        <v>1249</v>
      </c>
      <c r="D670" s="23">
        <v>68</v>
      </c>
      <c r="E670" s="24">
        <v>44128</v>
      </c>
      <c r="F670" s="25">
        <v>1080000</v>
      </c>
      <c r="G670" s="25">
        <v>194400</v>
      </c>
      <c r="H670" s="27">
        <v>1274400</v>
      </c>
      <c r="I670" s="20" t="s">
        <v>1654</v>
      </c>
      <c r="J670" s="27">
        <f t="shared" si="10"/>
        <v>1080000</v>
      </c>
      <c r="K670" s="20"/>
      <c r="L670" s="20" t="s">
        <v>1655</v>
      </c>
    </row>
    <row r="671" spans="1:12" hidden="1" x14ac:dyDescent="0.25">
      <c r="A671" s="20">
        <f t="shared" si="11"/>
        <v>52</v>
      </c>
      <c r="B671" s="20" t="s">
        <v>18</v>
      </c>
      <c r="C671" s="22" t="s">
        <v>905</v>
      </c>
      <c r="D671" s="23">
        <v>1270</v>
      </c>
      <c r="E671" s="24">
        <v>44131</v>
      </c>
      <c r="F671" s="25">
        <v>603236</v>
      </c>
      <c r="G671" s="25">
        <v>108582</v>
      </c>
      <c r="H671" s="27">
        <v>711818</v>
      </c>
      <c r="I671" s="20" t="s">
        <v>1654</v>
      </c>
      <c r="J671" s="27">
        <f t="shared" si="10"/>
        <v>603236</v>
      </c>
      <c r="K671" s="20"/>
      <c r="L671" s="20" t="s">
        <v>1655</v>
      </c>
    </row>
    <row r="672" spans="1:12" hidden="1" x14ac:dyDescent="0.25">
      <c r="A672" s="20">
        <f t="shared" si="11"/>
        <v>53</v>
      </c>
      <c r="B672" s="20" t="s">
        <v>18</v>
      </c>
      <c r="C672" s="22" t="s">
        <v>1261</v>
      </c>
      <c r="D672" s="23" t="s">
        <v>1679</v>
      </c>
      <c r="E672" s="24">
        <v>44131</v>
      </c>
      <c r="F672" s="25">
        <v>546000</v>
      </c>
      <c r="G672" s="25">
        <v>98280</v>
      </c>
      <c r="H672" s="27">
        <v>644280</v>
      </c>
      <c r="I672" s="20" t="s">
        <v>1654</v>
      </c>
      <c r="J672" s="27">
        <f t="shared" si="10"/>
        <v>546000</v>
      </c>
      <c r="K672" s="20"/>
      <c r="L672" s="20" t="s">
        <v>1655</v>
      </c>
    </row>
    <row r="673" spans="1:12" hidden="1" x14ac:dyDescent="0.25">
      <c r="A673" s="20">
        <f t="shared" si="11"/>
        <v>54</v>
      </c>
      <c r="B673" s="20" t="s">
        <v>18</v>
      </c>
      <c r="C673" s="22" t="s">
        <v>906</v>
      </c>
      <c r="D673" s="23">
        <v>1586</v>
      </c>
      <c r="E673" s="24">
        <v>44131</v>
      </c>
      <c r="F673" s="25">
        <v>123780</v>
      </c>
      <c r="G673" s="25">
        <v>22280</v>
      </c>
      <c r="H673" s="27">
        <v>146060</v>
      </c>
      <c r="I673" s="20" t="s">
        <v>1654</v>
      </c>
      <c r="J673" s="27">
        <f t="shared" si="10"/>
        <v>123780</v>
      </c>
      <c r="K673" s="20"/>
      <c r="L673" s="20" t="s">
        <v>1655</v>
      </c>
    </row>
    <row r="674" spans="1:12" ht="30" hidden="1" x14ac:dyDescent="0.25">
      <c r="A674" s="20">
        <f t="shared" si="11"/>
        <v>55</v>
      </c>
      <c r="B674" s="20" t="s">
        <v>18</v>
      </c>
      <c r="C674" s="22" t="s">
        <v>1233</v>
      </c>
      <c r="D674" s="23">
        <v>58</v>
      </c>
      <c r="E674" s="24">
        <v>44130</v>
      </c>
      <c r="F674" s="25">
        <v>3000000</v>
      </c>
      <c r="G674" s="25">
        <v>540000</v>
      </c>
      <c r="H674" s="27">
        <v>3540000</v>
      </c>
      <c r="I674" s="20" t="s">
        <v>1654</v>
      </c>
      <c r="J674" s="27">
        <f t="shared" si="10"/>
        <v>3000000</v>
      </c>
      <c r="K674" s="20"/>
      <c r="L674" s="31" t="s">
        <v>1660</v>
      </c>
    </row>
    <row r="675" spans="1:12" hidden="1" x14ac:dyDescent="0.25">
      <c r="A675" s="20">
        <f t="shared" si="11"/>
        <v>56</v>
      </c>
      <c r="B675" s="20" t="s">
        <v>18</v>
      </c>
      <c r="C675" s="22" t="s">
        <v>1261</v>
      </c>
      <c r="D675" s="23" t="s">
        <v>1680</v>
      </c>
      <c r="E675" s="24">
        <v>44132</v>
      </c>
      <c r="F675" s="25">
        <v>500000</v>
      </c>
      <c r="G675" s="25">
        <v>90000</v>
      </c>
      <c r="H675" s="27">
        <v>590000</v>
      </c>
      <c r="I675" s="20" t="s">
        <v>1654</v>
      </c>
      <c r="J675" s="27">
        <f t="shared" si="10"/>
        <v>500000</v>
      </c>
      <c r="K675" s="20"/>
      <c r="L675" s="20" t="s">
        <v>1655</v>
      </c>
    </row>
    <row r="676" spans="1:12" ht="30.75" hidden="1" customHeight="1" x14ac:dyDescent="0.25">
      <c r="A676" s="20">
        <f t="shared" si="11"/>
        <v>57</v>
      </c>
      <c r="B676" s="20" t="s">
        <v>18</v>
      </c>
      <c r="C676" s="22" t="s">
        <v>1681</v>
      </c>
      <c r="D676" s="23" t="s">
        <v>58</v>
      </c>
      <c r="E676" s="24"/>
      <c r="F676" s="25">
        <v>1587651</v>
      </c>
      <c r="G676" s="25">
        <v>0</v>
      </c>
      <c r="H676" s="27">
        <v>1587651</v>
      </c>
      <c r="I676" s="20" t="s">
        <v>1654</v>
      </c>
      <c r="J676" s="27">
        <f t="shared" si="10"/>
        <v>1587651</v>
      </c>
      <c r="K676" s="20"/>
      <c r="L676" s="31" t="s">
        <v>1660</v>
      </c>
    </row>
    <row r="677" spans="1:12" hidden="1" x14ac:dyDescent="0.25">
      <c r="A677" s="20">
        <f t="shared" si="11"/>
        <v>58</v>
      </c>
      <c r="B677" s="20" t="s">
        <v>18</v>
      </c>
      <c r="C677" s="22" t="s">
        <v>1249</v>
      </c>
      <c r="D677" s="23">
        <v>71</v>
      </c>
      <c r="E677" s="24">
        <v>44133</v>
      </c>
      <c r="F677" s="25">
        <v>720000</v>
      </c>
      <c r="G677" s="25">
        <v>129600</v>
      </c>
      <c r="H677" s="27">
        <v>849600</v>
      </c>
      <c r="I677" s="20" t="s">
        <v>1654</v>
      </c>
      <c r="J677" s="27">
        <f t="shared" si="10"/>
        <v>720000</v>
      </c>
      <c r="K677" s="20"/>
      <c r="L677" s="20" t="s">
        <v>1655</v>
      </c>
    </row>
    <row r="678" spans="1:12" hidden="1" x14ac:dyDescent="0.25">
      <c r="A678" s="20">
        <f t="shared" si="11"/>
        <v>59</v>
      </c>
      <c r="B678" s="20" t="s">
        <v>18</v>
      </c>
      <c r="C678" s="22" t="s">
        <v>1261</v>
      </c>
      <c r="D678" s="23" t="s">
        <v>1682</v>
      </c>
      <c r="E678" s="24">
        <v>44134</v>
      </c>
      <c r="F678" s="25">
        <v>250000.2</v>
      </c>
      <c r="G678" s="25">
        <v>45000.04</v>
      </c>
      <c r="H678" s="27">
        <v>295000</v>
      </c>
      <c r="I678" s="20" t="s">
        <v>1654</v>
      </c>
      <c r="J678" s="27">
        <f t="shared" si="10"/>
        <v>250000.2</v>
      </c>
      <c r="K678" s="20"/>
      <c r="L678" s="20" t="s">
        <v>1655</v>
      </c>
    </row>
    <row r="679" spans="1:12" hidden="1" x14ac:dyDescent="0.25">
      <c r="A679" s="20">
        <f t="shared" si="11"/>
        <v>60</v>
      </c>
      <c r="B679" s="20" t="s">
        <v>18</v>
      </c>
      <c r="C679" s="22" t="s">
        <v>852</v>
      </c>
      <c r="D679" s="23">
        <v>167</v>
      </c>
      <c r="E679" s="24">
        <v>44135</v>
      </c>
      <c r="F679" s="25">
        <v>1200000</v>
      </c>
      <c r="G679" s="25">
        <v>216000</v>
      </c>
      <c r="H679" s="27">
        <v>1416000</v>
      </c>
      <c r="I679" s="20" t="s">
        <v>1654</v>
      </c>
      <c r="J679" s="27">
        <f t="shared" si="10"/>
        <v>1200000</v>
      </c>
      <c r="K679" s="20"/>
      <c r="L679" s="20" t="s">
        <v>1655</v>
      </c>
    </row>
    <row r="680" spans="1:12" hidden="1" x14ac:dyDescent="0.25">
      <c r="A680" s="20">
        <f t="shared" si="11"/>
        <v>61</v>
      </c>
      <c r="B680" s="20" t="s">
        <v>18</v>
      </c>
      <c r="C680" s="22" t="s">
        <v>764</v>
      </c>
      <c r="D680" s="33" t="s">
        <v>1683</v>
      </c>
      <c r="E680" s="24">
        <v>44135</v>
      </c>
      <c r="F680" s="25">
        <v>155000</v>
      </c>
      <c r="G680" s="25">
        <v>27900</v>
      </c>
      <c r="H680" s="27">
        <v>183037</v>
      </c>
      <c r="I680" s="20" t="s">
        <v>1654</v>
      </c>
      <c r="J680" s="27">
        <f t="shared" si="10"/>
        <v>155000</v>
      </c>
      <c r="K680" s="20"/>
      <c r="L680" s="20" t="s">
        <v>1655</v>
      </c>
    </row>
    <row r="681" spans="1:12" hidden="1" x14ac:dyDescent="0.25">
      <c r="A681" s="20">
        <f t="shared" si="11"/>
        <v>62</v>
      </c>
      <c r="B681" s="20" t="s">
        <v>18</v>
      </c>
      <c r="C681" s="22" t="s">
        <v>764</v>
      </c>
      <c r="D681" s="33" t="s">
        <v>1684</v>
      </c>
      <c r="E681" s="24">
        <v>44135</v>
      </c>
      <c r="F681" s="25">
        <v>15000</v>
      </c>
      <c r="G681" s="25">
        <v>2700</v>
      </c>
      <c r="H681" s="27">
        <v>17713</v>
      </c>
      <c r="I681" s="20" t="s">
        <v>1654</v>
      </c>
      <c r="J681" s="27">
        <f t="shared" si="10"/>
        <v>15000</v>
      </c>
      <c r="K681" s="20"/>
      <c r="L681" s="20" t="s">
        <v>1655</v>
      </c>
    </row>
    <row r="682" spans="1:12" ht="30" hidden="1" x14ac:dyDescent="0.25">
      <c r="A682" s="20">
        <f t="shared" si="11"/>
        <v>63</v>
      </c>
      <c r="B682" s="20" t="s">
        <v>18</v>
      </c>
      <c r="C682" s="22" t="s">
        <v>817</v>
      </c>
      <c r="D682" s="23" t="s">
        <v>1685</v>
      </c>
      <c r="E682" s="24">
        <v>44142</v>
      </c>
      <c r="F682" s="25">
        <v>20000</v>
      </c>
      <c r="G682" s="25">
        <v>3600</v>
      </c>
      <c r="H682" s="27">
        <v>23600</v>
      </c>
      <c r="I682" s="20" t="s">
        <v>1654</v>
      </c>
      <c r="J682" s="27">
        <f t="shared" si="10"/>
        <v>20000</v>
      </c>
      <c r="K682" s="20"/>
      <c r="L682" s="31" t="s">
        <v>1660</v>
      </c>
    </row>
    <row r="683" spans="1:12" hidden="1" x14ac:dyDescent="0.25">
      <c r="A683" s="20">
        <f t="shared" si="11"/>
        <v>64</v>
      </c>
      <c r="B683" s="20" t="s">
        <v>18</v>
      </c>
      <c r="C683" s="22" t="s">
        <v>1238</v>
      </c>
      <c r="D683" s="23" t="s">
        <v>1686</v>
      </c>
      <c r="E683" s="24">
        <v>44137</v>
      </c>
      <c r="F683" s="25">
        <v>-6050</v>
      </c>
      <c r="G683" s="25">
        <v>-1090</v>
      </c>
      <c r="H683" s="27">
        <v>-7140</v>
      </c>
      <c r="I683" s="20" t="s">
        <v>1654</v>
      </c>
      <c r="J683" s="27">
        <f t="shared" si="10"/>
        <v>-6050</v>
      </c>
      <c r="K683" s="20"/>
      <c r="L683" s="20" t="s">
        <v>1655</v>
      </c>
    </row>
    <row r="684" spans="1:12" hidden="1" x14ac:dyDescent="0.25">
      <c r="A684" s="20">
        <f t="shared" si="11"/>
        <v>65</v>
      </c>
      <c r="B684" s="20" t="s">
        <v>18</v>
      </c>
      <c r="C684" s="22" t="s">
        <v>1249</v>
      </c>
      <c r="D684" s="23">
        <v>73</v>
      </c>
      <c r="E684" s="24">
        <v>44137</v>
      </c>
      <c r="F684" s="25">
        <v>1425000</v>
      </c>
      <c r="G684" s="25">
        <v>256500</v>
      </c>
      <c r="H684" s="27">
        <v>1681500</v>
      </c>
      <c r="I684" s="20" t="s">
        <v>1654</v>
      </c>
      <c r="J684" s="27">
        <f t="shared" ref="J684:J747" si="12">F684</f>
        <v>1425000</v>
      </c>
      <c r="K684" s="20"/>
      <c r="L684" s="20" t="s">
        <v>1655</v>
      </c>
    </row>
    <row r="685" spans="1:12" hidden="1" x14ac:dyDescent="0.25">
      <c r="A685" s="20">
        <f t="shared" ref="A685:A748" si="13">A684+1</f>
        <v>66</v>
      </c>
      <c r="B685" s="20" t="s">
        <v>18</v>
      </c>
      <c r="C685" s="22" t="s">
        <v>852</v>
      </c>
      <c r="D685" s="23">
        <v>171</v>
      </c>
      <c r="E685" s="24">
        <v>44139</v>
      </c>
      <c r="F685" s="25">
        <v>240000</v>
      </c>
      <c r="G685" s="25">
        <v>43200</v>
      </c>
      <c r="H685" s="27">
        <v>283200</v>
      </c>
      <c r="I685" s="20" t="s">
        <v>1654</v>
      </c>
      <c r="J685" s="27">
        <f t="shared" si="12"/>
        <v>240000</v>
      </c>
      <c r="K685" s="20"/>
      <c r="L685" s="20" t="s">
        <v>1655</v>
      </c>
    </row>
    <row r="686" spans="1:12" hidden="1" x14ac:dyDescent="0.25">
      <c r="A686" s="20">
        <f t="shared" si="13"/>
        <v>67</v>
      </c>
      <c r="B686" s="20" t="s">
        <v>18</v>
      </c>
      <c r="C686" s="22" t="s">
        <v>1249</v>
      </c>
      <c r="D686" s="23">
        <v>75</v>
      </c>
      <c r="E686" s="24">
        <v>44140</v>
      </c>
      <c r="F686" s="25">
        <v>1010000</v>
      </c>
      <c r="G686" s="25">
        <v>181800</v>
      </c>
      <c r="H686" s="27">
        <v>1191800</v>
      </c>
      <c r="I686" s="20" t="s">
        <v>1654</v>
      </c>
      <c r="J686" s="27">
        <f t="shared" si="12"/>
        <v>1010000</v>
      </c>
      <c r="K686" s="20"/>
      <c r="L686" s="20" t="s">
        <v>1655</v>
      </c>
    </row>
    <row r="687" spans="1:12" ht="30" hidden="1" x14ac:dyDescent="0.25">
      <c r="A687" s="20">
        <f t="shared" si="13"/>
        <v>68</v>
      </c>
      <c r="B687" s="20" t="s">
        <v>18</v>
      </c>
      <c r="C687" s="22" t="s">
        <v>1233</v>
      </c>
      <c r="D687" s="23">
        <v>65</v>
      </c>
      <c r="E687" s="24">
        <v>44142</v>
      </c>
      <c r="F687" s="25">
        <v>3000000</v>
      </c>
      <c r="G687" s="25">
        <v>540000</v>
      </c>
      <c r="H687" s="27">
        <v>3540000</v>
      </c>
      <c r="I687" s="20" t="s">
        <v>1654</v>
      </c>
      <c r="J687" s="27">
        <f t="shared" si="12"/>
        <v>3000000</v>
      </c>
      <c r="K687" s="20"/>
      <c r="L687" s="31" t="s">
        <v>1660</v>
      </c>
    </row>
    <row r="688" spans="1:12" ht="30" hidden="1" x14ac:dyDescent="0.25">
      <c r="A688" s="20">
        <f t="shared" si="13"/>
        <v>69</v>
      </c>
      <c r="B688" s="20" t="s">
        <v>18</v>
      </c>
      <c r="C688" s="22" t="s">
        <v>1687</v>
      </c>
      <c r="D688" s="23"/>
      <c r="E688" s="24"/>
      <c r="F688" s="25">
        <v>203692</v>
      </c>
      <c r="G688" s="25">
        <v>0</v>
      </c>
      <c r="H688" s="27">
        <v>203692</v>
      </c>
      <c r="I688" s="20" t="s">
        <v>1654</v>
      </c>
      <c r="J688" s="27">
        <f t="shared" si="12"/>
        <v>203692</v>
      </c>
      <c r="K688" s="20"/>
      <c r="L688" s="31" t="s">
        <v>1660</v>
      </c>
    </row>
    <row r="689" spans="1:12" hidden="1" x14ac:dyDescent="0.25">
      <c r="A689" s="20">
        <f t="shared" si="13"/>
        <v>70</v>
      </c>
      <c r="B689" s="20" t="s">
        <v>18</v>
      </c>
      <c r="C689" s="22" t="s">
        <v>852</v>
      </c>
      <c r="D689" s="23">
        <v>184</v>
      </c>
      <c r="E689" s="24">
        <v>44147</v>
      </c>
      <c r="F689" s="25">
        <v>1200000</v>
      </c>
      <c r="G689" s="25">
        <v>216000</v>
      </c>
      <c r="H689" s="27">
        <v>1416000</v>
      </c>
      <c r="I689" s="20" t="s">
        <v>1654</v>
      </c>
      <c r="J689" s="27">
        <f t="shared" si="12"/>
        <v>1200000</v>
      </c>
      <c r="K689" s="20"/>
      <c r="L689" s="20" t="s">
        <v>1655</v>
      </c>
    </row>
    <row r="690" spans="1:12" ht="30" hidden="1" x14ac:dyDescent="0.25">
      <c r="A690" s="20">
        <f t="shared" si="13"/>
        <v>71</v>
      </c>
      <c r="B690" s="20" t="s">
        <v>18</v>
      </c>
      <c r="C690" s="22" t="s">
        <v>856</v>
      </c>
      <c r="D690" s="23">
        <v>8403305</v>
      </c>
      <c r="E690" s="24">
        <v>44148</v>
      </c>
      <c r="F690" s="25">
        <v>1616000</v>
      </c>
      <c r="G690" s="25">
        <v>290880</v>
      </c>
      <c r="H690" s="27">
        <v>1907398</v>
      </c>
      <c r="I690" s="20" t="s">
        <v>1654</v>
      </c>
      <c r="J690" s="27">
        <f t="shared" si="12"/>
        <v>1616000</v>
      </c>
      <c r="K690" s="20"/>
      <c r="L690" s="31" t="s">
        <v>1660</v>
      </c>
    </row>
    <row r="691" spans="1:12" hidden="1" x14ac:dyDescent="0.25">
      <c r="A691" s="20">
        <f t="shared" si="13"/>
        <v>72</v>
      </c>
      <c r="B691" s="20" t="s">
        <v>18</v>
      </c>
      <c r="C691" s="22" t="s">
        <v>1261</v>
      </c>
      <c r="D691" s="23" t="s">
        <v>1688</v>
      </c>
      <c r="E691" s="24">
        <v>44152</v>
      </c>
      <c r="F691" s="25">
        <v>250000.2</v>
      </c>
      <c r="G691" s="25">
        <v>45000.04</v>
      </c>
      <c r="H691" s="27">
        <v>295000</v>
      </c>
      <c r="I691" s="20" t="s">
        <v>1654</v>
      </c>
      <c r="J691" s="27">
        <f t="shared" si="12"/>
        <v>250000.2</v>
      </c>
      <c r="K691" s="20"/>
      <c r="L691" s="20" t="s">
        <v>1655</v>
      </c>
    </row>
    <row r="692" spans="1:12" hidden="1" x14ac:dyDescent="0.25">
      <c r="A692" s="20">
        <f t="shared" si="13"/>
        <v>73</v>
      </c>
      <c r="B692" s="20" t="s">
        <v>18</v>
      </c>
      <c r="C692" s="22" t="s">
        <v>1300</v>
      </c>
      <c r="D692" s="23" t="s">
        <v>1689</v>
      </c>
      <c r="E692" s="24">
        <v>44153</v>
      </c>
      <c r="F692" s="25">
        <v>205625.5</v>
      </c>
      <c r="G692" s="25">
        <v>37012.5</v>
      </c>
      <c r="H692" s="27">
        <v>242638</v>
      </c>
      <c r="I692" s="20" t="s">
        <v>1654</v>
      </c>
      <c r="J692" s="27">
        <f t="shared" si="12"/>
        <v>205625.5</v>
      </c>
      <c r="K692" s="20"/>
      <c r="L692" s="20" t="s">
        <v>1655</v>
      </c>
    </row>
    <row r="693" spans="1:12" hidden="1" x14ac:dyDescent="0.25">
      <c r="A693" s="20">
        <f t="shared" si="13"/>
        <v>74</v>
      </c>
      <c r="B693" s="20" t="s">
        <v>18</v>
      </c>
      <c r="C693" s="22" t="s">
        <v>852</v>
      </c>
      <c r="D693" s="23">
        <v>187</v>
      </c>
      <c r="E693" s="24">
        <v>44154</v>
      </c>
      <c r="F693" s="25">
        <v>120000</v>
      </c>
      <c r="G693" s="25">
        <v>21600</v>
      </c>
      <c r="H693" s="27">
        <v>141600</v>
      </c>
      <c r="I693" s="20" t="s">
        <v>1654</v>
      </c>
      <c r="J693" s="27">
        <f t="shared" si="12"/>
        <v>120000</v>
      </c>
      <c r="K693" s="20"/>
      <c r="L693" s="20" t="s">
        <v>1655</v>
      </c>
    </row>
    <row r="694" spans="1:12" hidden="1" x14ac:dyDescent="0.25">
      <c r="A694" s="20">
        <f t="shared" si="13"/>
        <v>75</v>
      </c>
      <c r="B694" s="20" t="s">
        <v>18</v>
      </c>
      <c r="C694" s="22" t="s">
        <v>1238</v>
      </c>
      <c r="D694" s="23">
        <v>35</v>
      </c>
      <c r="E694" s="24">
        <v>44155</v>
      </c>
      <c r="F694" s="25">
        <v>55275</v>
      </c>
      <c r="G694" s="25">
        <v>9950</v>
      </c>
      <c r="H694" s="27">
        <v>65225</v>
      </c>
      <c r="I694" s="20" t="s">
        <v>1654</v>
      </c>
      <c r="J694" s="27">
        <f t="shared" si="12"/>
        <v>55275</v>
      </c>
      <c r="K694" s="20"/>
      <c r="L694" s="20" t="s">
        <v>1655</v>
      </c>
    </row>
    <row r="695" spans="1:12" hidden="1" x14ac:dyDescent="0.25">
      <c r="A695" s="20">
        <f t="shared" si="13"/>
        <v>76</v>
      </c>
      <c r="B695" s="20" t="s">
        <v>18</v>
      </c>
      <c r="C695" s="22" t="s">
        <v>1277</v>
      </c>
      <c r="D695" s="23" t="s">
        <v>1690</v>
      </c>
      <c r="E695" s="24">
        <v>44154</v>
      </c>
      <c r="F695" s="25">
        <v>486500</v>
      </c>
      <c r="G695" s="25">
        <v>87570</v>
      </c>
      <c r="H695" s="27">
        <v>574070</v>
      </c>
      <c r="I695" s="20" t="s">
        <v>1654</v>
      </c>
      <c r="J695" s="27">
        <f t="shared" si="12"/>
        <v>486500</v>
      </c>
      <c r="K695" s="20"/>
      <c r="L695" s="20" t="s">
        <v>1655</v>
      </c>
    </row>
    <row r="696" spans="1:12" hidden="1" x14ac:dyDescent="0.25">
      <c r="A696" s="20">
        <f t="shared" si="13"/>
        <v>77</v>
      </c>
      <c r="B696" s="20" t="s">
        <v>18</v>
      </c>
      <c r="C696" s="22" t="s">
        <v>1238</v>
      </c>
      <c r="D696" s="23" t="s">
        <v>1691</v>
      </c>
      <c r="E696" s="24"/>
      <c r="F696" s="25">
        <v>-5500</v>
      </c>
      <c r="G696" s="25">
        <v>-990</v>
      </c>
      <c r="H696" s="27">
        <v>-6490</v>
      </c>
      <c r="I696" s="20" t="s">
        <v>1654</v>
      </c>
      <c r="J696" s="27">
        <f t="shared" si="12"/>
        <v>-5500</v>
      </c>
      <c r="K696" s="20"/>
      <c r="L696" s="20" t="s">
        <v>1655</v>
      </c>
    </row>
    <row r="697" spans="1:12" hidden="1" x14ac:dyDescent="0.25">
      <c r="A697" s="20">
        <f t="shared" si="13"/>
        <v>78</v>
      </c>
      <c r="B697" s="20" t="s">
        <v>18</v>
      </c>
      <c r="C697" s="22" t="s">
        <v>852</v>
      </c>
      <c r="D697" s="23">
        <v>189</v>
      </c>
      <c r="E697" s="24">
        <v>44155</v>
      </c>
      <c r="F697" s="25">
        <v>35000</v>
      </c>
      <c r="G697" s="25">
        <v>6300</v>
      </c>
      <c r="H697" s="27">
        <v>41300</v>
      </c>
      <c r="I697" s="20" t="s">
        <v>1654</v>
      </c>
      <c r="J697" s="27">
        <f t="shared" si="12"/>
        <v>35000</v>
      </c>
      <c r="K697" s="20"/>
      <c r="L697" s="20" t="s">
        <v>1655</v>
      </c>
    </row>
    <row r="698" spans="1:12" hidden="1" x14ac:dyDescent="0.25">
      <c r="A698" s="20">
        <f t="shared" si="13"/>
        <v>79</v>
      </c>
      <c r="B698" s="20" t="s">
        <v>18</v>
      </c>
      <c r="C698" s="22" t="s">
        <v>1249</v>
      </c>
      <c r="D698" s="23">
        <v>83</v>
      </c>
      <c r="E698" s="24">
        <v>44158</v>
      </c>
      <c r="F698" s="25">
        <v>110000</v>
      </c>
      <c r="G698" s="25">
        <v>19800</v>
      </c>
      <c r="H698" s="27">
        <v>129800</v>
      </c>
      <c r="I698" s="20" t="s">
        <v>1654</v>
      </c>
      <c r="J698" s="27">
        <f t="shared" si="12"/>
        <v>110000</v>
      </c>
      <c r="K698" s="20"/>
      <c r="L698" s="20" t="s">
        <v>1655</v>
      </c>
    </row>
    <row r="699" spans="1:12" hidden="1" x14ac:dyDescent="0.25">
      <c r="A699" s="20">
        <f t="shared" si="13"/>
        <v>80</v>
      </c>
      <c r="B699" s="20" t="s">
        <v>18</v>
      </c>
      <c r="C699" s="22" t="s">
        <v>852</v>
      </c>
      <c r="D699" s="23">
        <v>191</v>
      </c>
      <c r="E699" s="24">
        <v>44158</v>
      </c>
      <c r="F699" s="25">
        <v>7000</v>
      </c>
      <c r="G699" s="25">
        <v>1260</v>
      </c>
      <c r="H699" s="27">
        <v>8260</v>
      </c>
      <c r="I699" s="20" t="s">
        <v>1654</v>
      </c>
      <c r="J699" s="27">
        <f t="shared" si="12"/>
        <v>7000</v>
      </c>
      <c r="K699" s="20"/>
      <c r="L699" s="20" t="s">
        <v>1655</v>
      </c>
    </row>
    <row r="700" spans="1:12" hidden="1" x14ac:dyDescent="0.25">
      <c r="A700" s="20">
        <f t="shared" si="13"/>
        <v>81</v>
      </c>
      <c r="B700" s="20" t="s">
        <v>18</v>
      </c>
      <c r="C700" s="22" t="s">
        <v>852</v>
      </c>
      <c r="D700" s="23">
        <v>194</v>
      </c>
      <c r="E700" s="24">
        <v>44160</v>
      </c>
      <c r="F700" s="25">
        <v>45000</v>
      </c>
      <c r="G700" s="25">
        <v>8100</v>
      </c>
      <c r="H700" s="27">
        <v>53100</v>
      </c>
      <c r="I700" s="20" t="s">
        <v>1654</v>
      </c>
      <c r="J700" s="27">
        <f t="shared" si="12"/>
        <v>45000</v>
      </c>
      <c r="K700" s="20"/>
      <c r="L700" s="20" t="s">
        <v>1655</v>
      </c>
    </row>
    <row r="701" spans="1:12" hidden="1" x14ac:dyDescent="0.25">
      <c r="A701" s="20">
        <f t="shared" si="13"/>
        <v>82</v>
      </c>
      <c r="B701" s="20" t="s">
        <v>18</v>
      </c>
      <c r="C701" s="22" t="s">
        <v>905</v>
      </c>
      <c r="D701" s="23">
        <v>1523</v>
      </c>
      <c r="E701" s="24">
        <v>44162</v>
      </c>
      <c r="F701" s="25">
        <v>218647</v>
      </c>
      <c r="G701" s="25">
        <v>39356</v>
      </c>
      <c r="H701" s="27">
        <v>258003</v>
      </c>
      <c r="I701" s="20" t="s">
        <v>1654</v>
      </c>
      <c r="J701" s="27">
        <f t="shared" si="12"/>
        <v>218647</v>
      </c>
      <c r="K701" s="20"/>
      <c r="L701" s="20" t="s">
        <v>1655</v>
      </c>
    </row>
    <row r="702" spans="1:12" hidden="1" x14ac:dyDescent="0.25">
      <c r="A702" s="20">
        <f t="shared" si="13"/>
        <v>83</v>
      </c>
      <c r="B702" s="20" t="s">
        <v>18</v>
      </c>
      <c r="C702" s="22" t="s">
        <v>852</v>
      </c>
      <c r="D702" s="23">
        <v>198</v>
      </c>
      <c r="E702" s="24">
        <v>44166</v>
      </c>
      <c r="F702" s="25">
        <v>450000</v>
      </c>
      <c r="G702" s="25">
        <v>81000</v>
      </c>
      <c r="H702" s="27">
        <v>531000</v>
      </c>
      <c r="I702" s="20" t="s">
        <v>1654</v>
      </c>
      <c r="J702" s="27">
        <f t="shared" si="12"/>
        <v>450000</v>
      </c>
      <c r="K702" s="20"/>
      <c r="L702" s="20" t="s">
        <v>1655</v>
      </c>
    </row>
    <row r="703" spans="1:12" ht="30" hidden="1" x14ac:dyDescent="0.25">
      <c r="A703" s="20">
        <f t="shared" si="13"/>
        <v>84</v>
      </c>
      <c r="B703" s="20" t="s">
        <v>18</v>
      </c>
      <c r="C703" s="22" t="s">
        <v>1245</v>
      </c>
      <c r="D703" s="23">
        <v>74</v>
      </c>
      <c r="E703" s="24">
        <v>44168</v>
      </c>
      <c r="F703" s="25">
        <v>1751000</v>
      </c>
      <c r="G703" s="25">
        <v>315180</v>
      </c>
      <c r="H703" s="27">
        <v>2066180</v>
      </c>
      <c r="I703" s="20" t="s">
        <v>1654</v>
      </c>
      <c r="J703" s="27">
        <f t="shared" si="12"/>
        <v>1751000</v>
      </c>
      <c r="K703" s="20"/>
      <c r="L703" s="31" t="s">
        <v>1660</v>
      </c>
    </row>
    <row r="704" spans="1:12" hidden="1" x14ac:dyDescent="0.25">
      <c r="A704" s="20">
        <f t="shared" si="13"/>
        <v>85</v>
      </c>
      <c r="B704" s="20" t="s">
        <v>18</v>
      </c>
      <c r="C704" s="22" t="s">
        <v>852</v>
      </c>
      <c r="D704" s="23">
        <v>207</v>
      </c>
      <c r="E704" s="24">
        <v>44170</v>
      </c>
      <c r="F704" s="25">
        <v>570000</v>
      </c>
      <c r="G704" s="25">
        <v>102600</v>
      </c>
      <c r="H704" s="27">
        <v>672600</v>
      </c>
      <c r="I704" s="20" t="s">
        <v>1654</v>
      </c>
      <c r="J704" s="27">
        <f t="shared" si="12"/>
        <v>570000</v>
      </c>
      <c r="K704" s="20"/>
      <c r="L704" s="20" t="s">
        <v>1655</v>
      </c>
    </row>
    <row r="705" spans="1:12" hidden="1" x14ac:dyDescent="0.25">
      <c r="A705" s="20">
        <f t="shared" si="13"/>
        <v>86</v>
      </c>
      <c r="B705" s="20" t="s">
        <v>18</v>
      </c>
      <c r="C705" s="22" t="s">
        <v>1249</v>
      </c>
      <c r="D705" s="23" t="s">
        <v>1692</v>
      </c>
      <c r="E705" s="24">
        <v>44170</v>
      </c>
      <c r="F705" s="25">
        <v>250000</v>
      </c>
      <c r="G705" s="25">
        <v>45000</v>
      </c>
      <c r="H705" s="27">
        <v>295000</v>
      </c>
      <c r="I705" s="20" t="s">
        <v>1654</v>
      </c>
      <c r="J705" s="27">
        <f t="shared" si="12"/>
        <v>250000</v>
      </c>
      <c r="K705" s="20"/>
      <c r="L705" s="20" t="s">
        <v>1655</v>
      </c>
    </row>
    <row r="706" spans="1:12" hidden="1" x14ac:dyDescent="0.25">
      <c r="A706" s="20">
        <f t="shared" si="13"/>
        <v>87</v>
      </c>
      <c r="B706" s="20" t="s">
        <v>18</v>
      </c>
      <c r="C706" s="22" t="s">
        <v>26</v>
      </c>
      <c r="D706" s="23">
        <v>42</v>
      </c>
      <c r="E706" s="24">
        <v>44172</v>
      </c>
      <c r="F706" s="25">
        <v>80000</v>
      </c>
      <c r="G706" s="25">
        <v>14400</v>
      </c>
      <c r="H706" s="27">
        <v>94400</v>
      </c>
      <c r="I706" s="20" t="s">
        <v>1654</v>
      </c>
      <c r="J706" s="27">
        <f t="shared" si="12"/>
        <v>80000</v>
      </c>
      <c r="K706" s="20"/>
      <c r="L706" s="20" t="s">
        <v>1655</v>
      </c>
    </row>
    <row r="707" spans="1:12" hidden="1" x14ac:dyDescent="0.25">
      <c r="A707" s="20">
        <f t="shared" si="13"/>
        <v>88</v>
      </c>
      <c r="B707" s="20" t="s">
        <v>18</v>
      </c>
      <c r="C707" s="22" t="s">
        <v>852</v>
      </c>
      <c r="D707" s="23">
        <v>209</v>
      </c>
      <c r="E707" s="24">
        <v>44172</v>
      </c>
      <c r="F707" s="25">
        <v>120000</v>
      </c>
      <c r="G707" s="25">
        <v>21600</v>
      </c>
      <c r="H707" s="27">
        <v>141600</v>
      </c>
      <c r="I707" s="20" t="s">
        <v>1654</v>
      </c>
      <c r="J707" s="27">
        <f t="shared" si="12"/>
        <v>120000</v>
      </c>
      <c r="K707" s="20"/>
      <c r="L707" s="20" t="s">
        <v>1655</v>
      </c>
    </row>
    <row r="708" spans="1:12" hidden="1" x14ac:dyDescent="0.25">
      <c r="A708" s="20">
        <f t="shared" si="13"/>
        <v>89</v>
      </c>
      <c r="B708" s="20" t="s">
        <v>18</v>
      </c>
      <c r="C708" s="22" t="s">
        <v>1238</v>
      </c>
      <c r="D708" s="23">
        <v>41</v>
      </c>
      <c r="E708" s="24">
        <v>44174</v>
      </c>
      <c r="F708" s="25">
        <v>20075</v>
      </c>
      <c r="G708" s="25">
        <v>3614</v>
      </c>
      <c r="H708" s="27">
        <v>23689</v>
      </c>
      <c r="I708" s="20" t="s">
        <v>1654</v>
      </c>
      <c r="J708" s="27">
        <f t="shared" si="12"/>
        <v>20075</v>
      </c>
      <c r="K708" s="20"/>
      <c r="L708" s="20" t="s">
        <v>1655</v>
      </c>
    </row>
    <row r="709" spans="1:12" hidden="1" x14ac:dyDescent="0.25">
      <c r="A709" s="20">
        <f t="shared" si="13"/>
        <v>90</v>
      </c>
      <c r="B709" s="20" t="s">
        <v>18</v>
      </c>
      <c r="C709" s="22" t="s">
        <v>1238</v>
      </c>
      <c r="D709" s="23" t="s">
        <v>1693</v>
      </c>
      <c r="E709" s="24"/>
      <c r="F709" s="25">
        <v>-3025</v>
      </c>
      <c r="G709" s="25">
        <v>-544</v>
      </c>
      <c r="H709" s="27">
        <v>-3569</v>
      </c>
      <c r="I709" s="20" t="s">
        <v>1654</v>
      </c>
      <c r="J709" s="27">
        <f t="shared" si="12"/>
        <v>-3025</v>
      </c>
      <c r="K709" s="20"/>
      <c r="L709" s="20" t="s">
        <v>1655</v>
      </c>
    </row>
    <row r="710" spans="1:12" hidden="1" x14ac:dyDescent="0.25">
      <c r="A710" s="20">
        <f t="shared" si="13"/>
        <v>91</v>
      </c>
      <c r="B710" s="20" t="s">
        <v>18</v>
      </c>
      <c r="C710" s="22" t="s">
        <v>852</v>
      </c>
      <c r="D710" s="23">
        <v>211</v>
      </c>
      <c r="E710" s="24">
        <v>44175</v>
      </c>
      <c r="F710" s="25">
        <v>300000</v>
      </c>
      <c r="G710" s="25">
        <v>54000</v>
      </c>
      <c r="H710" s="27">
        <v>354000</v>
      </c>
      <c r="I710" s="20" t="s">
        <v>1654</v>
      </c>
      <c r="J710" s="27">
        <f t="shared" si="12"/>
        <v>300000</v>
      </c>
      <c r="K710" s="20"/>
      <c r="L710" s="20" t="s">
        <v>1655</v>
      </c>
    </row>
    <row r="711" spans="1:12" hidden="1" x14ac:dyDescent="0.25">
      <c r="A711" s="20">
        <f t="shared" si="13"/>
        <v>92</v>
      </c>
      <c r="B711" s="20" t="s">
        <v>18</v>
      </c>
      <c r="C711" s="22" t="s">
        <v>26</v>
      </c>
      <c r="D711" s="23">
        <v>44</v>
      </c>
      <c r="E711" s="24">
        <v>44179</v>
      </c>
      <c r="F711" s="25">
        <v>44000</v>
      </c>
      <c r="G711" s="25">
        <v>7920</v>
      </c>
      <c r="H711" s="27">
        <v>51920</v>
      </c>
      <c r="I711" s="20" t="s">
        <v>1654</v>
      </c>
      <c r="J711" s="27">
        <f t="shared" si="12"/>
        <v>44000</v>
      </c>
      <c r="K711" s="20"/>
      <c r="L711" s="20" t="s">
        <v>1655</v>
      </c>
    </row>
    <row r="712" spans="1:12" hidden="1" x14ac:dyDescent="0.25">
      <c r="A712" s="20">
        <f t="shared" si="13"/>
        <v>93</v>
      </c>
      <c r="B712" s="20" t="s">
        <v>18</v>
      </c>
      <c r="C712" s="22" t="s">
        <v>1694</v>
      </c>
      <c r="D712" s="23">
        <v>22</v>
      </c>
      <c r="E712" s="24">
        <v>44177</v>
      </c>
      <c r="F712" s="25">
        <v>1290000</v>
      </c>
      <c r="G712" s="25">
        <v>232200</v>
      </c>
      <c r="H712" s="27">
        <v>1522200</v>
      </c>
      <c r="I712" s="20" t="s">
        <v>1654</v>
      </c>
      <c r="J712" s="27">
        <f t="shared" si="12"/>
        <v>1290000</v>
      </c>
      <c r="K712" s="20"/>
      <c r="L712" s="20" t="s">
        <v>1655</v>
      </c>
    </row>
    <row r="713" spans="1:12" hidden="1" x14ac:dyDescent="0.25">
      <c r="A713" s="20">
        <f t="shared" si="13"/>
        <v>94</v>
      </c>
      <c r="B713" s="20" t="s">
        <v>18</v>
      </c>
      <c r="C713" s="22" t="s">
        <v>852</v>
      </c>
      <c r="D713" s="23">
        <v>215</v>
      </c>
      <c r="E713" s="24">
        <v>44179</v>
      </c>
      <c r="F713" s="25">
        <v>1150000</v>
      </c>
      <c r="G713" s="25">
        <v>207000</v>
      </c>
      <c r="H713" s="27">
        <v>1357000</v>
      </c>
      <c r="I713" s="20" t="s">
        <v>1654</v>
      </c>
      <c r="J713" s="27">
        <f t="shared" si="12"/>
        <v>1150000</v>
      </c>
      <c r="K713" s="20"/>
      <c r="L713" s="20" t="s">
        <v>1655</v>
      </c>
    </row>
    <row r="714" spans="1:12" hidden="1" x14ac:dyDescent="0.25">
      <c r="A714" s="20">
        <f t="shared" si="13"/>
        <v>95</v>
      </c>
      <c r="B714" s="20" t="s">
        <v>18</v>
      </c>
      <c r="C714" s="22" t="s">
        <v>26</v>
      </c>
      <c r="D714" s="23">
        <v>48</v>
      </c>
      <c r="E714" s="24">
        <v>44182</v>
      </c>
      <c r="F714" s="25">
        <v>200000</v>
      </c>
      <c r="G714" s="25">
        <v>36000</v>
      </c>
      <c r="H714" s="27">
        <v>236000</v>
      </c>
      <c r="I714" s="20" t="s">
        <v>1654</v>
      </c>
      <c r="J714" s="27">
        <f t="shared" si="12"/>
        <v>200000</v>
      </c>
      <c r="K714" s="20"/>
      <c r="L714" s="20" t="s">
        <v>1655</v>
      </c>
    </row>
    <row r="715" spans="1:12" hidden="1" x14ac:dyDescent="0.25">
      <c r="A715" s="20">
        <f t="shared" si="13"/>
        <v>96</v>
      </c>
      <c r="B715" s="20" t="s">
        <v>18</v>
      </c>
      <c r="C715" s="22" t="s">
        <v>26</v>
      </c>
      <c r="D715" s="23">
        <v>45</v>
      </c>
      <c r="E715" s="24">
        <v>44182</v>
      </c>
      <c r="F715" s="25">
        <v>32000</v>
      </c>
      <c r="G715" s="25">
        <v>5760</v>
      </c>
      <c r="H715" s="27">
        <v>37760</v>
      </c>
      <c r="I715" s="20" t="s">
        <v>1654</v>
      </c>
      <c r="J715" s="27">
        <f t="shared" si="12"/>
        <v>32000</v>
      </c>
      <c r="K715" s="20"/>
      <c r="L715" s="20" t="s">
        <v>1655</v>
      </c>
    </row>
    <row r="716" spans="1:12" hidden="1" x14ac:dyDescent="0.25">
      <c r="A716" s="20">
        <f t="shared" si="13"/>
        <v>97</v>
      </c>
      <c r="B716" s="20" t="s">
        <v>18</v>
      </c>
      <c r="C716" s="22" t="s">
        <v>1255</v>
      </c>
      <c r="D716" s="23">
        <v>186</v>
      </c>
      <c r="E716" s="24">
        <v>44184</v>
      </c>
      <c r="F716" s="25">
        <v>500000</v>
      </c>
      <c r="G716" s="25">
        <v>90000</v>
      </c>
      <c r="H716" s="27">
        <v>590000</v>
      </c>
      <c r="I716" s="20" t="s">
        <v>1654</v>
      </c>
      <c r="J716" s="27">
        <f t="shared" si="12"/>
        <v>500000</v>
      </c>
      <c r="K716" s="20"/>
      <c r="L716" s="20" t="s">
        <v>1655</v>
      </c>
    </row>
    <row r="717" spans="1:12" hidden="1" x14ac:dyDescent="0.25">
      <c r="A717" s="20">
        <f t="shared" si="13"/>
        <v>98</v>
      </c>
      <c r="B717" s="20" t="s">
        <v>18</v>
      </c>
      <c r="C717" s="22" t="s">
        <v>852</v>
      </c>
      <c r="D717" s="23">
        <v>231</v>
      </c>
      <c r="E717" s="24">
        <v>44183</v>
      </c>
      <c r="F717" s="25">
        <v>500000</v>
      </c>
      <c r="G717" s="25">
        <v>90000</v>
      </c>
      <c r="H717" s="27">
        <v>590000</v>
      </c>
      <c r="I717" s="20" t="s">
        <v>1654</v>
      </c>
      <c r="J717" s="27">
        <f t="shared" si="12"/>
        <v>500000</v>
      </c>
      <c r="K717" s="20"/>
      <c r="L717" s="20" t="s">
        <v>1655</v>
      </c>
    </row>
    <row r="718" spans="1:12" hidden="1" x14ac:dyDescent="0.25">
      <c r="A718" s="20">
        <f t="shared" si="13"/>
        <v>99</v>
      </c>
      <c r="B718" s="20" t="s">
        <v>18</v>
      </c>
      <c r="C718" s="22" t="s">
        <v>1254</v>
      </c>
      <c r="D718" s="23">
        <v>1127</v>
      </c>
      <c r="E718" s="24">
        <v>44184</v>
      </c>
      <c r="F718" s="25">
        <v>150000</v>
      </c>
      <c r="G718" s="25">
        <v>33450</v>
      </c>
      <c r="H718" s="27">
        <v>183450</v>
      </c>
      <c r="I718" s="20" t="s">
        <v>1654</v>
      </c>
      <c r="J718" s="27">
        <f t="shared" si="12"/>
        <v>150000</v>
      </c>
      <c r="K718" s="20"/>
      <c r="L718" s="20" t="s">
        <v>1655</v>
      </c>
    </row>
    <row r="719" spans="1:12" hidden="1" x14ac:dyDescent="0.25">
      <c r="A719" s="20">
        <f t="shared" si="13"/>
        <v>100</v>
      </c>
      <c r="B719" s="20" t="s">
        <v>18</v>
      </c>
      <c r="C719" s="22" t="s">
        <v>1249</v>
      </c>
      <c r="D719" s="23">
        <v>100</v>
      </c>
      <c r="E719" s="24">
        <v>44184</v>
      </c>
      <c r="F719" s="25">
        <v>240000</v>
      </c>
      <c r="G719" s="25">
        <v>43200</v>
      </c>
      <c r="H719" s="27">
        <v>283200</v>
      </c>
      <c r="I719" s="20" t="s">
        <v>1654</v>
      </c>
      <c r="J719" s="27">
        <f t="shared" si="12"/>
        <v>240000</v>
      </c>
      <c r="K719" s="20"/>
      <c r="L719" s="20" t="s">
        <v>1655</v>
      </c>
    </row>
    <row r="720" spans="1:12" hidden="1" x14ac:dyDescent="0.25">
      <c r="A720" s="20">
        <f t="shared" si="13"/>
        <v>101</v>
      </c>
      <c r="B720" s="20" t="s">
        <v>18</v>
      </c>
      <c r="C720" s="22" t="s">
        <v>852</v>
      </c>
      <c r="D720" s="23">
        <v>232</v>
      </c>
      <c r="E720" s="24">
        <v>44184</v>
      </c>
      <c r="F720" s="25">
        <v>850000</v>
      </c>
      <c r="G720" s="25">
        <v>153000</v>
      </c>
      <c r="H720" s="27">
        <v>1003000</v>
      </c>
      <c r="I720" s="20" t="s">
        <v>1654</v>
      </c>
      <c r="J720" s="27">
        <f t="shared" si="12"/>
        <v>850000</v>
      </c>
      <c r="K720" s="20"/>
      <c r="L720" s="20" t="s">
        <v>1655</v>
      </c>
    </row>
    <row r="721" spans="1:12" hidden="1" x14ac:dyDescent="0.25">
      <c r="A721" s="20">
        <f t="shared" si="13"/>
        <v>102</v>
      </c>
      <c r="B721" s="20" t="s">
        <v>18</v>
      </c>
      <c r="C721" s="22" t="s">
        <v>1255</v>
      </c>
      <c r="D721" s="23" t="s">
        <v>1695</v>
      </c>
      <c r="E721" s="24"/>
      <c r="F721" s="25">
        <v>-100000</v>
      </c>
      <c r="G721" s="25">
        <v>-18000</v>
      </c>
      <c r="H721" s="27">
        <v>-118000</v>
      </c>
      <c r="I721" s="20" t="s">
        <v>1654</v>
      </c>
      <c r="J721" s="27">
        <f t="shared" si="12"/>
        <v>-100000</v>
      </c>
      <c r="K721" s="20"/>
      <c r="L721" s="20" t="s">
        <v>1655</v>
      </c>
    </row>
    <row r="722" spans="1:12" hidden="1" x14ac:dyDescent="0.25">
      <c r="A722" s="20">
        <f t="shared" si="13"/>
        <v>103</v>
      </c>
      <c r="B722" s="20" t="s">
        <v>18</v>
      </c>
      <c r="C722" s="22" t="s">
        <v>1255</v>
      </c>
      <c r="D722" s="23">
        <v>197</v>
      </c>
      <c r="E722" s="24">
        <v>44189</v>
      </c>
      <c r="F722" s="25">
        <v>100000</v>
      </c>
      <c r="G722" s="25">
        <v>18000</v>
      </c>
      <c r="H722" s="27">
        <v>118000</v>
      </c>
      <c r="I722" s="20" t="s">
        <v>1654</v>
      </c>
      <c r="J722" s="27">
        <f t="shared" si="12"/>
        <v>100000</v>
      </c>
      <c r="K722" s="20"/>
      <c r="L722" s="20" t="s">
        <v>1655</v>
      </c>
    </row>
    <row r="723" spans="1:12" hidden="1" x14ac:dyDescent="0.25">
      <c r="A723" s="20">
        <f t="shared" si="13"/>
        <v>104</v>
      </c>
      <c r="B723" s="20" t="s">
        <v>18</v>
      </c>
      <c r="C723" s="22" t="s">
        <v>852</v>
      </c>
      <c r="D723" s="23">
        <v>237</v>
      </c>
      <c r="E723" s="24">
        <v>44191</v>
      </c>
      <c r="F723" s="25">
        <v>47862.15</v>
      </c>
      <c r="G723" s="25">
        <v>8615.18</v>
      </c>
      <c r="H723" s="27">
        <v>56477</v>
      </c>
      <c r="I723" s="20" t="s">
        <v>1654</v>
      </c>
      <c r="J723" s="27">
        <f t="shared" si="12"/>
        <v>47862.15</v>
      </c>
      <c r="K723" s="20"/>
      <c r="L723" s="20" t="s">
        <v>1655</v>
      </c>
    </row>
    <row r="724" spans="1:12" hidden="1" x14ac:dyDescent="0.25">
      <c r="A724" s="20">
        <f t="shared" si="13"/>
        <v>105</v>
      </c>
      <c r="B724" s="20" t="s">
        <v>18</v>
      </c>
      <c r="C724" s="22" t="s">
        <v>852</v>
      </c>
      <c r="D724" s="23">
        <v>236</v>
      </c>
      <c r="E724" s="24">
        <v>44190</v>
      </c>
      <c r="F724" s="25">
        <v>75000</v>
      </c>
      <c r="G724" s="25">
        <v>13500</v>
      </c>
      <c r="H724" s="27">
        <v>88500</v>
      </c>
      <c r="I724" s="20" t="s">
        <v>1654</v>
      </c>
      <c r="J724" s="27">
        <f t="shared" si="12"/>
        <v>75000</v>
      </c>
      <c r="K724" s="20"/>
      <c r="L724" s="20" t="s">
        <v>1655</v>
      </c>
    </row>
    <row r="725" spans="1:12" hidden="1" x14ac:dyDescent="0.25">
      <c r="A725" s="20">
        <f t="shared" si="13"/>
        <v>106</v>
      </c>
      <c r="B725" s="20" t="s">
        <v>18</v>
      </c>
      <c r="C725" s="22" t="s">
        <v>1696</v>
      </c>
      <c r="D725" s="23" t="s">
        <v>1697</v>
      </c>
      <c r="E725" s="24">
        <v>44190</v>
      </c>
      <c r="F725" s="25">
        <v>80309.52</v>
      </c>
      <c r="G725" s="25">
        <v>14455.71</v>
      </c>
      <c r="H725" s="27">
        <v>94765</v>
      </c>
      <c r="I725" s="20" t="s">
        <v>1654</v>
      </c>
      <c r="J725" s="27">
        <f t="shared" si="12"/>
        <v>80309.52</v>
      </c>
      <c r="K725" s="20"/>
      <c r="L725" s="20" t="s">
        <v>1655</v>
      </c>
    </row>
    <row r="726" spans="1:12" hidden="1" x14ac:dyDescent="0.25">
      <c r="A726" s="20">
        <f t="shared" si="13"/>
        <v>107</v>
      </c>
      <c r="B726" s="20" t="s">
        <v>18</v>
      </c>
      <c r="C726" s="22" t="s">
        <v>852</v>
      </c>
      <c r="D726" s="23">
        <v>234</v>
      </c>
      <c r="E726" s="24">
        <v>44189</v>
      </c>
      <c r="F726" s="25">
        <v>1200000</v>
      </c>
      <c r="G726" s="25">
        <v>216000</v>
      </c>
      <c r="H726" s="27">
        <v>1416000</v>
      </c>
      <c r="I726" s="20" t="s">
        <v>1654</v>
      </c>
      <c r="J726" s="27">
        <f t="shared" si="12"/>
        <v>1200000</v>
      </c>
      <c r="K726" s="20"/>
      <c r="L726" s="20" t="s">
        <v>1655</v>
      </c>
    </row>
    <row r="727" spans="1:12" hidden="1" x14ac:dyDescent="0.25">
      <c r="A727" s="20">
        <f t="shared" si="13"/>
        <v>108</v>
      </c>
      <c r="B727" s="20" t="s">
        <v>18</v>
      </c>
      <c r="C727" s="22" t="s">
        <v>902</v>
      </c>
      <c r="D727" s="23" t="s">
        <v>1698</v>
      </c>
      <c r="E727" s="24">
        <v>44190</v>
      </c>
      <c r="F727" s="25">
        <v>1357517</v>
      </c>
      <c r="G727" s="25">
        <v>244353</v>
      </c>
      <c r="H727" s="27">
        <v>1603071</v>
      </c>
      <c r="I727" s="20" t="s">
        <v>1654</v>
      </c>
      <c r="J727" s="27">
        <f t="shared" si="12"/>
        <v>1357517</v>
      </c>
      <c r="K727" s="20"/>
      <c r="L727" s="20" t="s">
        <v>1655</v>
      </c>
    </row>
    <row r="728" spans="1:12" hidden="1" x14ac:dyDescent="0.25">
      <c r="A728" s="20">
        <f t="shared" si="13"/>
        <v>109</v>
      </c>
      <c r="B728" s="20" t="s">
        <v>18</v>
      </c>
      <c r="C728" s="22" t="s">
        <v>905</v>
      </c>
      <c r="D728" s="23">
        <v>1757</v>
      </c>
      <c r="E728" s="24">
        <v>44193</v>
      </c>
      <c r="F728" s="25">
        <v>114806</v>
      </c>
      <c r="G728" s="25">
        <v>20666</v>
      </c>
      <c r="H728" s="27">
        <v>135472</v>
      </c>
      <c r="I728" s="20" t="s">
        <v>1654</v>
      </c>
      <c r="J728" s="27">
        <f t="shared" si="12"/>
        <v>114806</v>
      </c>
      <c r="K728" s="20"/>
      <c r="L728" s="20" t="s">
        <v>1655</v>
      </c>
    </row>
    <row r="729" spans="1:12" ht="30" hidden="1" x14ac:dyDescent="0.25">
      <c r="A729" s="20">
        <f t="shared" si="13"/>
        <v>110</v>
      </c>
      <c r="B729" s="20" t="s">
        <v>18</v>
      </c>
      <c r="C729" s="22" t="s">
        <v>1699</v>
      </c>
      <c r="D729" s="23">
        <v>106</v>
      </c>
      <c r="E729" s="24">
        <v>44189</v>
      </c>
      <c r="F729" s="25">
        <v>2225000</v>
      </c>
      <c r="G729" s="25">
        <v>400500</v>
      </c>
      <c r="H729" s="27">
        <v>2625500</v>
      </c>
      <c r="I729" s="20" t="s">
        <v>1654</v>
      </c>
      <c r="J729" s="27">
        <f t="shared" si="12"/>
        <v>2225000</v>
      </c>
      <c r="K729" s="20"/>
      <c r="L729" s="31" t="s">
        <v>1660</v>
      </c>
    </row>
    <row r="730" spans="1:12" hidden="1" x14ac:dyDescent="0.25">
      <c r="A730" s="20">
        <f t="shared" si="13"/>
        <v>111</v>
      </c>
      <c r="B730" s="20" t="s">
        <v>18</v>
      </c>
      <c r="C730" s="22" t="s">
        <v>1696</v>
      </c>
      <c r="D730" s="23" t="s">
        <v>1700</v>
      </c>
      <c r="E730" s="24">
        <v>44193</v>
      </c>
      <c r="F730" s="25">
        <v>24722.01</v>
      </c>
      <c r="G730" s="25">
        <v>4449.99</v>
      </c>
      <c r="H730" s="27">
        <v>29172</v>
      </c>
      <c r="I730" s="20" t="s">
        <v>1654</v>
      </c>
      <c r="J730" s="27">
        <f t="shared" si="12"/>
        <v>24722.01</v>
      </c>
      <c r="K730" s="20"/>
      <c r="L730" s="20" t="s">
        <v>1655</v>
      </c>
    </row>
    <row r="731" spans="1:12" hidden="1" x14ac:dyDescent="0.25">
      <c r="A731" s="20">
        <f t="shared" si="13"/>
        <v>112</v>
      </c>
      <c r="B731" s="20" t="s">
        <v>18</v>
      </c>
      <c r="C731" s="22" t="s">
        <v>905</v>
      </c>
      <c r="D731" s="23">
        <v>1780</v>
      </c>
      <c r="E731" s="24">
        <v>44194</v>
      </c>
      <c r="F731" s="25">
        <v>903950</v>
      </c>
      <c r="G731" s="25">
        <v>162712</v>
      </c>
      <c r="H731" s="27">
        <v>1066662</v>
      </c>
      <c r="I731" s="20" t="s">
        <v>1654</v>
      </c>
      <c r="J731" s="27">
        <f t="shared" si="12"/>
        <v>903950</v>
      </c>
      <c r="K731" s="20"/>
      <c r="L731" s="20" t="s">
        <v>1655</v>
      </c>
    </row>
    <row r="732" spans="1:12" hidden="1" x14ac:dyDescent="0.25">
      <c r="A732" s="20">
        <f t="shared" si="13"/>
        <v>113</v>
      </c>
      <c r="B732" s="20" t="s">
        <v>18</v>
      </c>
      <c r="C732" s="22" t="s">
        <v>852</v>
      </c>
      <c r="D732" s="23">
        <v>242</v>
      </c>
      <c r="E732" s="24">
        <v>44193</v>
      </c>
      <c r="F732" s="25">
        <v>500000</v>
      </c>
      <c r="G732" s="25">
        <v>90000</v>
      </c>
      <c r="H732" s="27">
        <v>590000</v>
      </c>
      <c r="I732" s="20" t="s">
        <v>1654</v>
      </c>
      <c r="J732" s="27">
        <f t="shared" si="12"/>
        <v>500000</v>
      </c>
      <c r="K732" s="20"/>
      <c r="L732" s="20" t="s">
        <v>1655</v>
      </c>
    </row>
    <row r="733" spans="1:12" hidden="1" x14ac:dyDescent="0.25">
      <c r="A733" s="20">
        <f t="shared" si="13"/>
        <v>114</v>
      </c>
      <c r="B733" s="20" t="s">
        <v>18</v>
      </c>
      <c r="C733" s="22" t="s">
        <v>767</v>
      </c>
      <c r="D733" s="23">
        <v>5220</v>
      </c>
      <c r="E733" s="24">
        <v>44196</v>
      </c>
      <c r="F733" s="25">
        <v>429952.53</v>
      </c>
      <c r="G733" s="25">
        <v>77391.460000000006</v>
      </c>
      <c r="H733" s="27">
        <v>507344</v>
      </c>
      <c r="I733" s="20" t="s">
        <v>1654</v>
      </c>
      <c r="J733" s="27">
        <f t="shared" si="12"/>
        <v>429952.53</v>
      </c>
      <c r="K733" s="20"/>
      <c r="L733" s="20" t="s">
        <v>1655</v>
      </c>
    </row>
    <row r="734" spans="1:12" hidden="1" x14ac:dyDescent="0.25">
      <c r="A734" s="20">
        <f t="shared" si="13"/>
        <v>115</v>
      </c>
      <c r="B734" s="20" t="s">
        <v>18</v>
      </c>
      <c r="C734" s="22" t="s">
        <v>905</v>
      </c>
      <c r="D734" s="23">
        <v>1784</v>
      </c>
      <c r="E734" s="24">
        <v>44195</v>
      </c>
      <c r="F734" s="25">
        <v>914223</v>
      </c>
      <c r="G734" s="25">
        <v>164560</v>
      </c>
      <c r="H734" s="27">
        <v>1078783</v>
      </c>
      <c r="I734" s="20" t="s">
        <v>1654</v>
      </c>
      <c r="J734" s="27">
        <f t="shared" si="12"/>
        <v>914223</v>
      </c>
      <c r="K734" s="20"/>
      <c r="L734" s="20" t="s">
        <v>1655</v>
      </c>
    </row>
    <row r="735" spans="1:12" hidden="1" x14ac:dyDescent="0.25">
      <c r="A735" s="20">
        <f t="shared" si="13"/>
        <v>116</v>
      </c>
      <c r="B735" s="20" t="s">
        <v>18</v>
      </c>
      <c r="C735" s="22" t="s">
        <v>858</v>
      </c>
      <c r="D735" s="23">
        <v>3164</v>
      </c>
      <c r="E735" s="24">
        <v>44195</v>
      </c>
      <c r="F735" s="25">
        <v>47833</v>
      </c>
      <c r="G735" s="25">
        <v>8610</v>
      </c>
      <c r="H735" s="27">
        <v>56443</v>
      </c>
      <c r="I735" s="20" t="s">
        <v>1654</v>
      </c>
      <c r="J735" s="27">
        <f t="shared" si="12"/>
        <v>47833</v>
      </c>
      <c r="K735" s="20"/>
      <c r="L735" s="20" t="s">
        <v>1655</v>
      </c>
    </row>
    <row r="736" spans="1:12" hidden="1" x14ac:dyDescent="0.25">
      <c r="A736" s="20">
        <f t="shared" si="13"/>
        <v>117</v>
      </c>
      <c r="B736" s="20" t="s">
        <v>18</v>
      </c>
      <c r="C736" s="22" t="s">
        <v>852</v>
      </c>
      <c r="D736" s="23">
        <v>243</v>
      </c>
      <c r="E736" s="24">
        <v>44195</v>
      </c>
      <c r="F736" s="25">
        <v>720000</v>
      </c>
      <c r="G736" s="25">
        <v>129600</v>
      </c>
      <c r="H736" s="27">
        <v>849600</v>
      </c>
      <c r="I736" s="20" t="s">
        <v>1654</v>
      </c>
      <c r="J736" s="27">
        <f t="shared" si="12"/>
        <v>720000</v>
      </c>
      <c r="K736" s="20"/>
      <c r="L736" s="20" t="s">
        <v>1655</v>
      </c>
    </row>
    <row r="737" spans="1:12" hidden="1" x14ac:dyDescent="0.25">
      <c r="A737" s="20">
        <f t="shared" si="13"/>
        <v>118</v>
      </c>
      <c r="B737" s="20" t="s">
        <v>18</v>
      </c>
      <c r="C737" s="22" t="s">
        <v>865</v>
      </c>
      <c r="D737" s="23" t="s">
        <v>1701</v>
      </c>
      <c r="E737" s="24">
        <v>44153</v>
      </c>
      <c r="F737" s="25">
        <v>9989</v>
      </c>
      <c r="G737" s="25">
        <v>1798</v>
      </c>
      <c r="H737" s="27">
        <v>11787</v>
      </c>
      <c r="I737" s="20" t="s">
        <v>1654</v>
      </c>
      <c r="J737" s="27">
        <f t="shared" si="12"/>
        <v>9989</v>
      </c>
      <c r="K737" s="20"/>
      <c r="L737" s="20" t="s">
        <v>1655</v>
      </c>
    </row>
    <row r="738" spans="1:12" hidden="1" x14ac:dyDescent="0.25">
      <c r="A738" s="20">
        <f t="shared" si="13"/>
        <v>119</v>
      </c>
      <c r="B738" s="20" t="s">
        <v>18</v>
      </c>
      <c r="C738" s="22" t="s">
        <v>125</v>
      </c>
      <c r="D738" s="23">
        <v>2653</v>
      </c>
      <c r="E738" s="24">
        <v>44197</v>
      </c>
      <c r="F738" s="25">
        <v>61300</v>
      </c>
      <c r="G738" s="25">
        <v>11034</v>
      </c>
      <c r="H738" s="27">
        <v>72334</v>
      </c>
      <c r="I738" s="20" t="s">
        <v>1654</v>
      </c>
      <c r="J738" s="27">
        <f t="shared" si="12"/>
        <v>61300</v>
      </c>
      <c r="K738" s="20"/>
      <c r="L738" s="20" t="s">
        <v>1655</v>
      </c>
    </row>
    <row r="739" spans="1:12" hidden="1" x14ac:dyDescent="0.25">
      <c r="A739" s="20">
        <f t="shared" si="13"/>
        <v>120</v>
      </c>
      <c r="B739" s="20" t="s">
        <v>18</v>
      </c>
      <c r="C739" s="22" t="s">
        <v>1241</v>
      </c>
      <c r="D739" s="23" t="s">
        <v>1702</v>
      </c>
      <c r="E739" s="24">
        <v>44197</v>
      </c>
      <c r="F739" s="25">
        <v>215000</v>
      </c>
      <c r="G739" s="25">
        <v>38700</v>
      </c>
      <c r="H739" s="27">
        <v>253700</v>
      </c>
      <c r="I739" s="20" t="s">
        <v>1654</v>
      </c>
      <c r="J739" s="27">
        <f t="shared" si="12"/>
        <v>215000</v>
      </c>
      <c r="K739" s="20"/>
      <c r="L739" s="20" t="s">
        <v>1655</v>
      </c>
    </row>
    <row r="740" spans="1:12" hidden="1" x14ac:dyDescent="0.25">
      <c r="A740" s="20">
        <f t="shared" si="13"/>
        <v>121</v>
      </c>
      <c r="B740" s="20" t="s">
        <v>18</v>
      </c>
      <c r="C740" s="22" t="s">
        <v>626</v>
      </c>
      <c r="D740" s="23">
        <v>4071</v>
      </c>
      <c r="E740" s="127">
        <v>44196</v>
      </c>
      <c r="F740" s="25">
        <v>200000</v>
      </c>
      <c r="G740" s="25">
        <v>36000</v>
      </c>
      <c r="H740" s="27">
        <v>236000</v>
      </c>
      <c r="I740" s="20" t="s">
        <v>1654</v>
      </c>
      <c r="J740" s="27">
        <f t="shared" si="12"/>
        <v>200000</v>
      </c>
      <c r="K740" s="20"/>
      <c r="L740" s="20" t="s">
        <v>1655</v>
      </c>
    </row>
    <row r="741" spans="1:12" hidden="1" x14ac:dyDescent="0.25">
      <c r="A741" s="20">
        <f t="shared" si="13"/>
        <v>122</v>
      </c>
      <c r="B741" s="20" t="s">
        <v>18</v>
      </c>
      <c r="C741" s="22" t="s">
        <v>852</v>
      </c>
      <c r="D741" s="23">
        <v>245</v>
      </c>
      <c r="E741" s="24">
        <v>44198</v>
      </c>
      <c r="F741" s="25">
        <v>80000</v>
      </c>
      <c r="G741" s="25">
        <v>14400</v>
      </c>
      <c r="H741" s="27">
        <v>94400</v>
      </c>
      <c r="I741" s="20" t="s">
        <v>1654</v>
      </c>
      <c r="J741" s="27">
        <f t="shared" si="12"/>
        <v>80000</v>
      </c>
      <c r="K741" s="20"/>
      <c r="L741" s="20" t="s">
        <v>1655</v>
      </c>
    </row>
    <row r="742" spans="1:12" hidden="1" x14ac:dyDescent="0.25">
      <c r="A742" s="20">
        <f t="shared" si="13"/>
        <v>123</v>
      </c>
      <c r="B742" s="20" t="s">
        <v>18</v>
      </c>
      <c r="C742" s="22" t="s">
        <v>1249</v>
      </c>
      <c r="D742" s="23">
        <v>109</v>
      </c>
      <c r="E742" s="24">
        <v>44198</v>
      </c>
      <c r="F742" s="25">
        <v>250000</v>
      </c>
      <c r="G742" s="25">
        <v>45000</v>
      </c>
      <c r="H742" s="27">
        <v>295000</v>
      </c>
      <c r="I742" s="20" t="s">
        <v>1654</v>
      </c>
      <c r="J742" s="27">
        <f t="shared" si="12"/>
        <v>250000</v>
      </c>
      <c r="K742" s="20"/>
      <c r="L742" s="20" t="s">
        <v>1655</v>
      </c>
    </row>
    <row r="743" spans="1:12" hidden="1" x14ac:dyDescent="0.25">
      <c r="A743" s="20">
        <f t="shared" si="13"/>
        <v>124</v>
      </c>
      <c r="B743" s="20" t="s">
        <v>18</v>
      </c>
      <c r="C743" s="22" t="s">
        <v>852</v>
      </c>
      <c r="D743" s="23">
        <v>248</v>
      </c>
      <c r="E743" s="24">
        <v>44200</v>
      </c>
      <c r="F743" s="25">
        <v>700000</v>
      </c>
      <c r="G743" s="25">
        <v>126000</v>
      </c>
      <c r="H743" s="27">
        <v>826000</v>
      </c>
      <c r="I743" s="20" t="s">
        <v>1654</v>
      </c>
      <c r="J743" s="27">
        <f t="shared" si="12"/>
        <v>700000</v>
      </c>
      <c r="K743" s="20"/>
      <c r="L743" s="20" t="s">
        <v>1655</v>
      </c>
    </row>
    <row r="744" spans="1:12" ht="30" hidden="1" x14ac:dyDescent="0.25">
      <c r="A744" s="20">
        <f t="shared" si="13"/>
        <v>125</v>
      </c>
      <c r="B744" s="20" t="s">
        <v>18</v>
      </c>
      <c r="C744" s="22" t="s">
        <v>856</v>
      </c>
      <c r="D744" s="23">
        <v>8404229</v>
      </c>
      <c r="E744" s="24">
        <v>44196</v>
      </c>
      <c r="F744" s="25">
        <v>1821330.61</v>
      </c>
      <c r="G744" s="25">
        <v>327839.51</v>
      </c>
      <c r="H744" s="27">
        <v>2150782</v>
      </c>
      <c r="I744" s="20" t="s">
        <v>1654</v>
      </c>
      <c r="J744" s="27">
        <f t="shared" si="12"/>
        <v>1821330.61</v>
      </c>
      <c r="K744" s="20"/>
      <c r="L744" s="31" t="s">
        <v>1660</v>
      </c>
    </row>
    <row r="745" spans="1:12" hidden="1" x14ac:dyDescent="0.25">
      <c r="A745" s="20">
        <f t="shared" si="13"/>
        <v>126</v>
      </c>
      <c r="B745" s="20" t="s">
        <v>18</v>
      </c>
      <c r="C745" s="22" t="s">
        <v>852</v>
      </c>
      <c r="D745" s="23">
        <v>249</v>
      </c>
      <c r="E745" s="24">
        <v>44202</v>
      </c>
      <c r="F745" s="25">
        <v>50000</v>
      </c>
      <c r="G745" s="25">
        <v>9000</v>
      </c>
      <c r="H745" s="27">
        <v>59000</v>
      </c>
      <c r="I745" s="20" t="s">
        <v>1654</v>
      </c>
      <c r="J745" s="27">
        <f t="shared" si="12"/>
        <v>50000</v>
      </c>
      <c r="K745" s="20"/>
      <c r="L745" s="20" t="s">
        <v>1655</v>
      </c>
    </row>
    <row r="746" spans="1:12" hidden="1" x14ac:dyDescent="0.25">
      <c r="A746" s="20">
        <f t="shared" si="13"/>
        <v>127</v>
      </c>
      <c r="B746" s="20" t="s">
        <v>18</v>
      </c>
      <c r="C746" s="22" t="s">
        <v>1238</v>
      </c>
      <c r="D746" s="23">
        <v>46</v>
      </c>
      <c r="E746" s="24">
        <v>44203</v>
      </c>
      <c r="F746" s="25">
        <v>19250</v>
      </c>
      <c r="G746" s="25">
        <v>3465</v>
      </c>
      <c r="H746" s="27">
        <v>22715</v>
      </c>
      <c r="I746" s="20" t="s">
        <v>1654</v>
      </c>
      <c r="J746" s="27">
        <f t="shared" si="12"/>
        <v>19250</v>
      </c>
      <c r="K746" s="20"/>
      <c r="L746" s="20" t="s">
        <v>1655</v>
      </c>
    </row>
    <row r="747" spans="1:12" hidden="1" x14ac:dyDescent="0.25">
      <c r="A747" s="20">
        <f t="shared" si="13"/>
        <v>128</v>
      </c>
      <c r="B747" s="20" t="s">
        <v>18</v>
      </c>
      <c r="C747" s="22" t="s">
        <v>1703</v>
      </c>
      <c r="D747" s="23" t="s">
        <v>1704</v>
      </c>
      <c r="E747" s="24">
        <v>44203</v>
      </c>
      <c r="F747" s="25">
        <v>426000</v>
      </c>
      <c r="G747" s="25">
        <v>76680</v>
      </c>
      <c r="H747" s="27">
        <v>502680</v>
      </c>
      <c r="I747" s="20" t="s">
        <v>1654</v>
      </c>
      <c r="J747" s="27">
        <f t="shared" si="12"/>
        <v>426000</v>
      </c>
      <c r="K747" s="20"/>
      <c r="L747" s="20" t="s">
        <v>1655</v>
      </c>
    </row>
    <row r="748" spans="1:12" ht="30" hidden="1" x14ac:dyDescent="0.25">
      <c r="A748" s="20">
        <f t="shared" si="13"/>
        <v>129</v>
      </c>
      <c r="B748" s="20" t="s">
        <v>18</v>
      </c>
      <c r="C748" s="22" t="s">
        <v>1705</v>
      </c>
      <c r="D748" s="23">
        <v>2020011</v>
      </c>
      <c r="E748" s="24">
        <v>44204</v>
      </c>
      <c r="F748" s="25">
        <v>950000</v>
      </c>
      <c r="G748" s="25">
        <v>171000</v>
      </c>
      <c r="H748" s="27">
        <v>1121000</v>
      </c>
      <c r="I748" s="20" t="s">
        <v>1654</v>
      </c>
      <c r="J748" s="27">
        <f t="shared" ref="J748:J811" si="14">F748</f>
        <v>950000</v>
      </c>
      <c r="K748" s="20"/>
      <c r="L748" s="31" t="s">
        <v>1660</v>
      </c>
    </row>
    <row r="749" spans="1:12" hidden="1" x14ac:dyDescent="0.25">
      <c r="A749" s="20">
        <f t="shared" ref="A749:A812" si="15">A748+1</f>
        <v>130</v>
      </c>
      <c r="B749" s="20" t="s">
        <v>18</v>
      </c>
      <c r="C749" s="22" t="s">
        <v>852</v>
      </c>
      <c r="D749" s="23">
        <v>253</v>
      </c>
      <c r="E749" s="24">
        <v>44203</v>
      </c>
      <c r="F749" s="25">
        <v>1000000</v>
      </c>
      <c r="G749" s="25">
        <v>180000</v>
      </c>
      <c r="H749" s="27">
        <v>1180000</v>
      </c>
      <c r="I749" s="20" t="s">
        <v>1654</v>
      </c>
      <c r="J749" s="27">
        <f t="shared" si="14"/>
        <v>1000000</v>
      </c>
      <c r="K749" s="20"/>
      <c r="L749" s="20" t="s">
        <v>1655</v>
      </c>
    </row>
    <row r="750" spans="1:12" ht="30" hidden="1" x14ac:dyDescent="0.25">
      <c r="A750" s="20">
        <f t="shared" si="15"/>
        <v>131</v>
      </c>
      <c r="B750" s="20" t="s">
        <v>18</v>
      </c>
      <c r="C750" s="22" t="s">
        <v>1706</v>
      </c>
      <c r="D750" s="23">
        <v>760</v>
      </c>
      <c r="E750" s="24">
        <v>44196</v>
      </c>
      <c r="F750" s="25">
        <v>414780</v>
      </c>
      <c r="G750" s="25">
        <v>74660.399999999994</v>
      </c>
      <c r="H750" s="27">
        <v>489440</v>
      </c>
      <c r="I750" s="20" t="s">
        <v>1654</v>
      </c>
      <c r="J750" s="27">
        <f t="shared" si="14"/>
        <v>414780</v>
      </c>
      <c r="K750" s="20"/>
      <c r="L750" s="31" t="s">
        <v>1660</v>
      </c>
    </row>
    <row r="751" spans="1:12" hidden="1" x14ac:dyDescent="0.25">
      <c r="A751" s="20">
        <f t="shared" si="15"/>
        <v>132</v>
      </c>
      <c r="B751" s="20" t="s">
        <v>18</v>
      </c>
      <c r="C751" s="22" t="s">
        <v>852</v>
      </c>
      <c r="D751" s="23">
        <v>256</v>
      </c>
      <c r="E751" s="24">
        <v>44207</v>
      </c>
      <c r="F751" s="25">
        <v>350000</v>
      </c>
      <c r="G751" s="25">
        <v>63000</v>
      </c>
      <c r="H751" s="27">
        <v>413000</v>
      </c>
      <c r="I751" s="20" t="s">
        <v>1654</v>
      </c>
      <c r="J751" s="27">
        <f t="shared" si="14"/>
        <v>350000</v>
      </c>
      <c r="K751" s="20"/>
      <c r="L751" s="20" t="s">
        <v>1655</v>
      </c>
    </row>
    <row r="752" spans="1:12" hidden="1" x14ac:dyDescent="0.25">
      <c r="A752" s="20">
        <f t="shared" si="15"/>
        <v>133</v>
      </c>
      <c r="B752" s="20" t="s">
        <v>18</v>
      </c>
      <c r="C752" s="22" t="s">
        <v>26</v>
      </c>
      <c r="D752" s="23">
        <v>96</v>
      </c>
      <c r="E752" s="24">
        <v>44208</v>
      </c>
      <c r="F752" s="25">
        <v>60000</v>
      </c>
      <c r="G752" s="25">
        <v>10800</v>
      </c>
      <c r="H752" s="27">
        <v>70800</v>
      </c>
      <c r="I752" s="20" t="s">
        <v>1654</v>
      </c>
      <c r="J752" s="27">
        <f t="shared" si="14"/>
        <v>60000</v>
      </c>
      <c r="K752" s="20"/>
      <c r="L752" s="20" t="s">
        <v>1655</v>
      </c>
    </row>
    <row r="753" spans="1:12" hidden="1" x14ac:dyDescent="0.25">
      <c r="A753" s="20">
        <f t="shared" si="15"/>
        <v>134</v>
      </c>
      <c r="B753" s="20" t="s">
        <v>18</v>
      </c>
      <c r="C753" s="22" t="s">
        <v>852</v>
      </c>
      <c r="D753" s="23">
        <v>258</v>
      </c>
      <c r="E753" s="24">
        <v>44208</v>
      </c>
      <c r="F753" s="25">
        <v>150000</v>
      </c>
      <c r="G753" s="25">
        <v>27000</v>
      </c>
      <c r="H753" s="27">
        <v>177000</v>
      </c>
      <c r="I753" s="20" t="s">
        <v>1654</v>
      </c>
      <c r="J753" s="27">
        <f t="shared" si="14"/>
        <v>150000</v>
      </c>
      <c r="K753" s="20"/>
      <c r="L753" s="20" t="s">
        <v>1655</v>
      </c>
    </row>
    <row r="754" spans="1:12" hidden="1" x14ac:dyDescent="0.25">
      <c r="A754" s="20">
        <f t="shared" si="15"/>
        <v>135</v>
      </c>
      <c r="B754" s="20" t="s">
        <v>18</v>
      </c>
      <c r="C754" s="22" t="s">
        <v>852</v>
      </c>
      <c r="D754" s="23">
        <v>261</v>
      </c>
      <c r="E754" s="24">
        <v>44209</v>
      </c>
      <c r="F754" s="25">
        <v>150000</v>
      </c>
      <c r="G754" s="25">
        <v>27000</v>
      </c>
      <c r="H754" s="27">
        <v>177000</v>
      </c>
      <c r="I754" s="20" t="s">
        <v>1654</v>
      </c>
      <c r="J754" s="27">
        <f t="shared" si="14"/>
        <v>150000</v>
      </c>
      <c r="K754" s="20"/>
      <c r="L754" s="20" t="s">
        <v>1655</v>
      </c>
    </row>
    <row r="755" spans="1:12" hidden="1" x14ac:dyDescent="0.25">
      <c r="A755" s="20">
        <f t="shared" si="15"/>
        <v>136</v>
      </c>
      <c r="B755" s="20" t="s">
        <v>18</v>
      </c>
      <c r="C755" s="22" t="s">
        <v>1249</v>
      </c>
      <c r="D755" s="23">
        <v>116</v>
      </c>
      <c r="E755" s="24">
        <v>44209</v>
      </c>
      <c r="F755" s="25">
        <v>350000</v>
      </c>
      <c r="G755" s="25">
        <v>63000</v>
      </c>
      <c r="H755" s="27">
        <v>413000</v>
      </c>
      <c r="I755" s="20" t="s">
        <v>1654</v>
      </c>
      <c r="J755" s="27">
        <f t="shared" si="14"/>
        <v>350000</v>
      </c>
      <c r="K755" s="20"/>
      <c r="L755" s="20" t="s">
        <v>1655</v>
      </c>
    </row>
    <row r="756" spans="1:12" hidden="1" x14ac:dyDescent="0.25">
      <c r="A756" s="20">
        <f t="shared" si="15"/>
        <v>137</v>
      </c>
      <c r="B756" s="20" t="s">
        <v>18</v>
      </c>
      <c r="C756" s="22" t="s">
        <v>26</v>
      </c>
      <c r="D756" s="23">
        <v>104</v>
      </c>
      <c r="E756" s="24">
        <v>44210</v>
      </c>
      <c r="F756" s="25">
        <v>57500</v>
      </c>
      <c r="G756" s="25">
        <v>10350</v>
      </c>
      <c r="H756" s="27">
        <v>67850</v>
      </c>
      <c r="I756" s="20" t="s">
        <v>1654</v>
      </c>
      <c r="J756" s="27">
        <f t="shared" si="14"/>
        <v>57500</v>
      </c>
      <c r="K756" s="20"/>
      <c r="L756" s="20" t="s">
        <v>1655</v>
      </c>
    </row>
    <row r="757" spans="1:12" hidden="1" x14ac:dyDescent="0.25">
      <c r="A757" s="20">
        <f t="shared" si="15"/>
        <v>138</v>
      </c>
      <c r="B757" s="20" t="s">
        <v>18</v>
      </c>
      <c r="C757" s="22" t="s">
        <v>852</v>
      </c>
      <c r="D757" s="23">
        <v>264</v>
      </c>
      <c r="E757" s="24">
        <v>44211</v>
      </c>
      <c r="F757" s="25">
        <v>200000</v>
      </c>
      <c r="G757" s="25">
        <v>36000</v>
      </c>
      <c r="H757" s="27">
        <v>236000</v>
      </c>
      <c r="I757" s="20" t="s">
        <v>1654</v>
      </c>
      <c r="J757" s="27">
        <f t="shared" si="14"/>
        <v>200000</v>
      </c>
      <c r="K757" s="20"/>
      <c r="L757" s="20" t="s">
        <v>1655</v>
      </c>
    </row>
    <row r="758" spans="1:12" hidden="1" x14ac:dyDescent="0.25">
      <c r="A758" s="20">
        <f t="shared" si="15"/>
        <v>139</v>
      </c>
      <c r="B758" s="20" t="s">
        <v>18</v>
      </c>
      <c r="C758" s="22" t="s">
        <v>1699</v>
      </c>
      <c r="D758" s="23">
        <v>108</v>
      </c>
      <c r="E758" s="24">
        <v>44211</v>
      </c>
      <c r="F758" s="25">
        <v>1675000</v>
      </c>
      <c r="G758" s="25">
        <v>301500</v>
      </c>
      <c r="H758" s="27">
        <v>1976500</v>
      </c>
      <c r="I758" s="20" t="s">
        <v>1654</v>
      </c>
      <c r="J758" s="27">
        <f t="shared" si="14"/>
        <v>1675000</v>
      </c>
      <c r="K758" s="20"/>
      <c r="L758" s="20" t="s">
        <v>1655</v>
      </c>
    </row>
    <row r="759" spans="1:12" hidden="1" x14ac:dyDescent="0.25">
      <c r="A759" s="20">
        <f t="shared" si="15"/>
        <v>140</v>
      </c>
      <c r="B759" s="20" t="s">
        <v>18</v>
      </c>
      <c r="C759" s="22" t="s">
        <v>852</v>
      </c>
      <c r="D759" s="23">
        <v>265</v>
      </c>
      <c r="E759" s="24">
        <v>44212</v>
      </c>
      <c r="F759" s="25">
        <v>550000</v>
      </c>
      <c r="G759" s="25">
        <v>99000</v>
      </c>
      <c r="H759" s="27">
        <v>649000</v>
      </c>
      <c r="I759" s="20" t="s">
        <v>1654</v>
      </c>
      <c r="J759" s="27">
        <f t="shared" si="14"/>
        <v>550000</v>
      </c>
      <c r="K759" s="20"/>
      <c r="L759" s="20" t="s">
        <v>1655</v>
      </c>
    </row>
    <row r="760" spans="1:12" hidden="1" x14ac:dyDescent="0.25">
      <c r="A760" s="20">
        <f t="shared" si="15"/>
        <v>141</v>
      </c>
      <c r="B760" s="20" t="s">
        <v>18</v>
      </c>
      <c r="C760" s="22" t="s">
        <v>1237</v>
      </c>
      <c r="D760" s="23">
        <v>260</v>
      </c>
      <c r="E760" s="24">
        <v>44212</v>
      </c>
      <c r="F760" s="25">
        <v>689000</v>
      </c>
      <c r="G760" s="25">
        <v>124020</v>
      </c>
      <c r="H760" s="27">
        <v>813020</v>
      </c>
      <c r="I760" s="20" t="s">
        <v>1654</v>
      </c>
      <c r="J760" s="27">
        <f t="shared" si="14"/>
        <v>689000</v>
      </c>
      <c r="K760" s="20"/>
      <c r="L760" s="20" t="s">
        <v>1655</v>
      </c>
    </row>
    <row r="761" spans="1:12" hidden="1" x14ac:dyDescent="0.25">
      <c r="A761" s="20">
        <f t="shared" si="15"/>
        <v>142</v>
      </c>
      <c r="B761" s="20" t="s">
        <v>18</v>
      </c>
      <c r="C761" s="22" t="s">
        <v>852</v>
      </c>
      <c r="D761" s="23">
        <v>269</v>
      </c>
      <c r="E761" s="24">
        <v>44215</v>
      </c>
      <c r="F761" s="25">
        <v>210000</v>
      </c>
      <c r="G761" s="25">
        <v>37800</v>
      </c>
      <c r="H761" s="27">
        <v>247800</v>
      </c>
      <c r="I761" s="20" t="s">
        <v>1654</v>
      </c>
      <c r="J761" s="27">
        <f t="shared" si="14"/>
        <v>210000</v>
      </c>
      <c r="K761" s="20"/>
      <c r="L761" s="20" t="s">
        <v>1655</v>
      </c>
    </row>
    <row r="762" spans="1:12" hidden="1" x14ac:dyDescent="0.25">
      <c r="A762" s="20">
        <f t="shared" si="15"/>
        <v>143</v>
      </c>
      <c r="B762" s="20" t="s">
        <v>18</v>
      </c>
      <c r="C762" s="22" t="s">
        <v>852</v>
      </c>
      <c r="D762" s="23">
        <v>272</v>
      </c>
      <c r="E762" s="24">
        <v>44218</v>
      </c>
      <c r="F762" s="25">
        <v>35000</v>
      </c>
      <c r="G762" s="25">
        <v>6300</v>
      </c>
      <c r="H762" s="27">
        <v>41300</v>
      </c>
      <c r="I762" s="20" t="s">
        <v>1654</v>
      </c>
      <c r="J762" s="27">
        <f t="shared" si="14"/>
        <v>35000</v>
      </c>
      <c r="K762" s="20"/>
      <c r="L762" s="20" t="s">
        <v>1655</v>
      </c>
    </row>
    <row r="763" spans="1:12" hidden="1" x14ac:dyDescent="0.25">
      <c r="A763" s="20">
        <f t="shared" si="15"/>
        <v>144</v>
      </c>
      <c r="B763" s="20" t="s">
        <v>18</v>
      </c>
      <c r="C763" s="22" t="s">
        <v>852</v>
      </c>
      <c r="D763" s="23">
        <v>274</v>
      </c>
      <c r="E763" s="24">
        <v>44219</v>
      </c>
      <c r="F763" s="25">
        <v>35000</v>
      </c>
      <c r="G763" s="25">
        <v>6300</v>
      </c>
      <c r="H763" s="27">
        <v>41300</v>
      </c>
      <c r="I763" s="20" t="s">
        <v>1654</v>
      </c>
      <c r="J763" s="27">
        <f t="shared" si="14"/>
        <v>35000</v>
      </c>
      <c r="K763" s="20"/>
      <c r="L763" s="20" t="s">
        <v>1655</v>
      </c>
    </row>
    <row r="764" spans="1:12" hidden="1" x14ac:dyDescent="0.25">
      <c r="A764" s="20">
        <f t="shared" si="15"/>
        <v>145</v>
      </c>
      <c r="B764" s="20" t="s">
        <v>18</v>
      </c>
      <c r="C764" s="22" t="s">
        <v>1239</v>
      </c>
      <c r="D764" s="23" t="s">
        <v>1707</v>
      </c>
      <c r="E764" s="24">
        <v>44219</v>
      </c>
      <c r="F764" s="25">
        <v>176250</v>
      </c>
      <c r="G764" s="25">
        <v>31725</v>
      </c>
      <c r="H764" s="27">
        <v>207975</v>
      </c>
      <c r="I764" s="20" t="s">
        <v>1654</v>
      </c>
      <c r="J764" s="27">
        <f t="shared" si="14"/>
        <v>176250</v>
      </c>
      <c r="K764" s="20"/>
      <c r="L764" s="20" t="s">
        <v>1655</v>
      </c>
    </row>
    <row r="765" spans="1:12" hidden="1" x14ac:dyDescent="0.25">
      <c r="A765" s="20">
        <f t="shared" si="15"/>
        <v>146</v>
      </c>
      <c r="B765" s="20" t="s">
        <v>18</v>
      </c>
      <c r="C765" s="22" t="s">
        <v>1239</v>
      </c>
      <c r="D765" s="23" t="s">
        <v>1708</v>
      </c>
      <c r="E765" s="24">
        <v>44219</v>
      </c>
      <c r="F765" s="25">
        <v>224500</v>
      </c>
      <c r="G765" s="25">
        <v>40410</v>
      </c>
      <c r="H765" s="27">
        <v>264910</v>
      </c>
      <c r="I765" s="20" t="s">
        <v>1654</v>
      </c>
      <c r="J765" s="27">
        <f t="shared" si="14"/>
        <v>224500</v>
      </c>
      <c r="K765" s="20"/>
      <c r="L765" s="20" t="s">
        <v>1655</v>
      </c>
    </row>
    <row r="766" spans="1:12" ht="30" hidden="1" x14ac:dyDescent="0.25">
      <c r="A766" s="20">
        <f t="shared" si="15"/>
        <v>147</v>
      </c>
      <c r="B766" s="20" t="s">
        <v>18</v>
      </c>
      <c r="C766" s="22" t="s">
        <v>1709</v>
      </c>
      <c r="D766" s="23" t="s">
        <v>1710</v>
      </c>
      <c r="E766" s="24">
        <v>44215</v>
      </c>
      <c r="F766" s="25">
        <v>237016</v>
      </c>
      <c r="G766" s="25">
        <v>42663</v>
      </c>
      <c r="H766" s="27">
        <v>279679</v>
      </c>
      <c r="I766" s="20" t="s">
        <v>1654</v>
      </c>
      <c r="J766" s="27">
        <f t="shared" si="14"/>
        <v>237016</v>
      </c>
      <c r="K766" s="20"/>
      <c r="L766" s="31" t="s">
        <v>1660</v>
      </c>
    </row>
    <row r="767" spans="1:12" ht="24.75" hidden="1" x14ac:dyDescent="0.25">
      <c r="A767" s="20">
        <f t="shared" si="15"/>
        <v>148</v>
      </c>
      <c r="B767" s="20" t="s">
        <v>18</v>
      </c>
      <c r="C767" s="32" t="s">
        <v>1711</v>
      </c>
      <c r="D767" s="23" t="s">
        <v>1712</v>
      </c>
      <c r="E767" s="24">
        <v>44223</v>
      </c>
      <c r="F767" s="25">
        <v>490000</v>
      </c>
      <c r="G767" s="25">
        <v>88200</v>
      </c>
      <c r="H767" s="27">
        <v>578200</v>
      </c>
      <c r="I767" s="20" t="s">
        <v>1654</v>
      </c>
      <c r="J767" s="27">
        <f t="shared" si="14"/>
        <v>490000</v>
      </c>
      <c r="K767" s="20"/>
      <c r="L767" s="20" t="s">
        <v>1655</v>
      </c>
    </row>
    <row r="768" spans="1:12" hidden="1" x14ac:dyDescent="0.25">
      <c r="A768" s="20">
        <f t="shared" si="15"/>
        <v>149</v>
      </c>
      <c r="B768" s="20" t="s">
        <v>18</v>
      </c>
      <c r="C768" s="22" t="s">
        <v>1713</v>
      </c>
      <c r="D768" s="23" t="s">
        <v>1714</v>
      </c>
      <c r="E768" s="24">
        <v>44224</v>
      </c>
      <c r="F768" s="25">
        <v>381914</v>
      </c>
      <c r="G768" s="25">
        <v>68744.52</v>
      </c>
      <c r="H768" s="27">
        <v>450659</v>
      </c>
      <c r="I768" s="20" t="s">
        <v>1654</v>
      </c>
      <c r="J768" s="27">
        <f t="shared" si="14"/>
        <v>381914</v>
      </c>
      <c r="K768" s="20"/>
      <c r="L768" s="20" t="s">
        <v>1655</v>
      </c>
    </row>
    <row r="769" spans="1:12" hidden="1" x14ac:dyDescent="0.25">
      <c r="A769" s="20">
        <f t="shared" si="15"/>
        <v>150</v>
      </c>
      <c r="B769" s="20" t="s">
        <v>18</v>
      </c>
      <c r="C769" s="22" t="s">
        <v>1300</v>
      </c>
      <c r="D769" s="23" t="s">
        <v>1715</v>
      </c>
      <c r="E769" s="24">
        <v>44223</v>
      </c>
      <c r="F769" s="25">
        <v>211500</v>
      </c>
      <c r="G769" s="25">
        <v>38070</v>
      </c>
      <c r="H769" s="27">
        <v>249570</v>
      </c>
      <c r="I769" s="20" t="s">
        <v>1654</v>
      </c>
      <c r="J769" s="27">
        <f t="shared" si="14"/>
        <v>211500</v>
      </c>
      <c r="K769" s="20"/>
      <c r="L769" s="20" t="s">
        <v>1655</v>
      </c>
    </row>
    <row r="770" spans="1:12" hidden="1" x14ac:dyDescent="0.25">
      <c r="A770" s="20">
        <f t="shared" si="15"/>
        <v>151</v>
      </c>
      <c r="B770" s="20" t="s">
        <v>18</v>
      </c>
      <c r="C770" s="22" t="s">
        <v>1300</v>
      </c>
      <c r="D770" s="23" t="s">
        <v>1716</v>
      </c>
      <c r="E770" s="24">
        <v>44223</v>
      </c>
      <c r="F770" s="25">
        <v>52500</v>
      </c>
      <c r="G770" s="25">
        <v>9450</v>
      </c>
      <c r="H770" s="27">
        <v>61950</v>
      </c>
      <c r="I770" s="20" t="s">
        <v>1654</v>
      </c>
      <c r="J770" s="27">
        <f t="shared" si="14"/>
        <v>52500</v>
      </c>
      <c r="K770" s="20"/>
      <c r="L770" s="20" t="s">
        <v>1655</v>
      </c>
    </row>
    <row r="771" spans="1:12" hidden="1" x14ac:dyDescent="0.25">
      <c r="A771" s="20">
        <f t="shared" si="15"/>
        <v>152</v>
      </c>
      <c r="B771" s="20" t="s">
        <v>18</v>
      </c>
      <c r="C771" s="22" t="s">
        <v>1255</v>
      </c>
      <c r="D771" s="23">
        <v>241</v>
      </c>
      <c r="E771" s="24">
        <v>44226</v>
      </c>
      <c r="F771" s="25">
        <v>900000</v>
      </c>
      <c r="G771" s="25">
        <v>162000</v>
      </c>
      <c r="H771" s="27">
        <v>1062000</v>
      </c>
      <c r="I771" s="20" t="s">
        <v>1654</v>
      </c>
      <c r="J771" s="27">
        <f t="shared" si="14"/>
        <v>900000</v>
      </c>
      <c r="K771" s="20"/>
      <c r="L771" s="20" t="s">
        <v>1655</v>
      </c>
    </row>
    <row r="772" spans="1:12" hidden="1" x14ac:dyDescent="0.25">
      <c r="A772" s="20">
        <f t="shared" si="15"/>
        <v>153</v>
      </c>
      <c r="B772" s="20" t="s">
        <v>18</v>
      </c>
      <c r="C772" s="22" t="s">
        <v>856</v>
      </c>
      <c r="D772" s="23">
        <v>8404642</v>
      </c>
      <c r="E772" s="24">
        <v>44218</v>
      </c>
      <c r="F772" s="25">
        <v>1717591.51</v>
      </c>
      <c r="G772" s="25">
        <v>309166.42</v>
      </c>
      <c r="H772" s="27">
        <v>2028278</v>
      </c>
      <c r="I772" s="20" t="s">
        <v>1654</v>
      </c>
      <c r="J772" s="27">
        <f t="shared" si="14"/>
        <v>1717591.51</v>
      </c>
      <c r="K772" s="20"/>
      <c r="L772" s="20" t="s">
        <v>1655</v>
      </c>
    </row>
    <row r="773" spans="1:12" hidden="1" x14ac:dyDescent="0.25">
      <c r="A773" s="20">
        <f t="shared" si="15"/>
        <v>154</v>
      </c>
      <c r="B773" s="20" t="s">
        <v>18</v>
      </c>
      <c r="C773" s="29" t="s">
        <v>1717</v>
      </c>
      <c r="D773" s="23"/>
      <c r="E773" s="24"/>
      <c r="F773" s="25">
        <v>1725</v>
      </c>
      <c r="G773" s="25">
        <v>0</v>
      </c>
      <c r="H773" s="27">
        <v>1725</v>
      </c>
      <c r="I773" s="20" t="s">
        <v>1654</v>
      </c>
      <c r="J773" s="27">
        <f t="shared" si="14"/>
        <v>1725</v>
      </c>
      <c r="K773" s="20"/>
      <c r="L773" s="20" t="s">
        <v>1655</v>
      </c>
    </row>
    <row r="774" spans="1:12" hidden="1" x14ac:dyDescent="0.25">
      <c r="A774" s="20">
        <f t="shared" si="15"/>
        <v>155</v>
      </c>
      <c r="B774" s="20" t="s">
        <v>18</v>
      </c>
      <c r="C774" s="29" t="s">
        <v>1718</v>
      </c>
      <c r="D774" s="23"/>
      <c r="E774" s="24"/>
      <c r="F774" s="25">
        <v>4000</v>
      </c>
      <c r="G774" s="25">
        <v>0</v>
      </c>
      <c r="H774" s="27">
        <v>4000</v>
      </c>
      <c r="I774" s="20" t="s">
        <v>1654</v>
      </c>
      <c r="J774" s="27">
        <f t="shared" si="14"/>
        <v>4000</v>
      </c>
      <c r="K774" s="20"/>
      <c r="L774" s="20" t="s">
        <v>1655</v>
      </c>
    </row>
    <row r="775" spans="1:12" hidden="1" x14ac:dyDescent="0.25">
      <c r="A775" s="20">
        <f t="shared" si="15"/>
        <v>156</v>
      </c>
      <c r="B775" s="20" t="s">
        <v>18</v>
      </c>
      <c r="C775" s="22" t="s">
        <v>852</v>
      </c>
      <c r="D775" s="23">
        <v>281</v>
      </c>
      <c r="E775" s="24">
        <v>44226</v>
      </c>
      <c r="F775" s="25">
        <v>230000</v>
      </c>
      <c r="G775" s="25">
        <v>41400</v>
      </c>
      <c r="H775" s="27">
        <v>271400</v>
      </c>
      <c r="I775" s="20" t="s">
        <v>1654</v>
      </c>
      <c r="J775" s="27">
        <f t="shared" si="14"/>
        <v>230000</v>
      </c>
      <c r="K775" s="20"/>
      <c r="L775" s="20" t="s">
        <v>1655</v>
      </c>
    </row>
    <row r="776" spans="1:12" hidden="1" x14ac:dyDescent="0.25">
      <c r="A776" s="20">
        <f t="shared" si="15"/>
        <v>157</v>
      </c>
      <c r="B776" s="20" t="s">
        <v>18</v>
      </c>
      <c r="C776" s="22" t="s">
        <v>1255</v>
      </c>
      <c r="D776" s="23">
        <v>244</v>
      </c>
      <c r="E776" s="24">
        <v>44229</v>
      </c>
      <c r="F776" s="25">
        <v>430000</v>
      </c>
      <c r="G776" s="25">
        <v>77400</v>
      </c>
      <c r="H776" s="27">
        <v>507400</v>
      </c>
      <c r="I776" s="20" t="s">
        <v>1654</v>
      </c>
      <c r="J776" s="27">
        <f t="shared" si="14"/>
        <v>430000</v>
      </c>
      <c r="K776" s="20"/>
      <c r="L776" s="20" t="s">
        <v>1655</v>
      </c>
    </row>
    <row r="777" spans="1:12" hidden="1" x14ac:dyDescent="0.25">
      <c r="A777" s="20">
        <f t="shared" si="15"/>
        <v>158</v>
      </c>
      <c r="B777" s="20" t="s">
        <v>18</v>
      </c>
      <c r="C777" s="22" t="s">
        <v>26</v>
      </c>
      <c r="D777" s="23" t="s">
        <v>1719</v>
      </c>
      <c r="E777" s="24"/>
      <c r="F777" s="25">
        <v>-50000</v>
      </c>
      <c r="G777" s="25">
        <v>-9000</v>
      </c>
      <c r="H777" s="27">
        <v>-59000</v>
      </c>
      <c r="I777" s="20" t="s">
        <v>1654</v>
      </c>
      <c r="J777" s="27">
        <f t="shared" si="14"/>
        <v>-50000</v>
      </c>
      <c r="K777" s="20"/>
      <c r="L777" s="20" t="s">
        <v>1655</v>
      </c>
    </row>
    <row r="778" spans="1:12" hidden="1" x14ac:dyDescent="0.25">
      <c r="A778" s="20">
        <f t="shared" si="15"/>
        <v>159</v>
      </c>
      <c r="B778" s="20" t="s">
        <v>18</v>
      </c>
      <c r="C778" s="22" t="s">
        <v>852</v>
      </c>
      <c r="D778" s="23" t="s">
        <v>1720</v>
      </c>
      <c r="E778" s="24"/>
      <c r="F778" s="25">
        <v>-46000</v>
      </c>
      <c r="G778" s="25">
        <v>-8280</v>
      </c>
      <c r="H778" s="27">
        <v>-54280</v>
      </c>
      <c r="I778" s="20" t="s">
        <v>1654</v>
      </c>
      <c r="J778" s="27">
        <f t="shared" si="14"/>
        <v>-46000</v>
      </c>
      <c r="K778" s="20"/>
      <c r="L778" s="20" t="s">
        <v>1655</v>
      </c>
    </row>
    <row r="779" spans="1:12" hidden="1" x14ac:dyDescent="0.25">
      <c r="A779" s="20">
        <f t="shared" si="15"/>
        <v>160</v>
      </c>
      <c r="B779" s="20" t="s">
        <v>18</v>
      </c>
      <c r="C779" s="22" t="s">
        <v>852</v>
      </c>
      <c r="D779" s="23">
        <v>285</v>
      </c>
      <c r="E779" s="24">
        <v>44230</v>
      </c>
      <c r="F779" s="25">
        <v>235000</v>
      </c>
      <c r="G779" s="25">
        <v>42300</v>
      </c>
      <c r="H779" s="27">
        <v>277300</v>
      </c>
      <c r="I779" s="20" t="s">
        <v>1654</v>
      </c>
      <c r="J779" s="27">
        <f t="shared" si="14"/>
        <v>235000</v>
      </c>
      <c r="K779" s="20"/>
      <c r="L779" s="20" t="s">
        <v>1655</v>
      </c>
    </row>
    <row r="780" spans="1:12" hidden="1" x14ac:dyDescent="0.25">
      <c r="A780" s="20">
        <f t="shared" si="15"/>
        <v>161</v>
      </c>
      <c r="B780" s="20" t="s">
        <v>18</v>
      </c>
      <c r="C780" s="22" t="s">
        <v>852</v>
      </c>
      <c r="D780" s="23">
        <v>286</v>
      </c>
      <c r="E780" s="24">
        <v>44231</v>
      </c>
      <c r="F780" s="25">
        <v>210000</v>
      </c>
      <c r="G780" s="25">
        <v>37800</v>
      </c>
      <c r="H780" s="27">
        <v>247800</v>
      </c>
      <c r="I780" s="20" t="s">
        <v>1654</v>
      </c>
      <c r="J780" s="27">
        <f t="shared" si="14"/>
        <v>210000</v>
      </c>
      <c r="K780" s="20"/>
      <c r="L780" s="20" t="s">
        <v>1655</v>
      </c>
    </row>
    <row r="781" spans="1:12" hidden="1" x14ac:dyDescent="0.25">
      <c r="A781" s="20">
        <f t="shared" si="15"/>
        <v>162</v>
      </c>
      <c r="B781" s="20" t="s">
        <v>18</v>
      </c>
      <c r="C781" s="22" t="s">
        <v>1699</v>
      </c>
      <c r="D781" s="23">
        <v>109</v>
      </c>
      <c r="E781" s="24">
        <v>44215</v>
      </c>
      <c r="F781" s="25">
        <v>200000</v>
      </c>
      <c r="G781" s="25">
        <v>36000</v>
      </c>
      <c r="H781" s="27">
        <v>236000</v>
      </c>
      <c r="I781" s="20" t="s">
        <v>1654</v>
      </c>
      <c r="J781" s="27">
        <f t="shared" si="14"/>
        <v>200000</v>
      </c>
      <c r="K781" s="20"/>
      <c r="L781" s="20" t="s">
        <v>1655</v>
      </c>
    </row>
    <row r="782" spans="1:12" hidden="1" x14ac:dyDescent="0.25">
      <c r="A782" s="20">
        <f t="shared" si="15"/>
        <v>163</v>
      </c>
      <c r="B782" s="20" t="s">
        <v>18</v>
      </c>
      <c r="C782" s="22" t="s">
        <v>858</v>
      </c>
      <c r="D782" s="23">
        <v>3675</v>
      </c>
      <c r="E782" s="24">
        <v>44233</v>
      </c>
      <c r="F782" s="25">
        <v>50977</v>
      </c>
      <c r="G782" s="25">
        <v>9175.86</v>
      </c>
      <c r="H782" s="27">
        <v>60198</v>
      </c>
      <c r="I782" s="20" t="s">
        <v>1654</v>
      </c>
      <c r="J782" s="27">
        <f t="shared" si="14"/>
        <v>50977</v>
      </c>
      <c r="K782" s="20"/>
      <c r="L782" s="20" t="s">
        <v>1655</v>
      </c>
    </row>
    <row r="783" spans="1:12" hidden="1" x14ac:dyDescent="0.25">
      <c r="A783" s="20">
        <f t="shared" si="15"/>
        <v>164</v>
      </c>
      <c r="B783" s="20" t="s">
        <v>18</v>
      </c>
      <c r="C783" s="22" t="s">
        <v>26</v>
      </c>
      <c r="D783" s="23">
        <v>135</v>
      </c>
      <c r="E783" s="24">
        <v>44232</v>
      </c>
      <c r="F783" s="25">
        <v>450000</v>
      </c>
      <c r="G783" s="25">
        <v>81000</v>
      </c>
      <c r="H783" s="27">
        <v>531000</v>
      </c>
      <c r="I783" s="20" t="s">
        <v>1654</v>
      </c>
      <c r="J783" s="27">
        <f t="shared" si="14"/>
        <v>450000</v>
      </c>
      <c r="K783" s="20"/>
      <c r="L783" s="20" t="s">
        <v>1655</v>
      </c>
    </row>
    <row r="784" spans="1:12" hidden="1" x14ac:dyDescent="0.25">
      <c r="A784" s="20">
        <f t="shared" si="15"/>
        <v>165</v>
      </c>
      <c r="B784" s="20" t="s">
        <v>18</v>
      </c>
      <c r="C784" s="22" t="s">
        <v>905</v>
      </c>
      <c r="D784" s="23">
        <v>2126</v>
      </c>
      <c r="E784" s="24">
        <v>44232</v>
      </c>
      <c r="F784" s="25">
        <v>965735</v>
      </c>
      <c r="G784" s="25">
        <v>173832</v>
      </c>
      <c r="H784" s="27">
        <v>1139567</v>
      </c>
      <c r="I784" s="20" t="s">
        <v>1654</v>
      </c>
      <c r="J784" s="27">
        <f t="shared" si="14"/>
        <v>965735</v>
      </c>
      <c r="K784" s="20"/>
      <c r="L784" s="20" t="s">
        <v>1655</v>
      </c>
    </row>
    <row r="785" spans="1:12" hidden="1" x14ac:dyDescent="0.25">
      <c r="A785" s="20">
        <f t="shared" si="15"/>
        <v>166</v>
      </c>
      <c r="B785" s="20" t="s">
        <v>18</v>
      </c>
      <c r="C785" s="22" t="s">
        <v>125</v>
      </c>
      <c r="D785" s="23">
        <v>2702</v>
      </c>
      <c r="E785" s="24">
        <v>44237</v>
      </c>
      <c r="F785" s="25">
        <v>17955</v>
      </c>
      <c r="G785" s="25">
        <v>3232</v>
      </c>
      <c r="H785" s="27">
        <v>21187</v>
      </c>
      <c r="I785" s="20" t="s">
        <v>1654</v>
      </c>
      <c r="J785" s="27">
        <f t="shared" si="14"/>
        <v>17955</v>
      </c>
      <c r="K785" s="20"/>
      <c r="L785" s="20" t="s">
        <v>1655</v>
      </c>
    </row>
    <row r="786" spans="1:12" hidden="1" x14ac:dyDescent="0.25">
      <c r="A786" s="20">
        <f t="shared" si="15"/>
        <v>167</v>
      </c>
      <c r="B786" s="20" t="s">
        <v>18</v>
      </c>
      <c r="C786" s="22" t="s">
        <v>1239</v>
      </c>
      <c r="D786" s="23" t="s">
        <v>1721</v>
      </c>
      <c r="E786" s="24">
        <v>44238</v>
      </c>
      <c r="F786" s="25">
        <v>27000</v>
      </c>
      <c r="G786" s="25">
        <v>4860</v>
      </c>
      <c r="H786" s="27">
        <v>31860</v>
      </c>
      <c r="I786" s="20" t="s">
        <v>1654</v>
      </c>
      <c r="J786" s="27">
        <f t="shared" si="14"/>
        <v>27000</v>
      </c>
      <c r="K786" s="20"/>
      <c r="L786" s="20" t="s">
        <v>1655</v>
      </c>
    </row>
    <row r="787" spans="1:12" hidden="1" x14ac:dyDescent="0.25">
      <c r="A787" s="20">
        <f t="shared" si="15"/>
        <v>168</v>
      </c>
      <c r="B787" s="20" t="s">
        <v>18</v>
      </c>
      <c r="C787" s="22" t="s">
        <v>26</v>
      </c>
      <c r="D787" s="23">
        <v>137</v>
      </c>
      <c r="E787" s="24">
        <v>44239</v>
      </c>
      <c r="F787" s="25">
        <v>180000</v>
      </c>
      <c r="G787" s="25">
        <v>32400</v>
      </c>
      <c r="H787" s="27">
        <v>212400</v>
      </c>
      <c r="I787" s="20" t="s">
        <v>1654</v>
      </c>
      <c r="J787" s="27">
        <f t="shared" si="14"/>
        <v>180000</v>
      </c>
      <c r="K787" s="20"/>
      <c r="L787" s="20" t="s">
        <v>1655</v>
      </c>
    </row>
    <row r="788" spans="1:12" hidden="1" x14ac:dyDescent="0.25">
      <c r="A788" s="20">
        <f t="shared" si="15"/>
        <v>169</v>
      </c>
      <c r="B788" s="20" t="s">
        <v>18</v>
      </c>
      <c r="C788" s="22" t="s">
        <v>852</v>
      </c>
      <c r="D788" s="23">
        <v>293</v>
      </c>
      <c r="E788" s="24">
        <v>44238</v>
      </c>
      <c r="F788" s="25">
        <v>60000</v>
      </c>
      <c r="G788" s="25">
        <v>10800</v>
      </c>
      <c r="H788" s="27">
        <v>70800</v>
      </c>
      <c r="I788" s="20" t="s">
        <v>1654</v>
      </c>
      <c r="J788" s="27">
        <f t="shared" si="14"/>
        <v>60000</v>
      </c>
      <c r="K788" s="20"/>
      <c r="L788" s="20" t="s">
        <v>1655</v>
      </c>
    </row>
    <row r="789" spans="1:12" ht="30" hidden="1" x14ac:dyDescent="0.25">
      <c r="A789" s="20">
        <f t="shared" si="15"/>
        <v>170</v>
      </c>
      <c r="B789" s="20" t="s">
        <v>18</v>
      </c>
      <c r="C789" s="22" t="s">
        <v>1239</v>
      </c>
      <c r="D789" s="23" t="s">
        <v>1722</v>
      </c>
      <c r="E789" s="24">
        <v>44228</v>
      </c>
      <c r="F789" s="25">
        <v>1540</v>
      </c>
      <c r="G789" s="25">
        <v>277.2</v>
      </c>
      <c r="H789" s="27">
        <v>1817</v>
      </c>
      <c r="I789" s="20" t="s">
        <v>1654</v>
      </c>
      <c r="J789" s="27">
        <f t="shared" si="14"/>
        <v>1540</v>
      </c>
      <c r="K789" s="20"/>
      <c r="L789" s="31" t="s">
        <v>1660</v>
      </c>
    </row>
    <row r="790" spans="1:12" ht="36.75" hidden="1" x14ac:dyDescent="0.25">
      <c r="A790" s="20">
        <f t="shared" si="15"/>
        <v>171</v>
      </c>
      <c r="B790" s="20" t="s">
        <v>18</v>
      </c>
      <c r="C790" s="22" t="s">
        <v>26</v>
      </c>
      <c r="D790" s="23">
        <v>138</v>
      </c>
      <c r="E790" s="24">
        <v>44240</v>
      </c>
      <c r="F790" s="25">
        <v>150000</v>
      </c>
      <c r="G790" s="25">
        <v>27000</v>
      </c>
      <c r="H790" s="27">
        <v>177000</v>
      </c>
      <c r="I790" s="20" t="s">
        <v>1654</v>
      </c>
      <c r="J790" s="27">
        <f t="shared" si="14"/>
        <v>150000</v>
      </c>
      <c r="K790" s="20"/>
      <c r="L790" s="32" t="s">
        <v>1723</v>
      </c>
    </row>
    <row r="791" spans="1:12" ht="36.75" hidden="1" x14ac:dyDescent="0.25">
      <c r="A791" s="20">
        <f t="shared" si="15"/>
        <v>172</v>
      </c>
      <c r="B791" s="20" t="s">
        <v>18</v>
      </c>
      <c r="C791" s="22" t="s">
        <v>1724</v>
      </c>
      <c r="D791" s="23">
        <v>427</v>
      </c>
      <c r="E791" s="24">
        <v>44242</v>
      </c>
      <c r="F791" s="25">
        <v>461820</v>
      </c>
      <c r="G791" s="25">
        <v>83128</v>
      </c>
      <c r="H791" s="27">
        <v>544948</v>
      </c>
      <c r="I791" s="20" t="s">
        <v>1654</v>
      </c>
      <c r="J791" s="27">
        <f t="shared" si="14"/>
        <v>461820</v>
      </c>
      <c r="K791" s="20"/>
      <c r="L791" s="32" t="s">
        <v>1723</v>
      </c>
    </row>
    <row r="792" spans="1:12" ht="30" hidden="1" x14ac:dyDescent="0.25">
      <c r="A792" s="20">
        <f t="shared" si="15"/>
        <v>173</v>
      </c>
      <c r="B792" s="20" t="s">
        <v>18</v>
      </c>
      <c r="C792" s="22" t="s">
        <v>856</v>
      </c>
      <c r="D792" s="23">
        <v>8405040</v>
      </c>
      <c r="E792" s="24">
        <v>44238</v>
      </c>
      <c r="F792" s="25">
        <v>247144.29</v>
      </c>
      <c r="G792" s="25">
        <v>44485.99</v>
      </c>
      <c r="H792" s="27">
        <v>291849</v>
      </c>
      <c r="I792" s="20" t="s">
        <v>1654</v>
      </c>
      <c r="J792" s="27">
        <f t="shared" si="14"/>
        <v>247144.29</v>
      </c>
      <c r="K792" s="20"/>
      <c r="L792" s="31" t="s">
        <v>1660</v>
      </c>
    </row>
    <row r="793" spans="1:12" ht="36.75" hidden="1" x14ac:dyDescent="0.25">
      <c r="A793" s="20">
        <f t="shared" si="15"/>
        <v>174</v>
      </c>
      <c r="B793" s="20" t="s">
        <v>18</v>
      </c>
      <c r="C793" s="22" t="s">
        <v>1725</v>
      </c>
      <c r="D793" s="23">
        <v>72</v>
      </c>
      <c r="E793" s="24">
        <v>44243</v>
      </c>
      <c r="F793" s="25">
        <v>55000</v>
      </c>
      <c r="G793" s="25">
        <v>9900</v>
      </c>
      <c r="H793" s="27">
        <v>64900</v>
      </c>
      <c r="I793" s="20" t="s">
        <v>1654</v>
      </c>
      <c r="J793" s="27">
        <f t="shared" si="14"/>
        <v>55000</v>
      </c>
      <c r="K793" s="20"/>
      <c r="L793" s="32" t="s">
        <v>1723</v>
      </c>
    </row>
    <row r="794" spans="1:12" ht="36.75" hidden="1" x14ac:dyDescent="0.25">
      <c r="A794" s="20">
        <f t="shared" si="15"/>
        <v>175</v>
      </c>
      <c r="B794" s="20" t="s">
        <v>18</v>
      </c>
      <c r="C794" s="32" t="s">
        <v>1238</v>
      </c>
      <c r="D794" s="23">
        <v>53</v>
      </c>
      <c r="E794" s="24">
        <v>44243</v>
      </c>
      <c r="F794" s="25">
        <v>64350</v>
      </c>
      <c r="G794" s="25">
        <v>11583</v>
      </c>
      <c r="H794" s="27">
        <v>75933</v>
      </c>
      <c r="I794" s="20" t="s">
        <v>1654</v>
      </c>
      <c r="J794" s="27">
        <f t="shared" si="14"/>
        <v>64350</v>
      </c>
      <c r="K794" s="20"/>
      <c r="L794" s="32" t="s">
        <v>1723</v>
      </c>
    </row>
    <row r="795" spans="1:12" hidden="1" x14ac:dyDescent="0.25">
      <c r="A795" s="20">
        <f t="shared" si="15"/>
        <v>176</v>
      </c>
      <c r="B795" s="20" t="s">
        <v>18</v>
      </c>
      <c r="C795" s="22" t="s">
        <v>906</v>
      </c>
      <c r="D795" s="23">
        <v>2734</v>
      </c>
      <c r="E795" s="24">
        <v>44243</v>
      </c>
      <c r="F795" s="25">
        <v>436906</v>
      </c>
      <c r="G795" s="25">
        <v>78644</v>
      </c>
      <c r="H795" s="27">
        <v>515550</v>
      </c>
      <c r="I795" s="20" t="s">
        <v>1654</v>
      </c>
      <c r="J795" s="27">
        <f t="shared" si="14"/>
        <v>436906</v>
      </c>
      <c r="K795" s="20"/>
      <c r="L795" s="20" t="s">
        <v>1655</v>
      </c>
    </row>
    <row r="796" spans="1:12" ht="36.75" hidden="1" x14ac:dyDescent="0.25">
      <c r="A796" s="20">
        <f t="shared" si="15"/>
        <v>177</v>
      </c>
      <c r="B796" s="20" t="s">
        <v>18</v>
      </c>
      <c r="C796" s="22" t="s">
        <v>1255</v>
      </c>
      <c r="D796" s="23">
        <v>273</v>
      </c>
      <c r="E796" s="24">
        <v>44246</v>
      </c>
      <c r="F796" s="25">
        <v>100000</v>
      </c>
      <c r="G796" s="25">
        <v>18000</v>
      </c>
      <c r="H796" s="27">
        <v>118000</v>
      </c>
      <c r="I796" s="20" t="s">
        <v>1654</v>
      </c>
      <c r="J796" s="27">
        <f t="shared" si="14"/>
        <v>100000</v>
      </c>
      <c r="K796" s="20"/>
      <c r="L796" s="32" t="s">
        <v>1723</v>
      </c>
    </row>
    <row r="797" spans="1:12" hidden="1" x14ac:dyDescent="0.25">
      <c r="A797" s="20">
        <f t="shared" si="15"/>
        <v>178</v>
      </c>
      <c r="B797" s="20" t="s">
        <v>18</v>
      </c>
      <c r="C797" s="22" t="s">
        <v>906</v>
      </c>
      <c r="D797" s="23">
        <v>2767</v>
      </c>
      <c r="E797" s="24">
        <v>44245</v>
      </c>
      <c r="F797" s="25">
        <v>641445</v>
      </c>
      <c r="G797" s="25">
        <v>115460</v>
      </c>
      <c r="H797" s="27">
        <v>756905</v>
      </c>
      <c r="I797" s="20" t="s">
        <v>1654</v>
      </c>
      <c r="J797" s="27">
        <f t="shared" si="14"/>
        <v>641445</v>
      </c>
      <c r="K797" s="20"/>
      <c r="L797" s="20" t="s">
        <v>1655</v>
      </c>
    </row>
    <row r="798" spans="1:12" ht="36.75" hidden="1" x14ac:dyDescent="0.25">
      <c r="A798" s="20">
        <f t="shared" si="15"/>
        <v>179</v>
      </c>
      <c r="B798" s="20" t="s">
        <v>18</v>
      </c>
      <c r="C798" s="22" t="s">
        <v>26</v>
      </c>
      <c r="D798" s="23">
        <v>141</v>
      </c>
      <c r="E798" s="24">
        <v>44249</v>
      </c>
      <c r="F798" s="25">
        <v>180000</v>
      </c>
      <c r="G798" s="25">
        <v>32400</v>
      </c>
      <c r="H798" s="27">
        <v>212400</v>
      </c>
      <c r="I798" s="20" t="s">
        <v>1654</v>
      </c>
      <c r="J798" s="27">
        <f t="shared" si="14"/>
        <v>180000</v>
      </c>
      <c r="K798" s="20"/>
      <c r="L798" s="32" t="s">
        <v>1723</v>
      </c>
    </row>
    <row r="799" spans="1:12" hidden="1" x14ac:dyDescent="0.25">
      <c r="A799" s="20">
        <f t="shared" si="15"/>
        <v>180</v>
      </c>
      <c r="B799" s="20" t="s">
        <v>18</v>
      </c>
      <c r="C799" s="22" t="s">
        <v>905</v>
      </c>
      <c r="D799" s="23">
        <v>2303</v>
      </c>
      <c r="E799" s="24">
        <v>44249</v>
      </c>
      <c r="F799" s="25">
        <v>221809</v>
      </c>
      <c r="G799" s="25">
        <v>39926</v>
      </c>
      <c r="H799" s="27">
        <v>261931</v>
      </c>
      <c r="I799" s="20" t="s">
        <v>1654</v>
      </c>
      <c r="J799" s="27">
        <f t="shared" si="14"/>
        <v>221809</v>
      </c>
      <c r="K799" s="20"/>
      <c r="L799" s="20" t="s">
        <v>1655</v>
      </c>
    </row>
    <row r="800" spans="1:12" ht="36.75" hidden="1" x14ac:dyDescent="0.25">
      <c r="A800" s="20">
        <f t="shared" si="15"/>
        <v>181</v>
      </c>
      <c r="B800" s="20" t="s">
        <v>18</v>
      </c>
      <c r="C800" s="22" t="s">
        <v>852</v>
      </c>
      <c r="D800" s="23">
        <v>298</v>
      </c>
      <c r="E800" s="24">
        <v>44251</v>
      </c>
      <c r="F800" s="25">
        <v>85000</v>
      </c>
      <c r="G800" s="25">
        <v>15300</v>
      </c>
      <c r="H800" s="27">
        <v>100300</v>
      </c>
      <c r="I800" s="20" t="s">
        <v>1654</v>
      </c>
      <c r="J800" s="27">
        <f t="shared" si="14"/>
        <v>85000</v>
      </c>
      <c r="K800" s="20"/>
      <c r="L800" s="32" t="s">
        <v>1723</v>
      </c>
    </row>
    <row r="801" spans="1:12" hidden="1" x14ac:dyDescent="0.25">
      <c r="A801" s="20">
        <f t="shared" si="15"/>
        <v>182</v>
      </c>
      <c r="B801" s="20" t="s">
        <v>18</v>
      </c>
      <c r="C801" s="22" t="s">
        <v>906</v>
      </c>
      <c r="D801" s="23">
        <v>2855</v>
      </c>
      <c r="E801" s="24">
        <v>44251</v>
      </c>
      <c r="F801" s="25">
        <v>662130</v>
      </c>
      <c r="G801" s="25">
        <v>119184</v>
      </c>
      <c r="H801" s="27">
        <v>781314</v>
      </c>
      <c r="I801" s="20" t="s">
        <v>1654</v>
      </c>
      <c r="J801" s="27">
        <f t="shared" si="14"/>
        <v>662130</v>
      </c>
      <c r="K801" s="20"/>
      <c r="L801" s="20" t="s">
        <v>1655</v>
      </c>
    </row>
    <row r="802" spans="1:12" ht="36.75" hidden="1" x14ac:dyDescent="0.25">
      <c r="A802" s="20">
        <f t="shared" si="15"/>
        <v>183</v>
      </c>
      <c r="B802" s="20" t="s">
        <v>18</v>
      </c>
      <c r="C802" s="22" t="s">
        <v>1726</v>
      </c>
      <c r="D802" s="23" t="s">
        <v>1727</v>
      </c>
      <c r="E802" s="24">
        <v>44253</v>
      </c>
      <c r="F802" s="25">
        <v>265000</v>
      </c>
      <c r="G802" s="25">
        <v>47700</v>
      </c>
      <c r="H802" s="27">
        <v>312700</v>
      </c>
      <c r="I802" s="20" t="s">
        <v>1654</v>
      </c>
      <c r="J802" s="27">
        <f t="shared" si="14"/>
        <v>265000</v>
      </c>
      <c r="K802" s="20"/>
      <c r="L802" s="32" t="s">
        <v>1723</v>
      </c>
    </row>
    <row r="803" spans="1:12" ht="36.75" hidden="1" x14ac:dyDescent="0.25">
      <c r="A803" s="20">
        <f t="shared" si="15"/>
        <v>184</v>
      </c>
      <c r="B803" s="20" t="s">
        <v>18</v>
      </c>
      <c r="C803" s="22" t="s">
        <v>1242</v>
      </c>
      <c r="D803" s="23">
        <v>200460</v>
      </c>
      <c r="E803" s="24">
        <v>44252</v>
      </c>
      <c r="F803" s="25">
        <v>600000</v>
      </c>
      <c r="G803" s="25">
        <v>108000</v>
      </c>
      <c r="H803" s="27">
        <v>708531</v>
      </c>
      <c r="I803" s="20" t="s">
        <v>1654</v>
      </c>
      <c r="J803" s="27">
        <f t="shared" si="14"/>
        <v>600000</v>
      </c>
      <c r="K803" s="20"/>
      <c r="L803" s="32" t="s">
        <v>1723</v>
      </c>
    </row>
    <row r="804" spans="1:12" hidden="1" x14ac:dyDescent="0.25">
      <c r="A804" s="20">
        <f t="shared" si="15"/>
        <v>185</v>
      </c>
      <c r="B804" s="20" t="s">
        <v>18</v>
      </c>
      <c r="C804" s="22" t="s">
        <v>905</v>
      </c>
      <c r="D804" s="23">
        <v>2334</v>
      </c>
      <c r="E804" s="24">
        <v>44252</v>
      </c>
      <c r="F804" s="25">
        <v>294968</v>
      </c>
      <c r="G804" s="25">
        <v>53094</v>
      </c>
      <c r="H804" s="27">
        <v>348323</v>
      </c>
      <c r="I804" s="20" t="s">
        <v>1654</v>
      </c>
      <c r="J804" s="27">
        <f t="shared" si="14"/>
        <v>294968</v>
      </c>
      <c r="K804" s="20"/>
      <c r="L804" s="20" t="s">
        <v>1655</v>
      </c>
    </row>
    <row r="805" spans="1:12" hidden="1" x14ac:dyDescent="0.25">
      <c r="A805" s="20">
        <f t="shared" si="15"/>
        <v>186</v>
      </c>
      <c r="B805" s="20" t="s">
        <v>18</v>
      </c>
      <c r="C805" s="22" t="s">
        <v>869</v>
      </c>
      <c r="D805" s="23" t="s">
        <v>1728</v>
      </c>
      <c r="E805" s="24">
        <v>44254</v>
      </c>
      <c r="F805" s="25">
        <v>-61400.04</v>
      </c>
      <c r="G805" s="25">
        <v>-11051.96</v>
      </c>
      <c r="H805" s="27">
        <v>-72452</v>
      </c>
      <c r="I805" s="20" t="s">
        <v>1654</v>
      </c>
      <c r="J805" s="27">
        <f t="shared" si="14"/>
        <v>-61400.04</v>
      </c>
      <c r="K805" s="20"/>
      <c r="L805" s="20" t="s">
        <v>1655</v>
      </c>
    </row>
    <row r="806" spans="1:12" ht="36.75" hidden="1" x14ac:dyDescent="0.25">
      <c r="A806" s="20">
        <f t="shared" si="15"/>
        <v>187</v>
      </c>
      <c r="B806" s="20" t="s">
        <v>18</v>
      </c>
      <c r="C806" s="22" t="s">
        <v>1239</v>
      </c>
      <c r="D806" s="23" t="s">
        <v>1729</v>
      </c>
      <c r="E806" s="24">
        <v>44256</v>
      </c>
      <c r="F806" s="25">
        <v>11630</v>
      </c>
      <c r="G806" s="25">
        <v>2093.4</v>
      </c>
      <c r="H806" s="27">
        <v>13723</v>
      </c>
      <c r="I806" s="20" t="s">
        <v>1654</v>
      </c>
      <c r="J806" s="27">
        <f t="shared" si="14"/>
        <v>11630</v>
      </c>
      <c r="K806" s="20"/>
      <c r="L806" s="32" t="s">
        <v>1723</v>
      </c>
    </row>
    <row r="807" spans="1:12" ht="36.75" hidden="1" x14ac:dyDescent="0.25">
      <c r="A807" s="20">
        <f t="shared" si="15"/>
        <v>188</v>
      </c>
      <c r="B807" s="20" t="s">
        <v>18</v>
      </c>
      <c r="C807" s="22" t="s">
        <v>852</v>
      </c>
      <c r="D807" s="23">
        <v>306</v>
      </c>
      <c r="E807" s="24">
        <v>44258</v>
      </c>
      <c r="F807" s="25">
        <v>85000</v>
      </c>
      <c r="G807" s="25">
        <v>15300</v>
      </c>
      <c r="H807" s="27">
        <v>100300</v>
      </c>
      <c r="I807" s="20" t="s">
        <v>1654</v>
      </c>
      <c r="J807" s="27">
        <f t="shared" si="14"/>
        <v>85000</v>
      </c>
      <c r="K807" s="20"/>
      <c r="L807" s="32" t="s">
        <v>1723</v>
      </c>
    </row>
    <row r="808" spans="1:12" ht="36.75" hidden="1" x14ac:dyDescent="0.25">
      <c r="A808" s="20">
        <f t="shared" si="15"/>
        <v>189</v>
      </c>
      <c r="B808" s="20" t="s">
        <v>18</v>
      </c>
      <c r="C808" s="32" t="s">
        <v>1238</v>
      </c>
      <c r="D808" s="23" t="s">
        <v>1730</v>
      </c>
      <c r="E808" s="24">
        <v>44259</v>
      </c>
      <c r="F808" s="25">
        <v>-3850</v>
      </c>
      <c r="G808" s="25">
        <v>-693</v>
      </c>
      <c r="H808" s="27">
        <v>-4543</v>
      </c>
      <c r="I808" s="20" t="s">
        <v>1654</v>
      </c>
      <c r="J808" s="27">
        <f t="shared" si="14"/>
        <v>-3850</v>
      </c>
      <c r="K808" s="20"/>
      <c r="L808" s="32" t="s">
        <v>1723</v>
      </c>
    </row>
    <row r="809" spans="1:12" hidden="1" x14ac:dyDescent="0.25">
      <c r="A809" s="20">
        <f t="shared" si="15"/>
        <v>190</v>
      </c>
      <c r="B809" s="20" t="s">
        <v>18</v>
      </c>
      <c r="C809" s="22" t="s">
        <v>906</v>
      </c>
      <c r="D809" s="23">
        <v>2930</v>
      </c>
      <c r="E809" s="24">
        <v>44258</v>
      </c>
      <c r="F809" s="25">
        <v>138602</v>
      </c>
      <c r="G809" s="25">
        <v>24948</v>
      </c>
      <c r="H809" s="27">
        <v>163550</v>
      </c>
      <c r="I809" s="20" t="s">
        <v>1654</v>
      </c>
      <c r="J809" s="27">
        <f t="shared" si="14"/>
        <v>138602</v>
      </c>
      <c r="K809" s="20"/>
      <c r="L809" s="20" t="s">
        <v>1655</v>
      </c>
    </row>
    <row r="810" spans="1:12" hidden="1" x14ac:dyDescent="0.25">
      <c r="A810" s="20">
        <f t="shared" si="15"/>
        <v>191</v>
      </c>
      <c r="B810" s="20" t="s">
        <v>18</v>
      </c>
      <c r="C810" s="22" t="s">
        <v>905</v>
      </c>
      <c r="D810" s="23">
        <v>2417</v>
      </c>
      <c r="E810" s="24">
        <v>44259</v>
      </c>
      <c r="F810" s="25">
        <v>917978</v>
      </c>
      <c r="G810" s="25">
        <v>165236</v>
      </c>
      <c r="H810" s="27">
        <v>1084026</v>
      </c>
      <c r="I810" s="20" t="s">
        <v>1654</v>
      </c>
      <c r="J810" s="27">
        <f t="shared" si="14"/>
        <v>917978</v>
      </c>
      <c r="K810" s="20"/>
      <c r="L810" s="20" t="s">
        <v>1655</v>
      </c>
    </row>
    <row r="811" spans="1:12" ht="36.75" hidden="1" x14ac:dyDescent="0.25">
      <c r="A811" s="20">
        <f t="shared" si="15"/>
        <v>192</v>
      </c>
      <c r="B811" s="20" t="s">
        <v>18</v>
      </c>
      <c r="C811" s="22" t="s">
        <v>852</v>
      </c>
      <c r="D811" s="23">
        <v>307</v>
      </c>
      <c r="E811" s="24">
        <v>44259</v>
      </c>
      <c r="F811" s="25">
        <v>25000</v>
      </c>
      <c r="G811" s="25">
        <v>4500</v>
      </c>
      <c r="H811" s="27">
        <v>29500</v>
      </c>
      <c r="I811" s="20" t="s">
        <v>1654</v>
      </c>
      <c r="J811" s="27">
        <f t="shared" si="14"/>
        <v>25000</v>
      </c>
      <c r="K811" s="20"/>
      <c r="L811" s="32" t="s">
        <v>1723</v>
      </c>
    </row>
    <row r="812" spans="1:12" ht="36.75" hidden="1" x14ac:dyDescent="0.25">
      <c r="A812" s="20">
        <f t="shared" si="15"/>
        <v>193</v>
      </c>
      <c r="B812" s="20" t="s">
        <v>18</v>
      </c>
      <c r="C812" s="22" t="s">
        <v>26</v>
      </c>
      <c r="D812" s="23">
        <v>145</v>
      </c>
      <c r="E812" s="24">
        <v>44260</v>
      </c>
      <c r="F812" s="25">
        <v>150000</v>
      </c>
      <c r="G812" s="25">
        <v>27000</v>
      </c>
      <c r="H812" s="27">
        <v>177000</v>
      </c>
      <c r="I812" s="20" t="s">
        <v>1654</v>
      </c>
      <c r="J812" s="27">
        <f t="shared" ref="J812:J875" si="16">F812</f>
        <v>150000</v>
      </c>
      <c r="K812" s="20"/>
      <c r="L812" s="32" t="s">
        <v>1723</v>
      </c>
    </row>
    <row r="813" spans="1:12" ht="36.75" hidden="1" x14ac:dyDescent="0.25">
      <c r="A813" s="20">
        <f t="shared" ref="A813:A876" si="17">A812+1</f>
        <v>194</v>
      </c>
      <c r="B813" s="20" t="s">
        <v>18</v>
      </c>
      <c r="C813" s="22" t="s">
        <v>1255</v>
      </c>
      <c r="D813" s="23">
        <v>285</v>
      </c>
      <c r="E813" s="24">
        <v>44261</v>
      </c>
      <c r="F813" s="25">
        <v>751368</v>
      </c>
      <c r="G813" s="25">
        <v>135246</v>
      </c>
      <c r="H813" s="27">
        <v>886614</v>
      </c>
      <c r="I813" s="20" t="s">
        <v>1654</v>
      </c>
      <c r="J813" s="27">
        <f t="shared" si="16"/>
        <v>751368</v>
      </c>
      <c r="K813" s="20"/>
      <c r="L813" s="32" t="s">
        <v>1723</v>
      </c>
    </row>
    <row r="814" spans="1:12" ht="36.75" hidden="1" x14ac:dyDescent="0.25">
      <c r="A814" s="20">
        <f t="shared" si="17"/>
        <v>195</v>
      </c>
      <c r="B814" s="20" t="s">
        <v>18</v>
      </c>
      <c r="C814" s="22" t="s">
        <v>1238</v>
      </c>
      <c r="D814" s="23">
        <v>60</v>
      </c>
      <c r="E814" s="24">
        <v>44261</v>
      </c>
      <c r="F814" s="25">
        <v>21697</v>
      </c>
      <c r="G814" s="25">
        <v>3905.46</v>
      </c>
      <c r="H814" s="27">
        <v>25602</v>
      </c>
      <c r="I814" s="20" t="s">
        <v>1654</v>
      </c>
      <c r="J814" s="27">
        <f t="shared" si="16"/>
        <v>21697</v>
      </c>
      <c r="K814" s="20"/>
      <c r="L814" s="32" t="s">
        <v>1723</v>
      </c>
    </row>
    <row r="815" spans="1:12" hidden="1" x14ac:dyDescent="0.25">
      <c r="A815" s="20">
        <f t="shared" si="17"/>
        <v>196</v>
      </c>
      <c r="B815" s="20" t="s">
        <v>18</v>
      </c>
      <c r="C815" s="22" t="s">
        <v>856</v>
      </c>
      <c r="D815" s="23">
        <v>150000708</v>
      </c>
      <c r="E815" s="24">
        <v>44261</v>
      </c>
      <c r="F815" s="25">
        <v>1010000.15</v>
      </c>
      <c r="G815" s="25">
        <v>181800</v>
      </c>
      <c r="H815" s="27">
        <v>1192694</v>
      </c>
      <c r="I815" s="20" t="s">
        <v>1654</v>
      </c>
      <c r="J815" s="27">
        <f t="shared" si="16"/>
        <v>1010000.15</v>
      </c>
      <c r="K815" s="20"/>
      <c r="L815" s="20" t="s">
        <v>1655</v>
      </c>
    </row>
    <row r="816" spans="1:12" ht="36.75" hidden="1" x14ac:dyDescent="0.25">
      <c r="A816" s="20">
        <f t="shared" si="17"/>
        <v>197</v>
      </c>
      <c r="B816" s="20" t="s">
        <v>18</v>
      </c>
      <c r="C816" s="22" t="s">
        <v>1731</v>
      </c>
      <c r="D816" s="23">
        <v>19</v>
      </c>
      <c r="E816" s="24">
        <v>44265</v>
      </c>
      <c r="F816" s="25">
        <v>644600</v>
      </c>
      <c r="G816" s="25">
        <v>115848</v>
      </c>
      <c r="H816" s="27">
        <v>760448</v>
      </c>
      <c r="I816" s="20" t="s">
        <v>1654</v>
      </c>
      <c r="J816" s="27">
        <f t="shared" si="16"/>
        <v>644600</v>
      </c>
      <c r="K816" s="20"/>
      <c r="L816" s="32" t="s">
        <v>1723</v>
      </c>
    </row>
    <row r="817" spans="1:12" hidden="1" x14ac:dyDescent="0.25">
      <c r="A817" s="20">
        <f t="shared" si="17"/>
        <v>198</v>
      </c>
      <c r="B817" s="20" t="s">
        <v>18</v>
      </c>
      <c r="C817" s="22" t="s">
        <v>1699</v>
      </c>
      <c r="D817" s="23" t="s">
        <v>1732</v>
      </c>
      <c r="E817" s="24"/>
      <c r="F817" s="25">
        <v>-21028</v>
      </c>
      <c r="G817" s="25">
        <v>-3785.04</v>
      </c>
      <c r="H817" s="27">
        <v>-24813</v>
      </c>
      <c r="I817" s="20" t="s">
        <v>1654</v>
      </c>
      <c r="J817" s="27">
        <f t="shared" si="16"/>
        <v>-21028</v>
      </c>
      <c r="K817" s="20"/>
      <c r="L817" s="20" t="s">
        <v>1655</v>
      </c>
    </row>
    <row r="818" spans="1:12" hidden="1" x14ac:dyDescent="0.25">
      <c r="A818" s="20">
        <f t="shared" si="17"/>
        <v>199</v>
      </c>
      <c r="B818" s="20" t="s">
        <v>18</v>
      </c>
      <c r="C818" s="22" t="s">
        <v>1699</v>
      </c>
      <c r="D818" s="23" t="s">
        <v>1733</v>
      </c>
      <c r="E818" s="24"/>
      <c r="F818" s="25">
        <v>-13500</v>
      </c>
      <c r="G818" s="25">
        <v>-2430</v>
      </c>
      <c r="H818" s="27">
        <v>-15930</v>
      </c>
      <c r="I818" s="20" t="s">
        <v>1654</v>
      </c>
      <c r="J818" s="27">
        <f t="shared" si="16"/>
        <v>-13500</v>
      </c>
      <c r="K818" s="20"/>
      <c r="L818" s="20" t="s">
        <v>1655</v>
      </c>
    </row>
    <row r="819" spans="1:12" hidden="1" x14ac:dyDescent="0.25">
      <c r="A819" s="20">
        <f t="shared" si="17"/>
        <v>200</v>
      </c>
      <c r="B819" s="20" t="s">
        <v>18</v>
      </c>
      <c r="C819" s="22" t="s">
        <v>906</v>
      </c>
      <c r="D819" s="23">
        <v>3011</v>
      </c>
      <c r="E819" s="24">
        <v>44265</v>
      </c>
      <c r="F819" s="25">
        <v>1225</v>
      </c>
      <c r="G819" s="25">
        <v>220</v>
      </c>
      <c r="H819" s="27">
        <v>1445</v>
      </c>
      <c r="I819" s="20" t="s">
        <v>1654</v>
      </c>
      <c r="J819" s="27">
        <f t="shared" si="16"/>
        <v>1225</v>
      </c>
      <c r="K819" s="20"/>
      <c r="L819" s="20" t="s">
        <v>1655</v>
      </c>
    </row>
    <row r="820" spans="1:12" ht="30" hidden="1" x14ac:dyDescent="0.25">
      <c r="A820" s="20">
        <f t="shared" si="17"/>
        <v>201</v>
      </c>
      <c r="B820" s="20" t="s">
        <v>18</v>
      </c>
      <c r="C820" s="22" t="s">
        <v>1278</v>
      </c>
      <c r="D820" s="23" t="s">
        <v>1734</v>
      </c>
      <c r="E820" s="24">
        <v>44269</v>
      </c>
      <c r="F820" s="25">
        <v>10500000</v>
      </c>
      <c r="G820" s="25">
        <v>1890000</v>
      </c>
      <c r="H820" s="27">
        <v>12390000</v>
      </c>
      <c r="I820" s="20" t="s">
        <v>1654</v>
      </c>
      <c r="J820" s="27">
        <f t="shared" si="16"/>
        <v>10500000</v>
      </c>
      <c r="K820" s="20"/>
      <c r="L820" s="31" t="s">
        <v>1660</v>
      </c>
    </row>
    <row r="821" spans="1:12" ht="30" hidden="1" x14ac:dyDescent="0.25">
      <c r="A821" s="20">
        <f t="shared" si="17"/>
        <v>202</v>
      </c>
      <c r="B821" s="20" t="s">
        <v>18</v>
      </c>
      <c r="C821" s="22" t="s">
        <v>1735</v>
      </c>
      <c r="D821" s="23">
        <v>81</v>
      </c>
      <c r="E821" s="24">
        <v>44272</v>
      </c>
      <c r="F821" s="25">
        <v>90500</v>
      </c>
      <c r="G821" s="25">
        <v>16290</v>
      </c>
      <c r="H821" s="27">
        <v>106790</v>
      </c>
      <c r="I821" s="20" t="s">
        <v>1654</v>
      </c>
      <c r="J821" s="27">
        <f t="shared" si="16"/>
        <v>90500</v>
      </c>
      <c r="K821" s="20"/>
      <c r="L821" s="31" t="s">
        <v>1660</v>
      </c>
    </row>
    <row r="822" spans="1:12" hidden="1" x14ac:dyDescent="0.25">
      <c r="A822" s="20">
        <f t="shared" si="17"/>
        <v>203</v>
      </c>
      <c r="B822" s="20" t="s">
        <v>18</v>
      </c>
      <c r="C822" s="22" t="s">
        <v>906</v>
      </c>
      <c r="D822" s="23">
        <v>3085</v>
      </c>
      <c r="E822" s="24">
        <v>44271</v>
      </c>
      <c r="F822" s="25">
        <v>183890</v>
      </c>
      <c r="G822" s="25">
        <v>33100</v>
      </c>
      <c r="H822" s="27">
        <v>216990</v>
      </c>
      <c r="I822" s="20" t="s">
        <v>1654</v>
      </c>
      <c r="J822" s="27">
        <f t="shared" si="16"/>
        <v>183890</v>
      </c>
      <c r="K822" s="20"/>
      <c r="L822" s="20" t="s">
        <v>1655</v>
      </c>
    </row>
    <row r="823" spans="1:12" ht="30" hidden="1" x14ac:dyDescent="0.25">
      <c r="A823" s="20">
        <f t="shared" si="17"/>
        <v>204</v>
      </c>
      <c r="B823" s="20" t="s">
        <v>18</v>
      </c>
      <c r="C823" s="22" t="s">
        <v>1735</v>
      </c>
      <c r="D823" s="23">
        <v>83</v>
      </c>
      <c r="E823" s="24">
        <v>44274</v>
      </c>
      <c r="F823" s="25">
        <v>54500</v>
      </c>
      <c r="G823" s="25">
        <v>9810</v>
      </c>
      <c r="H823" s="27">
        <v>64310</v>
      </c>
      <c r="I823" s="20" t="s">
        <v>1654</v>
      </c>
      <c r="J823" s="27">
        <f t="shared" si="16"/>
        <v>54500</v>
      </c>
      <c r="K823" s="20"/>
      <c r="L823" s="31" t="s">
        <v>1660</v>
      </c>
    </row>
    <row r="824" spans="1:12" ht="30" hidden="1" x14ac:dyDescent="0.25">
      <c r="A824" s="20">
        <f t="shared" si="17"/>
        <v>205</v>
      </c>
      <c r="B824" s="20" t="s">
        <v>18</v>
      </c>
      <c r="C824" s="22" t="s">
        <v>878</v>
      </c>
      <c r="D824" s="23">
        <v>373</v>
      </c>
      <c r="E824" s="24">
        <v>44274</v>
      </c>
      <c r="F824" s="25">
        <v>268500</v>
      </c>
      <c r="G824" s="25">
        <v>48330</v>
      </c>
      <c r="H824" s="27">
        <v>316830</v>
      </c>
      <c r="I824" s="20" t="s">
        <v>1654</v>
      </c>
      <c r="J824" s="27">
        <f t="shared" si="16"/>
        <v>268500</v>
      </c>
      <c r="K824" s="20"/>
      <c r="L824" s="31" t="s">
        <v>1660</v>
      </c>
    </row>
    <row r="825" spans="1:12" hidden="1" x14ac:dyDescent="0.25">
      <c r="A825" s="20">
        <f t="shared" si="17"/>
        <v>206</v>
      </c>
      <c r="B825" s="20" t="s">
        <v>18</v>
      </c>
      <c r="C825" s="22" t="s">
        <v>905</v>
      </c>
      <c r="D825" s="23">
        <v>2574</v>
      </c>
      <c r="E825" s="24">
        <v>44273</v>
      </c>
      <c r="F825" s="25">
        <v>85203</v>
      </c>
      <c r="G825" s="25">
        <v>15336</v>
      </c>
      <c r="H825" s="27">
        <v>100614</v>
      </c>
      <c r="I825" s="20" t="s">
        <v>1654</v>
      </c>
      <c r="J825" s="27">
        <f t="shared" si="16"/>
        <v>85203</v>
      </c>
      <c r="K825" s="20"/>
      <c r="L825" s="20" t="s">
        <v>1655</v>
      </c>
    </row>
    <row r="826" spans="1:12" hidden="1" x14ac:dyDescent="0.25">
      <c r="A826" s="20">
        <f t="shared" si="17"/>
        <v>207</v>
      </c>
      <c r="B826" s="20" t="s">
        <v>18</v>
      </c>
      <c r="C826" s="22" t="s">
        <v>1736</v>
      </c>
      <c r="D826" s="23" t="s">
        <v>1737</v>
      </c>
      <c r="E826" s="24">
        <v>44275</v>
      </c>
      <c r="F826" s="25">
        <v>4400</v>
      </c>
      <c r="G826" s="25">
        <v>792</v>
      </c>
      <c r="H826" s="27">
        <v>5192</v>
      </c>
      <c r="I826" s="20" t="s">
        <v>1654</v>
      </c>
      <c r="J826" s="27">
        <f t="shared" si="16"/>
        <v>4400</v>
      </c>
      <c r="K826" s="20"/>
      <c r="L826" s="20" t="s">
        <v>1655</v>
      </c>
    </row>
    <row r="827" spans="1:12" hidden="1" x14ac:dyDescent="0.25">
      <c r="A827" s="20">
        <f t="shared" si="17"/>
        <v>208</v>
      </c>
      <c r="B827" s="20" t="s">
        <v>18</v>
      </c>
      <c r="C827" s="22" t="s">
        <v>1736</v>
      </c>
      <c r="D827" s="23" t="s">
        <v>1737</v>
      </c>
      <c r="E827" s="24">
        <v>44275</v>
      </c>
      <c r="F827" s="25">
        <v>4400</v>
      </c>
      <c r="G827" s="25">
        <v>792</v>
      </c>
      <c r="H827" s="27">
        <v>5192</v>
      </c>
      <c r="I827" s="20" t="s">
        <v>1654</v>
      </c>
      <c r="J827" s="27">
        <f t="shared" si="16"/>
        <v>4400</v>
      </c>
      <c r="K827" s="20"/>
      <c r="L827" s="20" t="s">
        <v>1655</v>
      </c>
    </row>
    <row r="828" spans="1:12" hidden="1" x14ac:dyDescent="0.25">
      <c r="A828" s="20">
        <f t="shared" si="17"/>
        <v>209</v>
      </c>
      <c r="B828" s="20" t="s">
        <v>18</v>
      </c>
      <c r="C828" s="22" t="s">
        <v>1736</v>
      </c>
      <c r="D828" s="23" t="s">
        <v>1738</v>
      </c>
      <c r="E828" s="24">
        <v>44275</v>
      </c>
      <c r="F828" s="25">
        <v>4400</v>
      </c>
      <c r="G828" s="25">
        <v>792</v>
      </c>
      <c r="H828" s="27">
        <v>5192</v>
      </c>
      <c r="I828" s="20" t="s">
        <v>1654</v>
      </c>
      <c r="J828" s="27">
        <f t="shared" si="16"/>
        <v>4400</v>
      </c>
      <c r="K828" s="20"/>
      <c r="L828" s="20" t="s">
        <v>1655</v>
      </c>
    </row>
    <row r="829" spans="1:12" ht="30" hidden="1" x14ac:dyDescent="0.25">
      <c r="A829" s="20">
        <f t="shared" si="17"/>
        <v>210</v>
      </c>
      <c r="B829" s="20" t="s">
        <v>18</v>
      </c>
      <c r="C829" s="22" t="s">
        <v>915</v>
      </c>
      <c r="D829" s="23" t="s">
        <v>1739</v>
      </c>
      <c r="E829" s="24">
        <v>44275</v>
      </c>
      <c r="F829" s="25">
        <v>514000</v>
      </c>
      <c r="G829" s="25">
        <v>92520</v>
      </c>
      <c r="H829" s="27">
        <v>606520</v>
      </c>
      <c r="I829" s="20" t="s">
        <v>1654</v>
      </c>
      <c r="J829" s="27">
        <f t="shared" si="16"/>
        <v>514000</v>
      </c>
      <c r="K829" s="20"/>
      <c r="L829" s="31" t="s">
        <v>1660</v>
      </c>
    </row>
    <row r="830" spans="1:12" ht="30" hidden="1" x14ac:dyDescent="0.25">
      <c r="A830" s="20">
        <f t="shared" si="17"/>
        <v>211</v>
      </c>
      <c r="B830" s="20" t="s">
        <v>18</v>
      </c>
      <c r="C830" s="22" t="s">
        <v>1284</v>
      </c>
      <c r="D830" s="23">
        <v>8257</v>
      </c>
      <c r="E830" s="24">
        <v>44276</v>
      </c>
      <c r="F830" s="25">
        <v>462000</v>
      </c>
      <c r="G830" s="25">
        <v>83160</v>
      </c>
      <c r="H830" s="27">
        <v>545160</v>
      </c>
      <c r="I830" s="20" t="s">
        <v>1654</v>
      </c>
      <c r="J830" s="27">
        <f t="shared" si="16"/>
        <v>462000</v>
      </c>
      <c r="K830" s="20"/>
      <c r="L830" s="31" t="s">
        <v>1660</v>
      </c>
    </row>
    <row r="831" spans="1:12" ht="30" hidden="1" x14ac:dyDescent="0.25">
      <c r="A831" s="20">
        <f t="shared" si="17"/>
        <v>212</v>
      </c>
      <c r="B831" s="20" t="s">
        <v>18</v>
      </c>
      <c r="C831" s="22" t="s">
        <v>1284</v>
      </c>
      <c r="D831" s="23">
        <v>8258</v>
      </c>
      <c r="E831" s="24">
        <v>44276</v>
      </c>
      <c r="F831" s="25">
        <v>619500</v>
      </c>
      <c r="G831" s="25">
        <v>111510</v>
      </c>
      <c r="H831" s="27">
        <v>731010</v>
      </c>
      <c r="I831" s="20" t="s">
        <v>1654</v>
      </c>
      <c r="J831" s="27">
        <f t="shared" si="16"/>
        <v>619500</v>
      </c>
      <c r="K831" s="20"/>
      <c r="L831" s="31" t="s">
        <v>1660</v>
      </c>
    </row>
    <row r="832" spans="1:12" hidden="1" x14ac:dyDescent="0.25">
      <c r="A832" s="20">
        <f t="shared" si="17"/>
        <v>213</v>
      </c>
      <c r="B832" s="20" t="s">
        <v>18</v>
      </c>
      <c r="C832" s="22" t="s">
        <v>856</v>
      </c>
      <c r="D832" s="23">
        <v>150000754</v>
      </c>
      <c r="E832" s="24">
        <v>44274</v>
      </c>
      <c r="F832" s="25">
        <v>2525000.37</v>
      </c>
      <c r="G832" s="25">
        <v>454500</v>
      </c>
      <c r="H832" s="27">
        <v>2981735</v>
      </c>
      <c r="I832" s="20" t="s">
        <v>1654</v>
      </c>
      <c r="J832" s="27">
        <f t="shared" si="16"/>
        <v>2525000.37</v>
      </c>
      <c r="K832" s="20"/>
      <c r="L832" s="20" t="s">
        <v>1655</v>
      </c>
    </row>
    <row r="833" spans="1:12" ht="36.75" hidden="1" x14ac:dyDescent="0.25">
      <c r="A833" s="20">
        <f t="shared" si="17"/>
        <v>214</v>
      </c>
      <c r="B833" s="20" t="s">
        <v>18</v>
      </c>
      <c r="C833" s="22" t="s">
        <v>852</v>
      </c>
      <c r="D833" s="23">
        <v>327</v>
      </c>
      <c r="E833" s="24">
        <v>44280</v>
      </c>
      <c r="F833" s="25">
        <v>120000</v>
      </c>
      <c r="G833" s="25">
        <v>21600</v>
      </c>
      <c r="H833" s="27">
        <v>141600</v>
      </c>
      <c r="I833" s="20" t="s">
        <v>1654</v>
      </c>
      <c r="J833" s="27">
        <f t="shared" si="16"/>
        <v>120000</v>
      </c>
      <c r="K833" s="20"/>
      <c r="L833" s="32" t="s">
        <v>1723</v>
      </c>
    </row>
    <row r="834" spans="1:12" hidden="1" x14ac:dyDescent="0.25">
      <c r="A834" s="20">
        <f t="shared" si="17"/>
        <v>215</v>
      </c>
      <c r="B834" s="20" t="s">
        <v>18</v>
      </c>
      <c r="C834" s="22" t="s">
        <v>856</v>
      </c>
      <c r="D834" s="23">
        <v>150000770</v>
      </c>
      <c r="E834" s="24">
        <v>44278</v>
      </c>
      <c r="F834" s="25">
        <v>2525000</v>
      </c>
      <c r="G834" s="25">
        <v>454500</v>
      </c>
      <c r="H834" s="27">
        <v>2981735</v>
      </c>
      <c r="I834" s="20" t="s">
        <v>1654</v>
      </c>
      <c r="J834" s="27">
        <f t="shared" si="16"/>
        <v>2525000</v>
      </c>
      <c r="K834" s="20"/>
      <c r="L834" s="20" t="s">
        <v>1655</v>
      </c>
    </row>
    <row r="835" spans="1:12" hidden="1" x14ac:dyDescent="0.25">
      <c r="A835" s="20">
        <f t="shared" si="17"/>
        <v>216</v>
      </c>
      <c r="B835" s="20" t="s">
        <v>18</v>
      </c>
      <c r="C835" s="22" t="s">
        <v>856</v>
      </c>
      <c r="D835" s="23">
        <v>150000773</v>
      </c>
      <c r="E835" s="24">
        <v>44278</v>
      </c>
      <c r="F835" s="25">
        <v>5050000</v>
      </c>
      <c r="G835" s="25">
        <v>909000</v>
      </c>
      <c r="H835" s="27">
        <v>5963469</v>
      </c>
      <c r="I835" s="20" t="s">
        <v>1654</v>
      </c>
      <c r="J835" s="27">
        <f t="shared" si="16"/>
        <v>5050000</v>
      </c>
      <c r="K835" s="20"/>
      <c r="L835" s="20" t="s">
        <v>1655</v>
      </c>
    </row>
    <row r="836" spans="1:12" hidden="1" x14ac:dyDescent="0.25">
      <c r="A836" s="20">
        <f t="shared" si="17"/>
        <v>217</v>
      </c>
      <c r="B836" s="20" t="s">
        <v>18</v>
      </c>
      <c r="C836" s="22" t="s">
        <v>1736</v>
      </c>
      <c r="D836" s="23" t="s">
        <v>1740</v>
      </c>
      <c r="E836" s="24">
        <v>44282</v>
      </c>
      <c r="F836" s="25">
        <v>4400</v>
      </c>
      <c r="G836" s="25">
        <v>792</v>
      </c>
      <c r="H836" s="27">
        <v>5192</v>
      </c>
      <c r="I836" s="20" t="s">
        <v>1654</v>
      </c>
      <c r="J836" s="27">
        <f t="shared" si="16"/>
        <v>4400</v>
      </c>
      <c r="K836" s="20"/>
      <c r="L836" s="20" t="s">
        <v>1655</v>
      </c>
    </row>
    <row r="837" spans="1:12" hidden="1" x14ac:dyDescent="0.25">
      <c r="A837" s="20">
        <f t="shared" si="17"/>
        <v>218</v>
      </c>
      <c r="B837" s="20" t="s">
        <v>18</v>
      </c>
      <c r="C837" s="22" t="s">
        <v>856</v>
      </c>
      <c r="D837" s="23">
        <v>150000789</v>
      </c>
      <c r="E837" s="24">
        <v>44282</v>
      </c>
      <c r="F837" s="25">
        <v>8585000</v>
      </c>
      <c r="G837" s="25">
        <v>1545300</v>
      </c>
      <c r="H837" s="27">
        <v>10137898</v>
      </c>
      <c r="I837" s="20" t="s">
        <v>1654</v>
      </c>
      <c r="J837" s="27">
        <f t="shared" si="16"/>
        <v>8585000</v>
      </c>
      <c r="K837" s="20"/>
      <c r="L837" s="20" t="s">
        <v>1655</v>
      </c>
    </row>
    <row r="838" spans="1:12" ht="30" hidden="1" x14ac:dyDescent="0.25">
      <c r="A838" s="20">
        <f t="shared" si="17"/>
        <v>219</v>
      </c>
      <c r="B838" s="20" t="s">
        <v>18</v>
      </c>
      <c r="C838" s="32" t="s">
        <v>1238</v>
      </c>
      <c r="D838" s="23">
        <v>68</v>
      </c>
      <c r="E838" s="28">
        <v>44286</v>
      </c>
      <c r="F838" s="25">
        <v>20597</v>
      </c>
      <c r="G838" s="25">
        <v>3707.46</v>
      </c>
      <c r="H838" s="27">
        <v>24304</v>
      </c>
      <c r="I838" s="20" t="s">
        <v>1654</v>
      </c>
      <c r="J838" s="27">
        <f t="shared" si="16"/>
        <v>20597</v>
      </c>
      <c r="K838" s="20"/>
      <c r="L838" s="31" t="s">
        <v>1660</v>
      </c>
    </row>
    <row r="839" spans="1:12" ht="30" hidden="1" x14ac:dyDescent="0.25">
      <c r="A839" s="20">
        <f t="shared" si="17"/>
        <v>220</v>
      </c>
      <c r="B839" s="20" t="s">
        <v>18</v>
      </c>
      <c r="C839" s="32" t="s">
        <v>1238</v>
      </c>
      <c r="D839" s="23" t="s">
        <v>1741</v>
      </c>
      <c r="E839" s="24">
        <v>44286</v>
      </c>
      <c r="F839" s="25">
        <v>-962</v>
      </c>
      <c r="G839" s="25">
        <v>-173.16</v>
      </c>
      <c r="H839" s="27">
        <v>-1135</v>
      </c>
      <c r="I839" s="20" t="s">
        <v>1654</v>
      </c>
      <c r="J839" s="27">
        <f t="shared" si="16"/>
        <v>-962</v>
      </c>
      <c r="K839" s="20"/>
      <c r="L839" s="31" t="s">
        <v>1660</v>
      </c>
    </row>
    <row r="840" spans="1:12" ht="36.75" hidden="1" x14ac:dyDescent="0.25">
      <c r="A840" s="20">
        <f t="shared" si="17"/>
        <v>221</v>
      </c>
      <c r="B840" s="20" t="s">
        <v>18</v>
      </c>
      <c r="C840" s="22" t="s">
        <v>852</v>
      </c>
      <c r="D840" s="23">
        <v>329</v>
      </c>
      <c r="E840" s="24">
        <v>44285</v>
      </c>
      <c r="F840" s="25">
        <v>580000</v>
      </c>
      <c r="G840" s="25">
        <v>104400</v>
      </c>
      <c r="H840" s="27">
        <v>684400</v>
      </c>
      <c r="I840" s="20" t="s">
        <v>1654</v>
      </c>
      <c r="J840" s="27">
        <f t="shared" si="16"/>
        <v>580000</v>
      </c>
      <c r="K840" s="20"/>
      <c r="L840" s="32" t="s">
        <v>1723</v>
      </c>
    </row>
    <row r="841" spans="1:12" hidden="1" x14ac:dyDescent="0.25">
      <c r="A841" s="20">
        <f t="shared" si="17"/>
        <v>222</v>
      </c>
      <c r="B841" s="20" t="s">
        <v>18</v>
      </c>
      <c r="C841" s="22" t="s">
        <v>856</v>
      </c>
      <c r="D841" s="23">
        <v>150000751</v>
      </c>
      <c r="E841" s="24">
        <v>44274</v>
      </c>
      <c r="F841" s="25">
        <v>9595000.4199999999</v>
      </c>
      <c r="G841" s="25">
        <v>1727100</v>
      </c>
      <c r="H841" s="27">
        <v>11330592</v>
      </c>
      <c r="I841" s="20" t="s">
        <v>1654</v>
      </c>
      <c r="J841" s="27">
        <f t="shared" si="16"/>
        <v>9595000.4199999999</v>
      </c>
      <c r="K841" s="20"/>
      <c r="L841" s="20" t="s">
        <v>1655</v>
      </c>
    </row>
    <row r="842" spans="1:12" hidden="1" x14ac:dyDescent="0.25">
      <c r="A842" s="20">
        <f t="shared" si="17"/>
        <v>223</v>
      </c>
      <c r="B842" s="20" t="s">
        <v>18</v>
      </c>
      <c r="C842" s="22" t="s">
        <v>856</v>
      </c>
      <c r="D842" s="23">
        <v>150000784</v>
      </c>
      <c r="E842" s="24">
        <v>44280</v>
      </c>
      <c r="F842" s="25">
        <v>4797500.21</v>
      </c>
      <c r="G842" s="25">
        <v>863550</v>
      </c>
      <c r="H842" s="27">
        <v>5665296</v>
      </c>
      <c r="I842" s="20" t="s">
        <v>1654</v>
      </c>
      <c r="J842" s="27">
        <f t="shared" si="16"/>
        <v>4797500.21</v>
      </c>
      <c r="K842" s="20"/>
      <c r="L842" s="20" t="s">
        <v>1655</v>
      </c>
    </row>
    <row r="843" spans="1:12" hidden="1" x14ac:dyDescent="0.25">
      <c r="A843" s="20">
        <f t="shared" si="17"/>
        <v>224</v>
      </c>
      <c r="B843" s="20" t="s">
        <v>18</v>
      </c>
      <c r="C843" s="22" t="s">
        <v>856</v>
      </c>
      <c r="D843" s="23">
        <v>150000783</v>
      </c>
      <c r="E843" s="24">
        <v>44280</v>
      </c>
      <c r="F843" s="25">
        <v>4797500.21</v>
      </c>
      <c r="G843" s="25">
        <v>863550</v>
      </c>
      <c r="H843" s="27">
        <v>5665296</v>
      </c>
      <c r="I843" s="20" t="s">
        <v>1654</v>
      </c>
      <c r="J843" s="27">
        <f t="shared" si="16"/>
        <v>4797500.21</v>
      </c>
      <c r="K843" s="20"/>
      <c r="L843" s="20" t="s">
        <v>1655</v>
      </c>
    </row>
    <row r="844" spans="1:12" hidden="1" x14ac:dyDescent="0.25">
      <c r="A844" s="20">
        <f t="shared" si="17"/>
        <v>225</v>
      </c>
      <c r="B844" s="20" t="s">
        <v>18</v>
      </c>
      <c r="C844" s="22" t="s">
        <v>852</v>
      </c>
      <c r="D844" s="23" t="s">
        <v>1742</v>
      </c>
      <c r="E844" s="24"/>
      <c r="F844" s="25">
        <v>-260150</v>
      </c>
      <c r="G844" s="25">
        <v>-46827</v>
      </c>
      <c r="H844" s="27">
        <v>-306977</v>
      </c>
      <c r="I844" s="20" t="s">
        <v>1654</v>
      </c>
      <c r="J844" s="27">
        <f t="shared" si="16"/>
        <v>-260150</v>
      </c>
      <c r="K844" s="20"/>
      <c r="L844" s="20" t="s">
        <v>1743</v>
      </c>
    </row>
    <row r="845" spans="1:12" hidden="1" x14ac:dyDescent="0.25">
      <c r="A845" s="20">
        <f t="shared" si="17"/>
        <v>226</v>
      </c>
      <c r="B845" s="20" t="s">
        <v>18</v>
      </c>
      <c r="C845" s="22" t="s">
        <v>858</v>
      </c>
      <c r="D845" s="23">
        <v>32</v>
      </c>
      <c r="E845" s="24">
        <v>44288</v>
      </c>
      <c r="F845" s="25">
        <v>29238</v>
      </c>
      <c r="G845" s="25">
        <v>5262.84</v>
      </c>
      <c r="H845" s="27">
        <v>34501</v>
      </c>
      <c r="I845" s="20" t="s">
        <v>1654</v>
      </c>
      <c r="J845" s="27">
        <f t="shared" si="16"/>
        <v>29238</v>
      </c>
      <c r="K845" s="20"/>
      <c r="L845" s="20" t="s">
        <v>1743</v>
      </c>
    </row>
    <row r="846" spans="1:12" hidden="1" x14ac:dyDescent="0.25">
      <c r="A846" s="20">
        <f t="shared" si="17"/>
        <v>227</v>
      </c>
      <c r="B846" s="20" t="s">
        <v>18</v>
      </c>
      <c r="C846" s="22" t="s">
        <v>856</v>
      </c>
      <c r="D846" s="23">
        <v>150000774</v>
      </c>
      <c r="E846" s="24">
        <v>44279</v>
      </c>
      <c r="F846" s="25">
        <v>9595000.4199999999</v>
      </c>
      <c r="G846" s="25">
        <v>1727100</v>
      </c>
      <c r="H846" s="27">
        <v>11330592</v>
      </c>
      <c r="I846" s="20" t="s">
        <v>1654</v>
      </c>
      <c r="J846" s="27">
        <f t="shared" si="16"/>
        <v>9595000.4199999999</v>
      </c>
      <c r="K846" s="20"/>
      <c r="L846" s="20" t="s">
        <v>1743</v>
      </c>
    </row>
    <row r="847" spans="1:12" hidden="1" x14ac:dyDescent="0.25">
      <c r="A847" s="20">
        <f t="shared" si="17"/>
        <v>228</v>
      </c>
      <c r="B847" s="20" t="s">
        <v>18</v>
      </c>
      <c r="C847" s="22" t="s">
        <v>856</v>
      </c>
      <c r="D847" s="23">
        <v>150000826</v>
      </c>
      <c r="E847" s="24">
        <v>44286</v>
      </c>
      <c r="F847" s="25">
        <v>6160999.5099999998</v>
      </c>
      <c r="G847" s="25">
        <v>1108980</v>
      </c>
      <c r="H847" s="27">
        <v>7275432</v>
      </c>
      <c r="I847" s="20" t="s">
        <v>1654</v>
      </c>
      <c r="J847" s="27">
        <f t="shared" si="16"/>
        <v>6160999.5099999998</v>
      </c>
      <c r="K847" s="20"/>
      <c r="L847" s="20" t="s">
        <v>1743</v>
      </c>
    </row>
    <row r="848" spans="1:12" hidden="1" x14ac:dyDescent="0.25">
      <c r="A848" s="20">
        <f t="shared" si="17"/>
        <v>229</v>
      </c>
      <c r="B848" s="20" t="s">
        <v>18</v>
      </c>
      <c r="C848" s="22" t="s">
        <v>1725</v>
      </c>
      <c r="D848" s="23">
        <v>1</v>
      </c>
      <c r="E848" s="24">
        <v>44289</v>
      </c>
      <c r="F848" s="25">
        <v>100000</v>
      </c>
      <c r="G848" s="25">
        <v>18000</v>
      </c>
      <c r="H848" s="27">
        <v>118000</v>
      </c>
      <c r="I848" s="20" t="s">
        <v>1654</v>
      </c>
      <c r="J848" s="27">
        <f t="shared" si="16"/>
        <v>100000</v>
      </c>
      <c r="K848" s="20"/>
      <c r="L848" s="20" t="s">
        <v>1743</v>
      </c>
    </row>
    <row r="849" spans="1:12" hidden="1" x14ac:dyDescent="0.25">
      <c r="A849" s="20">
        <f t="shared" si="17"/>
        <v>230</v>
      </c>
      <c r="B849" s="20" t="s">
        <v>18</v>
      </c>
      <c r="C849" s="22" t="s">
        <v>856</v>
      </c>
      <c r="D849" s="23">
        <v>150000834</v>
      </c>
      <c r="E849" s="24">
        <v>44287</v>
      </c>
      <c r="F849" s="25">
        <v>606000</v>
      </c>
      <c r="G849" s="25">
        <v>109080</v>
      </c>
      <c r="H849" s="27">
        <v>715080</v>
      </c>
      <c r="I849" s="20" t="s">
        <v>1654</v>
      </c>
      <c r="J849" s="27">
        <f t="shared" si="16"/>
        <v>606000</v>
      </c>
      <c r="K849" s="20"/>
      <c r="L849" s="20" t="s">
        <v>1743</v>
      </c>
    </row>
    <row r="850" spans="1:12" hidden="1" x14ac:dyDescent="0.25">
      <c r="A850" s="20">
        <f t="shared" si="17"/>
        <v>231</v>
      </c>
      <c r="B850" s="20" t="s">
        <v>18</v>
      </c>
      <c r="C850" s="22" t="s">
        <v>858</v>
      </c>
      <c r="D850" s="23">
        <v>82</v>
      </c>
      <c r="E850" s="24">
        <v>44291</v>
      </c>
      <c r="F850" s="25">
        <v>287986</v>
      </c>
      <c r="G850" s="25">
        <v>51837.48</v>
      </c>
      <c r="H850" s="27">
        <v>339823</v>
      </c>
      <c r="I850" s="20" t="s">
        <v>1654</v>
      </c>
      <c r="J850" s="27">
        <f t="shared" si="16"/>
        <v>287986</v>
      </c>
      <c r="K850" s="20"/>
      <c r="L850" s="20" t="s">
        <v>1743</v>
      </c>
    </row>
    <row r="851" spans="1:12" hidden="1" x14ac:dyDescent="0.25">
      <c r="A851" s="20">
        <f t="shared" si="17"/>
        <v>232</v>
      </c>
      <c r="B851" s="20" t="s">
        <v>18</v>
      </c>
      <c r="C851" s="22" t="s">
        <v>1233</v>
      </c>
      <c r="D851" s="23" t="s">
        <v>1744</v>
      </c>
      <c r="E851" s="24">
        <v>44291</v>
      </c>
      <c r="F851" s="25">
        <v>120000</v>
      </c>
      <c r="G851" s="25">
        <v>21600</v>
      </c>
      <c r="H851" s="27">
        <v>141600</v>
      </c>
      <c r="I851" s="20" t="s">
        <v>1654</v>
      </c>
      <c r="J851" s="27">
        <f t="shared" si="16"/>
        <v>120000</v>
      </c>
      <c r="K851" s="20"/>
      <c r="L851" s="20" t="s">
        <v>1743</v>
      </c>
    </row>
    <row r="852" spans="1:12" hidden="1" x14ac:dyDescent="0.25">
      <c r="A852" s="20">
        <f t="shared" si="17"/>
        <v>233</v>
      </c>
      <c r="B852" s="20" t="s">
        <v>18</v>
      </c>
      <c r="C852" s="22" t="s">
        <v>1745</v>
      </c>
      <c r="D852" s="23">
        <v>3657</v>
      </c>
      <c r="E852" s="24">
        <v>44292</v>
      </c>
      <c r="F852" s="25">
        <v>285355</v>
      </c>
      <c r="G852" s="25">
        <v>34242.6</v>
      </c>
      <c r="H852" s="27">
        <v>319598</v>
      </c>
      <c r="I852" s="20" t="s">
        <v>1654</v>
      </c>
      <c r="J852" s="27">
        <f t="shared" si="16"/>
        <v>285355</v>
      </c>
      <c r="K852" s="20"/>
      <c r="L852" s="20" t="s">
        <v>1743</v>
      </c>
    </row>
    <row r="853" spans="1:12" hidden="1" x14ac:dyDescent="0.25">
      <c r="A853" s="20">
        <f t="shared" si="17"/>
        <v>234</v>
      </c>
      <c r="B853" s="20" t="s">
        <v>18</v>
      </c>
      <c r="C853" s="22" t="s">
        <v>856</v>
      </c>
      <c r="D853" s="23">
        <v>150000837</v>
      </c>
      <c r="E853" s="24">
        <v>44287</v>
      </c>
      <c r="F853" s="25">
        <v>3030000</v>
      </c>
      <c r="G853" s="25">
        <v>545400</v>
      </c>
      <c r="H853" s="27">
        <v>3575400</v>
      </c>
      <c r="I853" s="20" t="s">
        <v>1654</v>
      </c>
      <c r="J853" s="27">
        <f t="shared" si="16"/>
        <v>3030000</v>
      </c>
      <c r="K853" s="20"/>
      <c r="L853" s="20" t="s">
        <v>1743</v>
      </c>
    </row>
    <row r="854" spans="1:12" hidden="1" x14ac:dyDescent="0.25">
      <c r="A854" s="20">
        <f t="shared" si="17"/>
        <v>235</v>
      </c>
      <c r="B854" s="20" t="s">
        <v>18</v>
      </c>
      <c r="C854" s="22" t="s">
        <v>852</v>
      </c>
      <c r="D854" s="23">
        <v>8</v>
      </c>
      <c r="E854" s="24">
        <v>44293</v>
      </c>
      <c r="F854" s="25">
        <v>2800000</v>
      </c>
      <c r="G854" s="25">
        <v>504000</v>
      </c>
      <c r="H854" s="27">
        <v>3304000</v>
      </c>
      <c r="I854" s="20" t="s">
        <v>1654</v>
      </c>
      <c r="J854" s="27">
        <f t="shared" si="16"/>
        <v>2800000</v>
      </c>
      <c r="K854" s="20"/>
      <c r="L854" s="20" t="s">
        <v>1743</v>
      </c>
    </row>
    <row r="855" spans="1:12" ht="24.75" hidden="1" x14ac:dyDescent="0.25">
      <c r="A855" s="20">
        <f t="shared" si="17"/>
        <v>236</v>
      </c>
      <c r="B855" s="20" t="s">
        <v>18</v>
      </c>
      <c r="C855" s="22" t="s">
        <v>1746</v>
      </c>
      <c r="D855" s="23" t="s">
        <v>1747</v>
      </c>
      <c r="E855" s="28">
        <v>44295</v>
      </c>
      <c r="F855" s="25">
        <v>714000</v>
      </c>
      <c r="G855" s="25">
        <v>128520</v>
      </c>
      <c r="H855" s="27">
        <v>842520</v>
      </c>
      <c r="I855" s="20" t="s">
        <v>1654</v>
      </c>
      <c r="J855" s="27">
        <f t="shared" si="16"/>
        <v>714000</v>
      </c>
      <c r="K855" s="20"/>
      <c r="L855" s="32" t="s">
        <v>1748</v>
      </c>
    </row>
    <row r="856" spans="1:12" hidden="1" x14ac:dyDescent="0.25">
      <c r="A856" s="20">
        <f t="shared" si="17"/>
        <v>237</v>
      </c>
      <c r="B856" s="20" t="s">
        <v>18</v>
      </c>
      <c r="C856" s="22" t="s">
        <v>1749</v>
      </c>
      <c r="D856" s="23" t="s">
        <v>1750</v>
      </c>
      <c r="E856" s="24">
        <v>44294</v>
      </c>
      <c r="F856" s="25">
        <v>156152</v>
      </c>
      <c r="G856" s="25">
        <v>28107.360000000001</v>
      </c>
      <c r="H856" s="27">
        <v>184444</v>
      </c>
      <c r="I856" s="20" t="s">
        <v>1654</v>
      </c>
      <c r="J856" s="27">
        <f t="shared" si="16"/>
        <v>156152</v>
      </c>
      <c r="K856" s="20"/>
      <c r="L856" s="20" t="s">
        <v>1743</v>
      </c>
    </row>
    <row r="857" spans="1:12" hidden="1" x14ac:dyDescent="0.25">
      <c r="A857" s="20">
        <f t="shared" si="17"/>
        <v>238</v>
      </c>
      <c r="B857" s="20" t="s">
        <v>18</v>
      </c>
      <c r="C857" s="22" t="s">
        <v>1749</v>
      </c>
      <c r="D857" s="23" t="s">
        <v>1751</v>
      </c>
      <c r="E857" s="24"/>
      <c r="F857" s="25">
        <v>-156152</v>
      </c>
      <c r="G857" s="25">
        <v>-28107.360000000001</v>
      </c>
      <c r="H857" s="27">
        <v>-184074</v>
      </c>
      <c r="I857" s="20" t="s">
        <v>1654</v>
      </c>
      <c r="J857" s="27">
        <f t="shared" si="16"/>
        <v>-156152</v>
      </c>
      <c r="K857" s="20"/>
      <c r="L857" s="20" t="s">
        <v>1743</v>
      </c>
    </row>
    <row r="858" spans="1:12" hidden="1" x14ac:dyDescent="0.25">
      <c r="A858" s="20">
        <f t="shared" si="17"/>
        <v>239</v>
      </c>
      <c r="B858" s="20" t="s">
        <v>18</v>
      </c>
      <c r="C858" s="22" t="s">
        <v>1752</v>
      </c>
      <c r="D858" s="23" t="s">
        <v>1753</v>
      </c>
      <c r="E858" s="24">
        <v>44295</v>
      </c>
      <c r="F858" s="25">
        <v>275116</v>
      </c>
      <c r="G858" s="25">
        <v>49520.88</v>
      </c>
      <c r="H858" s="27">
        <v>324962</v>
      </c>
      <c r="I858" s="20" t="s">
        <v>1654</v>
      </c>
      <c r="J858" s="27">
        <f t="shared" si="16"/>
        <v>275116</v>
      </c>
      <c r="K858" s="20"/>
      <c r="L858" s="20" t="s">
        <v>1743</v>
      </c>
    </row>
    <row r="859" spans="1:12" hidden="1" x14ac:dyDescent="0.25">
      <c r="A859" s="20">
        <f t="shared" si="17"/>
        <v>240</v>
      </c>
      <c r="B859" s="20" t="s">
        <v>18</v>
      </c>
      <c r="C859" s="22" t="s">
        <v>1234</v>
      </c>
      <c r="D859" s="23" t="s">
        <v>1523</v>
      </c>
      <c r="E859" s="24">
        <v>44294</v>
      </c>
      <c r="F859" s="25">
        <v>393609</v>
      </c>
      <c r="G859" s="25">
        <v>70777.62</v>
      </c>
      <c r="H859" s="27">
        <v>464387</v>
      </c>
      <c r="I859" s="20" t="s">
        <v>1654</v>
      </c>
      <c r="J859" s="27">
        <f t="shared" si="16"/>
        <v>393609</v>
      </c>
      <c r="K859" s="20"/>
      <c r="L859" s="20" t="s">
        <v>1743</v>
      </c>
    </row>
    <row r="860" spans="1:12" ht="24.75" hidden="1" x14ac:dyDescent="0.25">
      <c r="A860" s="20">
        <f t="shared" si="17"/>
        <v>241</v>
      </c>
      <c r="B860" s="20" t="s">
        <v>18</v>
      </c>
      <c r="C860" s="22" t="s">
        <v>1255</v>
      </c>
      <c r="D860" s="23">
        <v>8</v>
      </c>
      <c r="E860" s="24">
        <v>44298</v>
      </c>
      <c r="F860" s="25">
        <v>805568</v>
      </c>
      <c r="G860" s="25">
        <v>145002</v>
      </c>
      <c r="H860" s="27">
        <v>950570</v>
      </c>
      <c r="I860" s="20" t="s">
        <v>1654</v>
      </c>
      <c r="J860" s="27">
        <f t="shared" si="16"/>
        <v>805568</v>
      </c>
      <c r="K860" s="20"/>
      <c r="L860" s="32" t="s">
        <v>1748</v>
      </c>
    </row>
    <row r="861" spans="1:12" hidden="1" x14ac:dyDescent="0.25">
      <c r="A861" s="20">
        <f t="shared" si="17"/>
        <v>242</v>
      </c>
      <c r="B861" s="20" t="s">
        <v>18</v>
      </c>
      <c r="C861" s="22" t="s">
        <v>1234</v>
      </c>
      <c r="D861" s="23">
        <v>6</v>
      </c>
      <c r="E861" s="28" t="s">
        <v>1754</v>
      </c>
      <c r="F861" s="25">
        <v>238600</v>
      </c>
      <c r="G861" s="25">
        <v>42840</v>
      </c>
      <c r="H861" s="27">
        <v>281440</v>
      </c>
      <c r="I861" s="20" t="s">
        <v>1654</v>
      </c>
      <c r="J861" s="27">
        <f t="shared" si="16"/>
        <v>238600</v>
      </c>
      <c r="K861" s="20"/>
      <c r="L861" s="20" t="s">
        <v>1743</v>
      </c>
    </row>
    <row r="862" spans="1:12" hidden="1" x14ac:dyDescent="0.25">
      <c r="A862" s="20">
        <f t="shared" si="17"/>
        <v>243</v>
      </c>
      <c r="B862" s="20" t="s">
        <v>18</v>
      </c>
      <c r="C862" s="22" t="s">
        <v>1755</v>
      </c>
      <c r="D862" s="23">
        <v>10</v>
      </c>
      <c r="E862" s="24">
        <v>44302</v>
      </c>
      <c r="F862" s="25">
        <v>1082730</v>
      </c>
      <c r="G862" s="25">
        <v>194891</v>
      </c>
      <c r="H862" s="27">
        <v>1277621</v>
      </c>
      <c r="I862" s="20" t="s">
        <v>1654</v>
      </c>
      <c r="J862" s="27">
        <f t="shared" si="16"/>
        <v>1082730</v>
      </c>
      <c r="K862" s="20"/>
      <c r="L862" s="20" t="s">
        <v>1743</v>
      </c>
    </row>
    <row r="863" spans="1:12" hidden="1" x14ac:dyDescent="0.25">
      <c r="A863" s="20">
        <f t="shared" si="17"/>
        <v>244</v>
      </c>
      <c r="B863" s="20" t="s">
        <v>18</v>
      </c>
      <c r="C863" s="22" t="s">
        <v>1756</v>
      </c>
      <c r="D863" s="23" t="s">
        <v>1757</v>
      </c>
      <c r="E863" s="24">
        <v>44312</v>
      </c>
      <c r="F863" s="25">
        <v>190000</v>
      </c>
      <c r="G863" s="25">
        <v>34200</v>
      </c>
      <c r="H863" s="27">
        <v>224200</v>
      </c>
      <c r="I863" s="20" t="s">
        <v>1654</v>
      </c>
      <c r="J863" s="27">
        <f t="shared" si="16"/>
        <v>190000</v>
      </c>
      <c r="K863" s="20"/>
      <c r="L863" s="20" t="s">
        <v>1743</v>
      </c>
    </row>
    <row r="864" spans="1:12" hidden="1" x14ac:dyDescent="0.25">
      <c r="A864" s="20">
        <f t="shared" si="17"/>
        <v>245</v>
      </c>
      <c r="B864" s="20" t="s">
        <v>18</v>
      </c>
      <c r="C864" s="22" t="s">
        <v>1758</v>
      </c>
      <c r="D864" s="23">
        <v>5</v>
      </c>
      <c r="E864" s="24">
        <v>44288</v>
      </c>
      <c r="F864" s="25">
        <v>1790000</v>
      </c>
      <c r="G864" s="25">
        <v>322200</v>
      </c>
      <c r="H864" s="27">
        <v>2112200</v>
      </c>
      <c r="I864" s="20" t="s">
        <v>1654</v>
      </c>
      <c r="J864" s="27">
        <f t="shared" si="16"/>
        <v>1790000</v>
      </c>
      <c r="K864" s="20"/>
      <c r="L864" s="20" t="s">
        <v>1743</v>
      </c>
    </row>
    <row r="865" spans="1:12" hidden="1" x14ac:dyDescent="0.25">
      <c r="A865" s="20">
        <f t="shared" si="17"/>
        <v>246</v>
      </c>
      <c r="B865" s="20" t="s">
        <v>18</v>
      </c>
      <c r="C865" s="22" t="s">
        <v>856</v>
      </c>
      <c r="D865" s="23">
        <v>150000917</v>
      </c>
      <c r="E865" s="24">
        <v>44308</v>
      </c>
      <c r="F865" s="25">
        <v>1009999.72</v>
      </c>
      <c r="G865" s="25">
        <v>181800</v>
      </c>
      <c r="H865" s="27">
        <v>1192282</v>
      </c>
      <c r="I865" s="20" t="s">
        <v>1654</v>
      </c>
      <c r="J865" s="27">
        <f t="shared" si="16"/>
        <v>1009999.72</v>
      </c>
      <c r="K865" s="20"/>
      <c r="L865" s="20" t="s">
        <v>1743</v>
      </c>
    </row>
    <row r="866" spans="1:12" hidden="1" x14ac:dyDescent="0.25">
      <c r="A866" s="20">
        <f t="shared" si="17"/>
        <v>247</v>
      </c>
      <c r="B866" s="20" t="s">
        <v>18</v>
      </c>
      <c r="C866" s="22" t="s">
        <v>1759</v>
      </c>
      <c r="D866" s="23" t="s">
        <v>58</v>
      </c>
      <c r="E866" s="28" t="s">
        <v>58</v>
      </c>
      <c r="F866" s="25">
        <v>38852</v>
      </c>
      <c r="G866" s="25">
        <v>0</v>
      </c>
      <c r="H866" s="27">
        <v>38852</v>
      </c>
      <c r="I866" s="20" t="s">
        <v>1654</v>
      </c>
      <c r="J866" s="27">
        <f t="shared" si="16"/>
        <v>38852</v>
      </c>
      <c r="K866" s="20"/>
      <c r="L866" s="20" t="s">
        <v>1743</v>
      </c>
    </row>
    <row r="867" spans="1:12" hidden="1" x14ac:dyDescent="0.25">
      <c r="A867" s="20">
        <f t="shared" si="17"/>
        <v>248</v>
      </c>
      <c r="B867" s="20" t="s">
        <v>18</v>
      </c>
      <c r="C867" s="22" t="s">
        <v>1296</v>
      </c>
      <c r="D867" s="23" t="s">
        <v>1760</v>
      </c>
      <c r="E867" s="24">
        <v>44300</v>
      </c>
      <c r="F867" s="25">
        <v>97254</v>
      </c>
      <c r="G867" s="25">
        <v>0</v>
      </c>
      <c r="H867" s="27">
        <v>97254</v>
      </c>
      <c r="I867" s="20" t="s">
        <v>1654</v>
      </c>
      <c r="J867" s="27">
        <f t="shared" si="16"/>
        <v>97254</v>
      </c>
      <c r="K867" s="20"/>
      <c r="L867" s="20" t="s">
        <v>1743</v>
      </c>
    </row>
    <row r="868" spans="1:12" ht="24.75" hidden="1" x14ac:dyDescent="0.25">
      <c r="A868" s="20">
        <f t="shared" si="17"/>
        <v>249</v>
      </c>
      <c r="B868" s="20" t="s">
        <v>18</v>
      </c>
      <c r="C868" s="22" t="s">
        <v>1746</v>
      </c>
      <c r="D868" s="23" t="s">
        <v>1761</v>
      </c>
      <c r="E868" s="24">
        <v>44329</v>
      </c>
      <c r="F868" s="25">
        <v>714000</v>
      </c>
      <c r="G868" s="25">
        <v>128520</v>
      </c>
      <c r="H868" s="27">
        <v>842520</v>
      </c>
      <c r="I868" s="20" t="s">
        <v>1654</v>
      </c>
      <c r="J868" s="27">
        <f t="shared" si="16"/>
        <v>714000</v>
      </c>
      <c r="K868" s="20"/>
      <c r="L868" s="32" t="s">
        <v>1748</v>
      </c>
    </row>
    <row r="869" spans="1:12" hidden="1" x14ac:dyDescent="0.25">
      <c r="A869" s="20">
        <f t="shared" si="17"/>
        <v>250</v>
      </c>
      <c r="B869" s="20" t="s">
        <v>18</v>
      </c>
      <c r="C869" s="22" t="s">
        <v>1238</v>
      </c>
      <c r="D869" s="23">
        <v>73</v>
      </c>
      <c r="E869" s="24">
        <v>44333</v>
      </c>
      <c r="F869" s="25">
        <v>264000</v>
      </c>
      <c r="G869" s="25">
        <v>47520</v>
      </c>
      <c r="H869" s="27">
        <v>311520</v>
      </c>
      <c r="I869" s="20" t="s">
        <v>1654</v>
      </c>
      <c r="J869" s="27">
        <f t="shared" si="16"/>
        <v>264000</v>
      </c>
      <c r="K869" s="20"/>
      <c r="L869" s="20" t="s">
        <v>1743</v>
      </c>
    </row>
    <row r="870" spans="1:12" ht="24.75" hidden="1" x14ac:dyDescent="0.25">
      <c r="A870" s="20">
        <f t="shared" si="17"/>
        <v>251</v>
      </c>
      <c r="B870" s="20" t="s">
        <v>18</v>
      </c>
      <c r="C870" s="22" t="s">
        <v>852</v>
      </c>
      <c r="D870" s="23">
        <v>22</v>
      </c>
      <c r="E870" s="24">
        <v>44330</v>
      </c>
      <c r="F870" s="25">
        <v>100000</v>
      </c>
      <c r="G870" s="25">
        <v>18000</v>
      </c>
      <c r="H870" s="27">
        <v>118000</v>
      </c>
      <c r="I870" s="20" t="s">
        <v>1654</v>
      </c>
      <c r="J870" s="27">
        <f t="shared" si="16"/>
        <v>100000</v>
      </c>
      <c r="K870" s="20"/>
      <c r="L870" s="32" t="s">
        <v>1748</v>
      </c>
    </row>
    <row r="871" spans="1:12" hidden="1" x14ac:dyDescent="0.25">
      <c r="A871" s="20">
        <f t="shared" si="17"/>
        <v>252</v>
      </c>
      <c r="B871" s="20" t="s">
        <v>18</v>
      </c>
      <c r="C871" s="22" t="s">
        <v>1284</v>
      </c>
      <c r="D871" s="23">
        <v>51162</v>
      </c>
      <c r="E871" s="24">
        <v>44338</v>
      </c>
      <c r="F871" s="25">
        <v>551250</v>
      </c>
      <c r="G871" s="25">
        <v>99225</v>
      </c>
      <c r="H871" s="27">
        <v>650475</v>
      </c>
      <c r="I871" s="20" t="s">
        <v>1654</v>
      </c>
      <c r="J871" s="27">
        <f t="shared" si="16"/>
        <v>551250</v>
      </c>
      <c r="K871" s="20"/>
      <c r="L871" s="20" t="s">
        <v>1743</v>
      </c>
    </row>
    <row r="872" spans="1:12" hidden="1" x14ac:dyDescent="0.25">
      <c r="A872" s="20">
        <f t="shared" si="17"/>
        <v>253</v>
      </c>
      <c r="B872" s="20" t="s">
        <v>18</v>
      </c>
      <c r="C872" s="22" t="s">
        <v>1284</v>
      </c>
      <c r="D872" s="23">
        <v>51163</v>
      </c>
      <c r="E872" s="24">
        <v>44338</v>
      </c>
      <c r="F872" s="25">
        <v>551250</v>
      </c>
      <c r="G872" s="25">
        <v>99225</v>
      </c>
      <c r="H872" s="27">
        <v>650475</v>
      </c>
      <c r="I872" s="20" t="s">
        <v>1654</v>
      </c>
      <c r="J872" s="27">
        <f t="shared" si="16"/>
        <v>551250</v>
      </c>
      <c r="K872" s="20"/>
      <c r="L872" s="20" t="s">
        <v>1743</v>
      </c>
    </row>
    <row r="873" spans="1:12" hidden="1" x14ac:dyDescent="0.25">
      <c r="A873" s="20">
        <f t="shared" si="17"/>
        <v>254</v>
      </c>
      <c r="B873" s="20" t="s">
        <v>18</v>
      </c>
      <c r="C873" s="22" t="s">
        <v>1706</v>
      </c>
      <c r="D873" s="23" t="s">
        <v>1762</v>
      </c>
      <c r="E873" s="28">
        <v>44337</v>
      </c>
      <c r="F873" s="25">
        <v>1900000</v>
      </c>
      <c r="G873" s="25">
        <v>342000</v>
      </c>
      <c r="H873" s="27">
        <v>2242000</v>
      </c>
      <c r="I873" s="20" t="s">
        <v>1654</v>
      </c>
      <c r="J873" s="27">
        <f t="shared" si="16"/>
        <v>1900000</v>
      </c>
      <c r="K873" s="20"/>
      <c r="L873" s="20" t="s">
        <v>1743</v>
      </c>
    </row>
    <row r="874" spans="1:12" hidden="1" x14ac:dyDescent="0.25">
      <c r="A874" s="20">
        <f t="shared" si="17"/>
        <v>255</v>
      </c>
      <c r="B874" s="20" t="s">
        <v>18</v>
      </c>
      <c r="C874" s="22" t="s">
        <v>1763</v>
      </c>
      <c r="D874" s="23">
        <v>6</v>
      </c>
      <c r="E874" s="24">
        <v>44342</v>
      </c>
      <c r="F874" s="25">
        <v>40000</v>
      </c>
      <c r="G874" s="25">
        <v>7200</v>
      </c>
      <c r="H874" s="27">
        <v>47200</v>
      </c>
      <c r="I874" s="20" t="s">
        <v>1654</v>
      </c>
      <c r="J874" s="27">
        <f t="shared" si="16"/>
        <v>40000</v>
      </c>
      <c r="K874" s="20"/>
      <c r="L874" s="20" t="s">
        <v>1743</v>
      </c>
    </row>
    <row r="875" spans="1:12" hidden="1" x14ac:dyDescent="0.25">
      <c r="A875" s="20">
        <f t="shared" si="17"/>
        <v>256</v>
      </c>
      <c r="B875" s="20" t="s">
        <v>18</v>
      </c>
      <c r="C875" s="32" t="s">
        <v>1238</v>
      </c>
      <c r="D875" s="23" t="s">
        <v>1764</v>
      </c>
      <c r="E875" s="24"/>
      <c r="F875" s="25">
        <v>-5500</v>
      </c>
      <c r="G875" s="25">
        <v>-990</v>
      </c>
      <c r="H875" s="27">
        <v>-6490</v>
      </c>
      <c r="I875" s="20" t="s">
        <v>1654</v>
      </c>
      <c r="J875" s="27">
        <f t="shared" si="16"/>
        <v>-5500</v>
      </c>
      <c r="K875" s="20"/>
      <c r="L875" s="20" t="s">
        <v>1743</v>
      </c>
    </row>
    <row r="876" spans="1:12" hidden="1" x14ac:dyDescent="0.25">
      <c r="A876" s="20">
        <f t="shared" si="17"/>
        <v>257</v>
      </c>
      <c r="B876" s="20" t="s">
        <v>18</v>
      </c>
      <c r="C876" s="22" t="s">
        <v>1763</v>
      </c>
      <c r="D876" s="23">
        <v>7</v>
      </c>
      <c r="E876" s="24">
        <v>44345</v>
      </c>
      <c r="F876" s="25">
        <v>5800</v>
      </c>
      <c r="G876" s="25">
        <v>1044</v>
      </c>
      <c r="H876" s="27">
        <v>6844</v>
      </c>
      <c r="I876" s="20" t="s">
        <v>1654</v>
      </c>
      <c r="J876" s="27">
        <f t="shared" ref="J876:J939" si="18">F876</f>
        <v>5800</v>
      </c>
      <c r="K876" s="20"/>
      <c r="L876" s="20" t="s">
        <v>1743</v>
      </c>
    </row>
    <row r="877" spans="1:12" hidden="1" x14ac:dyDescent="0.25">
      <c r="A877" s="20">
        <f t="shared" ref="A877:A940" si="19">A876+1</f>
        <v>258</v>
      </c>
      <c r="B877" s="20" t="s">
        <v>18</v>
      </c>
      <c r="C877" s="22" t="s">
        <v>1266</v>
      </c>
      <c r="D877" s="23">
        <v>22</v>
      </c>
      <c r="E877" s="24">
        <v>44345</v>
      </c>
      <c r="F877" s="25">
        <v>201600</v>
      </c>
      <c r="G877" s="25">
        <v>36288</v>
      </c>
      <c r="H877" s="27">
        <v>237888</v>
      </c>
      <c r="I877" s="20" t="s">
        <v>1654</v>
      </c>
      <c r="J877" s="27">
        <f t="shared" si="18"/>
        <v>201600</v>
      </c>
      <c r="K877" s="20"/>
      <c r="L877" s="20" t="s">
        <v>1743</v>
      </c>
    </row>
    <row r="878" spans="1:12" hidden="1" x14ac:dyDescent="0.25">
      <c r="A878" s="20">
        <f t="shared" si="19"/>
        <v>259</v>
      </c>
      <c r="B878" s="20" t="s">
        <v>18</v>
      </c>
      <c r="C878" s="22" t="s">
        <v>1233</v>
      </c>
      <c r="D878" s="23" t="s">
        <v>1765</v>
      </c>
      <c r="E878" s="24">
        <v>44345</v>
      </c>
      <c r="F878" s="25">
        <v>3700000</v>
      </c>
      <c r="G878" s="25">
        <v>666000</v>
      </c>
      <c r="H878" s="27">
        <v>4366000</v>
      </c>
      <c r="I878" s="20" t="s">
        <v>1654</v>
      </c>
      <c r="J878" s="27">
        <f t="shared" si="18"/>
        <v>3700000</v>
      </c>
      <c r="K878" s="20"/>
      <c r="L878" s="20" t="s">
        <v>1743</v>
      </c>
    </row>
    <row r="879" spans="1:12" hidden="1" x14ac:dyDescent="0.25">
      <c r="A879" s="20">
        <f t="shared" si="19"/>
        <v>260</v>
      </c>
      <c r="B879" s="20" t="s">
        <v>18</v>
      </c>
      <c r="C879" s="22" t="s">
        <v>906</v>
      </c>
      <c r="D879" s="23">
        <v>350</v>
      </c>
      <c r="E879" s="24">
        <v>44352</v>
      </c>
      <c r="F879" s="25">
        <v>117246</v>
      </c>
      <c r="G879" s="25">
        <v>21104.28</v>
      </c>
      <c r="H879" s="27">
        <v>138488</v>
      </c>
      <c r="I879" s="20" t="s">
        <v>1654</v>
      </c>
      <c r="J879" s="27">
        <f t="shared" si="18"/>
        <v>117246</v>
      </c>
      <c r="K879" s="20"/>
      <c r="L879" s="20" t="s">
        <v>1743</v>
      </c>
    </row>
    <row r="880" spans="1:12" ht="24.75" hidden="1" x14ac:dyDescent="0.25">
      <c r="A880" s="20">
        <f t="shared" si="19"/>
        <v>261</v>
      </c>
      <c r="B880" s="20" t="s">
        <v>18</v>
      </c>
      <c r="C880" s="22" t="s">
        <v>1735</v>
      </c>
      <c r="D880" s="23">
        <v>12</v>
      </c>
      <c r="E880" s="24">
        <v>44355</v>
      </c>
      <c r="F880" s="25">
        <v>146700</v>
      </c>
      <c r="G880" s="25">
        <v>26406</v>
      </c>
      <c r="H880" s="27">
        <v>173106</v>
      </c>
      <c r="I880" s="20" t="s">
        <v>1654</v>
      </c>
      <c r="J880" s="27">
        <f t="shared" si="18"/>
        <v>146700</v>
      </c>
      <c r="K880" s="20"/>
      <c r="L880" s="32" t="s">
        <v>1748</v>
      </c>
    </row>
    <row r="881" spans="1:12" hidden="1" x14ac:dyDescent="0.25">
      <c r="A881" s="20">
        <f t="shared" si="19"/>
        <v>262</v>
      </c>
      <c r="B881" s="20" t="s">
        <v>18</v>
      </c>
      <c r="C881" s="22" t="s">
        <v>64</v>
      </c>
      <c r="D881" s="23">
        <v>577</v>
      </c>
      <c r="E881" s="24">
        <v>44354</v>
      </c>
      <c r="F881" s="25">
        <v>56968</v>
      </c>
      <c r="G881" s="25">
        <v>10254.24</v>
      </c>
      <c r="H881" s="27">
        <v>67222</v>
      </c>
      <c r="I881" s="20" t="s">
        <v>1654</v>
      </c>
      <c r="J881" s="27">
        <f t="shared" si="18"/>
        <v>56968</v>
      </c>
      <c r="K881" s="20"/>
      <c r="L881" s="20" t="s">
        <v>1743</v>
      </c>
    </row>
    <row r="882" spans="1:12" hidden="1" x14ac:dyDescent="0.25">
      <c r="A882" s="20">
        <f t="shared" si="19"/>
        <v>263</v>
      </c>
      <c r="B882" s="20" t="s">
        <v>18</v>
      </c>
      <c r="C882" s="22" t="s">
        <v>1275</v>
      </c>
      <c r="D882" s="23">
        <v>232</v>
      </c>
      <c r="E882" s="24">
        <v>44352</v>
      </c>
      <c r="F882" s="25">
        <v>45962</v>
      </c>
      <c r="G882" s="25">
        <v>8273</v>
      </c>
      <c r="H882" s="27">
        <v>54235</v>
      </c>
      <c r="I882" s="20" t="s">
        <v>1654</v>
      </c>
      <c r="J882" s="27">
        <f t="shared" si="18"/>
        <v>45962</v>
      </c>
      <c r="K882" s="20"/>
      <c r="L882" s="20" t="s">
        <v>1743</v>
      </c>
    </row>
    <row r="883" spans="1:12" hidden="1" x14ac:dyDescent="0.25">
      <c r="A883" s="20">
        <f t="shared" si="19"/>
        <v>264</v>
      </c>
      <c r="B883" s="20" t="s">
        <v>18</v>
      </c>
      <c r="C883" s="22" t="s">
        <v>898</v>
      </c>
      <c r="D883" s="23" t="s">
        <v>1766</v>
      </c>
      <c r="E883" s="24">
        <v>44355</v>
      </c>
      <c r="F883" s="25">
        <v>1500000</v>
      </c>
      <c r="G883" s="25">
        <v>270000</v>
      </c>
      <c r="H883" s="27">
        <v>1770000</v>
      </c>
      <c r="I883" s="20" t="s">
        <v>1654</v>
      </c>
      <c r="J883" s="27">
        <f t="shared" si="18"/>
        <v>1500000</v>
      </c>
      <c r="K883" s="20"/>
      <c r="L883" s="20" t="s">
        <v>1743</v>
      </c>
    </row>
    <row r="884" spans="1:12" hidden="1" x14ac:dyDescent="0.25">
      <c r="A884" s="20">
        <f t="shared" si="19"/>
        <v>265</v>
      </c>
      <c r="B884" s="20" t="s">
        <v>18</v>
      </c>
      <c r="C884" s="22" t="s">
        <v>110</v>
      </c>
      <c r="D884" s="23" t="s">
        <v>1767</v>
      </c>
      <c r="E884" s="24">
        <v>44355</v>
      </c>
      <c r="F884" s="25">
        <v>10080</v>
      </c>
      <c r="G884" s="25">
        <v>1814.4</v>
      </c>
      <c r="H884" s="27">
        <v>11894</v>
      </c>
      <c r="I884" s="20" t="s">
        <v>1654</v>
      </c>
      <c r="J884" s="27">
        <f t="shared" si="18"/>
        <v>10080</v>
      </c>
      <c r="K884" s="20"/>
      <c r="L884" s="20" t="s">
        <v>1743</v>
      </c>
    </row>
    <row r="885" spans="1:12" hidden="1" x14ac:dyDescent="0.25">
      <c r="A885" s="20">
        <f t="shared" si="19"/>
        <v>266</v>
      </c>
      <c r="B885" s="20" t="s">
        <v>18</v>
      </c>
      <c r="C885" s="22" t="s">
        <v>1768</v>
      </c>
      <c r="D885" s="23" t="s">
        <v>1769</v>
      </c>
      <c r="E885" s="24">
        <v>44357</v>
      </c>
      <c r="F885" s="25">
        <v>21592</v>
      </c>
      <c r="G885" s="25">
        <v>3886.56</v>
      </c>
      <c r="H885" s="27">
        <v>25479</v>
      </c>
      <c r="I885" s="20" t="s">
        <v>1654</v>
      </c>
      <c r="J885" s="27">
        <f t="shared" si="18"/>
        <v>21592</v>
      </c>
      <c r="K885" s="20"/>
      <c r="L885" s="20" t="s">
        <v>1743</v>
      </c>
    </row>
    <row r="886" spans="1:12" hidden="1" x14ac:dyDescent="0.25">
      <c r="A886" s="20">
        <f t="shared" si="19"/>
        <v>267</v>
      </c>
      <c r="B886" s="20" t="s">
        <v>18</v>
      </c>
      <c r="C886" s="22" t="s">
        <v>1238</v>
      </c>
      <c r="D886" s="23">
        <v>77</v>
      </c>
      <c r="E886" s="24">
        <v>44357</v>
      </c>
      <c r="F886" s="25">
        <v>110000</v>
      </c>
      <c r="G886" s="25">
        <v>19800</v>
      </c>
      <c r="H886" s="27">
        <v>129800</v>
      </c>
      <c r="I886" s="20" t="s">
        <v>1654</v>
      </c>
      <c r="J886" s="27">
        <f t="shared" si="18"/>
        <v>110000</v>
      </c>
      <c r="K886" s="20"/>
      <c r="L886" s="20" t="s">
        <v>1743</v>
      </c>
    </row>
    <row r="887" spans="1:12" hidden="1" x14ac:dyDescent="0.25">
      <c r="A887" s="20">
        <f t="shared" si="19"/>
        <v>268</v>
      </c>
      <c r="B887" s="20" t="s">
        <v>18</v>
      </c>
      <c r="C887" s="22" t="s">
        <v>856</v>
      </c>
      <c r="D887" s="23">
        <v>150000687</v>
      </c>
      <c r="E887" s="24">
        <v>44254</v>
      </c>
      <c r="F887" s="25">
        <v>3030000</v>
      </c>
      <c r="G887" s="25">
        <v>545400</v>
      </c>
      <c r="H887" s="27">
        <v>3578082</v>
      </c>
      <c r="I887" s="20" t="s">
        <v>1654</v>
      </c>
      <c r="J887" s="27">
        <f t="shared" si="18"/>
        <v>3030000</v>
      </c>
      <c r="K887" s="20"/>
      <c r="L887" s="20" t="s">
        <v>1743</v>
      </c>
    </row>
    <row r="888" spans="1:12" hidden="1" x14ac:dyDescent="0.25">
      <c r="A888" s="20">
        <f t="shared" si="19"/>
        <v>269</v>
      </c>
      <c r="B888" s="20" t="s">
        <v>18</v>
      </c>
      <c r="C888" s="22" t="s">
        <v>856</v>
      </c>
      <c r="D888" s="23">
        <v>150000710</v>
      </c>
      <c r="E888" s="24">
        <v>44263</v>
      </c>
      <c r="F888" s="25">
        <v>3030000</v>
      </c>
      <c r="G888" s="25">
        <v>545400</v>
      </c>
      <c r="H888" s="27">
        <v>3578082</v>
      </c>
      <c r="I888" s="20" t="s">
        <v>1654</v>
      </c>
      <c r="J888" s="27">
        <f t="shared" si="18"/>
        <v>3030000</v>
      </c>
      <c r="K888" s="20"/>
      <c r="L888" s="20" t="s">
        <v>1743</v>
      </c>
    </row>
    <row r="889" spans="1:12" hidden="1" x14ac:dyDescent="0.25">
      <c r="A889" s="20">
        <f t="shared" si="19"/>
        <v>270</v>
      </c>
      <c r="B889" s="20" t="s">
        <v>18</v>
      </c>
      <c r="C889" s="22" t="s">
        <v>1275</v>
      </c>
      <c r="D889" s="23">
        <v>257</v>
      </c>
      <c r="E889" s="24">
        <v>44356</v>
      </c>
      <c r="F889" s="25">
        <v>46488</v>
      </c>
      <c r="G889" s="25">
        <v>8368</v>
      </c>
      <c r="H889" s="27">
        <v>54856</v>
      </c>
      <c r="I889" s="20" t="s">
        <v>1654</v>
      </c>
      <c r="J889" s="27">
        <f t="shared" si="18"/>
        <v>46488</v>
      </c>
      <c r="K889" s="20"/>
      <c r="L889" s="20" t="s">
        <v>1743</v>
      </c>
    </row>
    <row r="890" spans="1:12" hidden="1" x14ac:dyDescent="0.25">
      <c r="A890" s="20">
        <f t="shared" si="19"/>
        <v>271</v>
      </c>
      <c r="B890" s="20" t="s">
        <v>18</v>
      </c>
      <c r="C890" s="22" t="s">
        <v>898</v>
      </c>
      <c r="D890" s="23" t="s">
        <v>1770</v>
      </c>
      <c r="E890" s="24">
        <v>44358</v>
      </c>
      <c r="F890" s="25">
        <v>226000</v>
      </c>
      <c r="G890" s="25">
        <v>40680</v>
      </c>
      <c r="H890" s="27">
        <v>266680</v>
      </c>
      <c r="I890" s="20" t="s">
        <v>1654</v>
      </c>
      <c r="J890" s="27">
        <f t="shared" si="18"/>
        <v>226000</v>
      </c>
      <c r="K890" s="20"/>
      <c r="L890" s="20" t="s">
        <v>1743</v>
      </c>
    </row>
    <row r="891" spans="1:12" hidden="1" x14ac:dyDescent="0.25">
      <c r="A891" s="20">
        <f t="shared" si="19"/>
        <v>272</v>
      </c>
      <c r="B891" s="20" t="s">
        <v>18</v>
      </c>
      <c r="C891" s="22" t="s">
        <v>878</v>
      </c>
      <c r="D891" s="23">
        <v>31</v>
      </c>
      <c r="E891" s="24">
        <v>44359</v>
      </c>
      <c r="F891" s="25">
        <v>400434</v>
      </c>
      <c r="G891" s="25">
        <v>72078</v>
      </c>
      <c r="H891" s="27">
        <v>472512</v>
      </c>
      <c r="I891" s="20" t="s">
        <v>1654</v>
      </c>
      <c r="J891" s="27">
        <f t="shared" si="18"/>
        <v>400434</v>
      </c>
      <c r="K891" s="20"/>
      <c r="L891" s="20" t="s">
        <v>1743</v>
      </c>
    </row>
    <row r="892" spans="1:12" hidden="1" x14ac:dyDescent="0.25">
      <c r="A892" s="20">
        <f t="shared" si="19"/>
        <v>273</v>
      </c>
      <c r="B892" s="20" t="s">
        <v>18</v>
      </c>
      <c r="C892" s="22" t="s">
        <v>1771</v>
      </c>
      <c r="D892" s="23" t="s">
        <v>1772</v>
      </c>
      <c r="E892" s="24">
        <v>44359</v>
      </c>
      <c r="F892" s="25">
        <v>1042836.48</v>
      </c>
      <c r="G892" s="25">
        <v>187710.56</v>
      </c>
      <c r="H892" s="27">
        <v>1230547</v>
      </c>
      <c r="I892" s="20" t="s">
        <v>1654</v>
      </c>
      <c r="J892" s="27">
        <f t="shared" si="18"/>
        <v>1042836.48</v>
      </c>
      <c r="K892" s="20"/>
      <c r="L892" s="20" t="s">
        <v>1743</v>
      </c>
    </row>
    <row r="893" spans="1:12" hidden="1" x14ac:dyDescent="0.25">
      <c r="A893" s="20">
        <f t="shared" si="19"/>
        <v>274</v>
      </c>
      <c r="B893" s="20" t="s">
        <v>18</v>
      </c>
      <c r="C893" s="22" t="s">
        <v>1773</v>
      </c>
      <c r="D893" s="23" t="s">
        <v>1774</v>
      </c>
      <c r="E893" s="24">
        <v>44356</v>
      </c>
      <c r="F893" s="25">
        <v>1020000</v>
      </c>
      <c r="G893" s="25">
        <v>183600</v>
      </c>
      <c r="H893" s="27">
        <v>1203600</v>
      </c>
      <c r="I893" s="20" t="s">
        <v>1654</v>
      </c>
      <c r="J893" s="27">
        <f t="shared" si="18"/>
        <v>1020000</v>
      </c>
      <c r="K893" s="20"/>
      <c r="L893" s="20" t="s">
        <v>1743</v>
      </c>
    </row>
    <row r="894" spans="1:12" hidden="1" x14ac:dyDescent="0.25">
      <c r="A894" s="20">
        <f t="shared" si="19"/>
        <v>275</v>
      </c>
      <c r="B894" s="20" t="s">
        <v>18</v>
      </c>
      <c r="C894" s="22" t="s">
        <v>1233</v>
      </c>
      <c r="D894" s="23" t="s">
        <v>1775</v>
      </c>
      <c r="E894" s="24">
        <v>44358</v>
      </c>
      <c r="F894" s="25">
        <v>5570000</v>
      </c>
      <c r="G894" s="25">
        <v>1002600</v>
      </c>
      <c r="H894" s="27">
        <v>6572600</v>
      </c>
      <c r="I894" s="20" t="s">
        <v>1654</v>
      </c>
      <c r="J894" s="27">
        <f t="shared" si="18"/>
        <v>5570000</v>
      </c>
      <c r="K894" s="20"/>
      <c r="L894" s="20" t="s">
        <v>1743</v>
      </c>
    </row>
    <row r="895" spans="1:12" hidden="1" x14ac:dyDescent="0.25">
      <c r="A895" s="20">
        <f t="shared" si="19"/>
        <v>276</v>
      </c>
      <c r="B895" s="20" t="s">
        <v>18</v>
      </c>
      <c r="C895" s="22" t="s">
        <v>878</v>
      </c>
      <c r="D895" s="23">
        <v>34</v>
      </c>
      <c r="E895" s="24">
        <v>44362</v>
      </c>
      <c r="F895" s="25">
        <v>50900</v>
      </c>
      <c r="G895" s="25">
        <v>9162</v>
      </c>
      <c r="H895" s="27">
        <v>60062</v>
      </c>
      <c r="I895" s="20" t="s">
        <v>1654</v>
      </c>
      <c r="J895" s="27">
        <f t="shared" si="18"/>
        <v>50900</v>
      </c>
      <c r="K895" s="20"/>
      <c r="L895" s="20" t="s">
        <v>1743</v>
      </c>
    </row>
    <row r="896" spans="1:12" hidden="1" x14ac:dyDescent="0.25">
      <c r="A896" s="20">
        <f t="shared" si="19"/>
        <v>277</v>
      </c>
      <c r="B896" s="20" t="s">
        <v>18</v>
      </c>
      <c r="C896" s="22" t="s">
        <v>1776</v>
      </c>
      <c r="D896" s="23">
        <v>28</v>
      </c>
      <c r="E896" s="24">
        <v>44356</v>
      </c>
      <c r="F896" s="25">
        <v>10500</v>
      </c>
      <c r="G896" s="25">
        <v>1710</v>
      </c>
      <c r="H896" s="27">
        <v>12210</v>
      </c>
      <c r="I896" s="20" t="s">
        <v>1654</v>
      </c>
      <c r="J896" s="27">
        <f t="shared" si="18"/>
        <v>10500</v>
      </c>
      <c r="K896" s="20"/>
      <c r="L896" s="20" t="s">
        <v>1743</v>
      </c>
    </row>
    <row r="897" spans="1:12" hidden="1" x14ac:dyDescent="0.25">
      <c r="A897" s="20">
        <f t="shared" si="19"/>
        <v>278</v>
      </c>
      <c r="B897" s="20" t="s">
        <v>18</v>
      </c>
      <c r="C897" s="32" t="s">
        <v>1238</v>
      </c>
      <c r="D897" s="23" t="s">
        <v>1777</v>
      </c>
      <c r="E897" s="24"/>
      <c r="F897" s="25">
        <v>-5500</v>
      </c>
      <c r="G897" s="25">
        <v>990</v>
      </c>
      <c r="H897" s="27">
        <v>-4510</v>
      </c>
      <c r="I897" s="20" t="s">
        <v>1654</v>
      </c>
      <c r="J897" s="27">
        <f t="shared" si="18"/>
        <v>-5500</v>
      </c>
      <c r="K897" s="20"/>
      <c r="L897" s="20" t="s">
        <v>1743</v>
      </c>
    </row>
    <row r="898" spans="1:12" hidden="1" x14ac:dyDescent="0.25">
      <c r="A898" s="20">
        <f t="shared" si="19"/>
        <v>279</v>
      </c>
      <c r="B898" s="20" t="s">
        <v>18</v>
      </c>
      <c r="C898" s="22" t="s">
        <v>898</v>
      </c>
      <c r="D898" s="23" t="s">
        <v>1778</v>
      </c>
      <c r="E898" s="24">
        <v>44365</v>
      </c>
      <c r="F898" s="25">
        <v>432550</v>
      </c>
      <c r="G898" s="25">
        <v>77859</v>
      </c>
      <c r="H898" s="27">
        <v>510409</v>
      </c>
      <c r="I898" s="20" t="s">
        <v>1654</v>
      </c>
      <c r="J898" s="27">
        <f t="shared" si="18"/>
        <v>432550</v>
      </c>
      <c r="K898" s="20"/>
      <c r="L898" s="20" t="s">
        <v>1743</v>
      </c>
    </row>
    <row r="899" spans="1:12" hidden="1" x14ac:dyDescent="0.25">
      <c r="A899" s="20">
        <f t="shared" si="19"/>
        <v>280</v>
      </c>
      <c r="B899" s="20" t="s">
        <v>18</v>
      </c>
      <c r="C899" s="22" t="s">
        <v>1735</v>
      </c>
      <c r="D899" s="23">
        <v>13</v>
      </c>
      <c r="E899" s="24">
        <v>44365</v>
      </c>
      <c r="F899" s="25">
        <v>162490</v>
      </c>
      <c r="G899" s="25">
        <v>29248</v>
      </c>
      <c r="H899" s="27">
        <v>191738</v>
      </c>
      <c r="I899" s="20" t="s">
        <v>1654</v>
      </c>
      <c r="J899" s="27">
        <f t="shared" si="18"/>
        <v>162490</v>
      </c>
      <c r="K899" s="20"/>
      <c r="L899" s="20" t="s">
        <v>1743</v>
      </c>
    </row>
    <row r="900" spans="1:12" hidden="1" x14ac:dyDescent="0.25">
      <c r="A900" s="20">
        <f t="shared" si="19"/>
        <v>281</v>
      </c>
      <c r="B900" s="20" t="s">
        <v>18</v>
      </c>
      <c r="C900" s="22" t="s">
        <v>898</v>
      </c>
      <c r="D900" s="23" t="s">
        <v>1779</v>
      </c>
      <c r="E900" s="24">
        <v>44366</v>
      </c>
      <c r="F900" s="25">
        <v>432550</v>
      </c>
      <c r="G900" s="25">
        <v>77859</v>
      </c>
      <c r="H900" s="27">
        <v>510409</v>
      </c>
      <c r="I900" s="20" t="s">
        <v>1654</v>
      </c>
      <c r="J900" s="27">
        <f t="shared" si="18"/>
        <v>432550</v>
      </c>
      <c r="K900" s="20"/>
      <c r="L900" s="20" t="s">
        <v>1743</v>
      </c>
    </row>
    <row r="901" spans="1:12" hidden="1" x14ac:dyDescent="0.25">
      <c r="A901" s="20">
        <f t="shared" si="19"/>
        <v>282</v>
      </c>
      <c r="B901" s="20" t="s">
        <v>18</v>
      </c>
      <c r="C901" s="22" t="s">
        <v>898</v>
      </c>
      <c r="D901" s="23" t="s">
        <v>1780</v>
      </c>
      <c r="E901" s="24">
        <v>44367</v>
      </c>
      <c r="F901" s="25">
        <v>432550</v>
      </c>
      <c r="G901" s="25">
        <v>77859</v>
      </c>
      <c r="H901" s="27">
        <v>510409</v>
      </c>
      <c r="I901" s="20" t="s">
        <v>1654</v>
      </c>
      <c r="J901" s="27">
        <f t="shared" si="18"/>
        <v>432550</v>
      </c>
      <c r="K901" s="20"/>
      <c r="L901" s="20" t="s">
        <v>1743</v>
      </c>
    </row>
    <row r="902" spans="1:12" hidden="1" x14ac:dyDescent="0.25">
      <c r="A902" s="20">
        <f t="shared" si="19"/>
        <v>283</v>
      </c>
      <c r="B902" s="20" t="s">
        <v>18</v>
      </c>
      <c r="C902" s="22" t="s">
        <v>63</v>
      </c>
      <c r="D902" s="23" t="s">
        <v>1781</v>
      </c>
      <c r="E902" s="24">
        <v>44366</v>
      </c>
      <c r="F902" s="25">
        <v>144088</v>
      </c>
      <c r="G902" s="25">
        <v>25935.84</v>
      </c>
      <c r="H902" s="27">
        <v>170024</v>
      </c>
      <c r="I902" s="20" t="s">
        <v>1654</v>
      </c>
      <c r="J902" s="27">
        <f t="shared" si="18"/>
        <v>144088</v>
      </c>
      <c r="K902" s="20"/>
      <c r="L902" s="20" t="s">
        <v>1743</v>
      </c>
    </row>
    <row r="903" spans="1:12" hidden="1" x14ac:dyDescent="0.25">
      <c r="A903" s="20">
        <f t="shared" si="19"/>
        <v>284</v>
      </c>
      <c r="B903" s="20" t="s">
        <v>18</v>
      </c>
      <c r="C903" s="22" t="s">
        <v>898</v>
      </c>
      <c r="D903" s="23" t="s">
        <v>1782</v>
      </c>
      <c r="E903" s="24">
        <v>44368</v>
      </c>
      <c r="F903" s="25">
        <v>3349662</v>
      </c>
      <c r="G903" s="25">
        <v>602939</v>
      </c>
      <c r="H903" s="27">
        <v>3952601</v>
      </c>
      <c r="I903" s="20" t="s">
        <v>1654</v>
      </c>
      <c r="J903" s="27">
        <f t="shared" si="18"/>
        <v>3349662</v>
      </c>
      <c r="K903" s="20"/>
      <c r="L903" s="20" t="s">
        <v>1743</v>
      </c>
    </row>
    <row r="904" spans="1:12" hidden="1" x14ac:dyDescent="0.25">
      <c r="A904" s="20">
        <f t="shared" si="19"/>
        <v>285</v>
      </c>
      <c r="B904" s="20" t="s">
        <v>18</v>
      </c>
      <c r="C904" s="22" t="s">
        <v>898</v>
      </c>
      <c r="D904" s="23" t="s">
        <v>1783</v>
      </c>
      <c r="E904" s="24">
        <v>44368</v>
      </c>
      <c r="F904" s="25">
        <v>1196308</v>
      </c>
      <c r="G904" s="25">
        <v>215336</v>
      </c>
      <c r="H904" s="27">
        <v>1411644</v>
      </c>
      <c r="I904" s="20" t="s">
        <v>1654</v>
      </c>
      <c r="J904" s="27">
        <f t="shared" si="18"/>
        <v>1196308</v>
      </c>
      <c r="K904" s="20"/>
      <c r="L904" s="20" t="s">
        <v>1743</v>
      </c>
    </row>
    <row r="905" spans="1:12" hidden="1" x14ac:dyDescent="0.25">
      <c r="A905" s="20">
        <f t="shared" si="19"/>
        <v>286</v>
      </c>
      <c r="B905" s="20" t="s">
        <v>18</v>
      </c>
      <c r="C905" s="22" t="s">
        <v>898</v>
      </c>
      <c r="D905" s="23" t="s">
        <v>1784</v>
      </c>
      <c r="E905" s="24">
        <v>44368</v>
      </c>
      <c r="F905" s="25">
        <v>1674831</v>
      </c>
      <c r="G905" s="25">
        <v>301470</v>
      </c>
      <c r="H905" s="27">
        <v>1976301</v>
      </c>
      <c r="I905" s="20" t="s">
        <v>1654</v>
      </c>
      <c r="J905" s="27">
        <f t="shared" si="18"/>
        <v>1674831</v>
      </c>
      <c r="K905" s="20"/>
      <c r="L905" s="20" t="s">
        <v>1743</v>
      </c>
    </row>
    <row r="906" spans="1:12" hidden="1" x14ac:dyDescent="0.25">
      <c r="A906" s="20">
        <f t="shared" si="19"/>
        <v>287</v>
      </c>
      <c r="B906" s="20" t="s">
        <v>18</v>
      </c>
      <c r="C906" s="22" t="s">
        <v>1785</v>
      </c>
      <c r="D906" s="34">
        <v>1118213441002470</v>
      </c>
      <c r="E906" s="24">
        <v>44370</v>
      </c>
      <c r="F906" s="25">
        <v>24079</v>
      </c>
      <c r="G906" s="25">
        <v>4334</v>
      </c>
      <c r="H906" s="27">
        <v>28413</v>
      </c>
      <c r="I906" s="20" t="s">
        <v>1654</v>
      </c>
      <c r="J906" s="27">
        <f t="shared" si="18"/>
        <v>24079</v>
      </c>
      <c r="K906" s="20"/>
      <c r="L906" s="20" t="s">
        <v>1743</v>
      </c>
    </row>
    <row r="907" spans="1:12" hidden="1" x14ac:dyDescent="0.25">
      <c r="A907" s="20">
        <f t="shared" si="19"/>
        <v>288</v>
      </c>
      <c r="B907" s="20" t="s">
        <v>18</v>
      </c>
      <c r="C907" s="22" t="s">
        <v>1279</v>
      </c>
      <c r="D907" s="23" t="s">
        <v>1786</v>
      </c>
      <c r="E907" s="24">
        <v>44370</v>
      </c>
      <c r="F907" s="25">
        <v>124800</v>
      </c>
      <c r="G907" s="25">
        <v>33464</v>
      </c>
      <c r="H907" s="27">
        <v>158264</v>
      </c>
      <c r="I907" s="20" t="s">
        <v>1654</v>
      </c>
      <c r="J907" s="27">
        <f t="shared" si="18"/>
        <v>124800</v>
      </c>
      <c r="K907" s="20"/>
      <c r="L907" s="20" t="s">
        <v>1743</v>
      </c>
    </row>
    <row r="908" spans="1:12" hidden="1" x14ac:dyDescent="0.25">
      <c r="A908" s="20">
        <f t="shared" si="19"/>
        <v>289</v>
      </c>
      <c r="B908" s="20" t="s">
        <v>18</v>
      </c>
      <c r="C908" s="22" t="s">
        <v>1279</v>
      </c>
      <c r="D908" s="23" t="s">
        <v>1787</v>
      </c>
      <c r="E908" s="24">
        <v>44370</v>
      </c>
      <c r="F908" s="25">
        <v>124800</v>
      </c>
      <c r="G908" s="25">
        <v>33464</v>
      </c>
      <c r="H908" s="27">
        <v>158264</v>
      </c>
      <c r="I908" s="20" t="s">
        <v>1654</v>
      </c>
      <c r="J908" s="27">
        <f t="shared" si="18"/>
        <v>124800</v>
      </c>
      <c r="K908" s="20"/>
      <c r="L908" s="20" t="s">
        <v>1743</v>
      </c>
    </row>
    <row r="909" spans="1:12" hidden="1" x14ac:dyDescent="0.25">
      <c r="A909" s="20">
        <f t="shared" si="19"/>
        <v>290</v>
      </c>
      <c r="B909" s="20" t="s">
        <v>18</v>
      </c>
      <c r="C909" s="22" t="s">
        <v>1788</v>
      </c>
      <c r="D909" s="23" t="s">
        <v>1789</v>
      </c>
      <c r="E909" s="24">
        <v>44369</v>
      </c>
      <c r="F909" s="25">
        <v>175132.02</v>
      </c>
      <c r="G909" s="25">
        <v>31523.759999999998</v>
      </c>
      <c r="H909" s="27">
        <v>206656</v>
      </c>
      <c r="I909" s="20" t="s">
        <v>1654</v>
      </c>
      <c r="J909" s="27">
        <f t="shared" si="18"/>
        <v>175132.02</v>
      </c>
      <c r="K909" s="20"/>
      <c r="L909" s="20" t="s">
        <v>1743</v>
      </c>
    </row>
    <row r="910" spans="1:12" hidden="1" x14ac:dyDescent="0.25">
      <c r="A910" s="20">
        <f t="shared" si="19"/>
        <v>291</v>
      </c>
      <c r="B910" s="20" t="s">
        <v>18</v>
      </c>
      <c r="C910" s="22" t="s">
        <v>1790</v>
      </c>
      <c r="D910" s="23">
        <v>218</v>
      </c>
      <c r="E910" s="24">
        <v>44371</v>
      </c>
      <c r="F910" s="25">
        <v>53500</v>
      </c>
      <c r="G910" s="25">
        <v>9360</v>
      </c>
      <c r="H910" s="27">
        <v>62860</v>
      </c>
      <c r="I910" s="20" t="s">
        <v>1654</v>
      </c>
      <c r="J910" s="27">
        <f t="shared" si="18"/>
        <v>53500</v>
      </c>
      <c r="K910" s="20"/>
      <c r="L910" s="20" t="s">
        <v>1743</v>
      </c>
    </row>
    <row r="911" spans="1:12" hidden="1" x14ac:dyDescent="0.25">
      <c r="A911" s="20">
        <f t="shared" si="19"/>
        <v>292</v>
      </c>
      <c r="B911" s="20" t="s">
        <v>18</v>
      </c>
      <c r="C911" s="22" t="s">
        <v>1791</v>
      </c>
      <c r="D911" s="23">
        <v>58</v>
      </c>
      <c r="E911" s="24">
        <v>44366</v>
      </c>
      <c r="F911" s="25">
        <v>126286</v>
      </c>
      <c r="G911" s="25">
        <v>22731</v>
      </c>
      <c r="H911" s="27">
        <v>149017</v>
      </c>
      <c r="I911" s="20" t="s">
        <v>1654</v>
      </c>
      <c r="J911" s="27">
        <f t="shared" si="18"/>
        <v>126286</v>
      </c>
      <c r="K911" s="20"/>
      <c r="L911" s="20" t="s">
        <v>1743</v>
      </c>
    </row>
    <row r="912" spans="1:12" hidden="1" x14ac:dyDescent="0.25">
      <c r="A912" s="20">
        <f t="shared" si="19"/>
        <v>293</v>
      </c>
      <c r="B912" s="20" t="s">
        <v>18</v>
      </c>
      <c r="C912" s="22" t="s">
        <v>856</v>
      </c>
      <c r="D912" s="23">
        <v>8407368</v>
      </c>
      <c r="E912" s="24">
        <v>44371</v>
      </c>
      <c r="F912" s="25">
        <v>77374.58</v>
      </c>
      <c r="G912" s="25">
        <v>13927.42</v>
      </c>
      <c r="H912" s="27">
        <v>91393</v>
      </c>
      <c r="I912" s="20" t="s">
        <v>1654</v>
      </c>
      <c r="J912" s="27">
        <f t="shared" si="18"/>
        <v>77374.58</v>
      </c>
      <c r="K912" s="20"/>
      <c r="L912" s="20" t="s">
        <v>1743</v>
      </c>
    </row>
    <row r="913" spans="1:12" hidden="1" x14ac:dyDescent="0.25">
      <c r="A913" s="20">
        <f t="shared" si="19"/>
        <v>294</v>
      </c>
      <c r="B913" s="20" t="s">
        <v>18</v>
      </c>
      <c r="C913" s="22" t="s">
        <v>905</v>
      </c>
      <c r="D913" s="23">
        <v>487</v>
      </c>
      <c r="E913" s="24">
        <v>44372</v>
      </c>
      <c r="F913" s="25">
        <v>686646</v>
      </c>
      <c r="G913" s="25">
        <v>123596</v>
      </c>
      <c r="H913" s="27">
        <v>811052</v>
      </c>
      <c r="I913" s="20" t="s">
        <v>1654</v>
      </c>
      <c r="J913" s="27">
        <f t="shared" si="18"/>
        <v>686646</v>
      </c>
      <c r="K913" s="20"/>
      <c r="L913" s="20" t="s">
        <v>1743</v>
      </c>
    </row>
    <row r="914" spans="1:12" hidden="1" x14ac:dyDescent="0.25">
      <c r="A914" s="20">
        <f t="shared" si="19"/>
        <v>295</v>
      </c>
      <c r="B914" s="20" t="s">
        <v>18</v>
      </c>
      <c r="C914" s="22" t="s">
        <v>856</v>
      </c>
      <c r="D914" s="23">
        <v>8407386</v>
      </c>
      <c r="E914" s="24">
        <v>44371</v>
      </c>
      <c r="F914" s="25">
        <v>1616000.12</v>
      </c>
      <c r="G914" s="25">
        <v>290880</v>
      </c>
      <c r="H914" s="27">
        <v>1908787</v>
      </c>
      <c r="I914" s="20" t="s">
        <v>1654</v>
      </c>
      <c r="J914" s="27">
        <f t="shared" si="18"/>
        <v>1616000.12</v>
      </c>
      <c r="K914" s="20"/>
      <c r="L914" s="20" t="s">
        <v>1743</v>
      </c>
    </row>
    <row r="915" spans="1:12" hidden="1" x14ac:dyDescent="0.25">
      <c r="A915" s="20">
        <f t="shared" si="19"/>
        <v>296</v>
      </c>
      <c r="B915" s="20" t="s">
        <v>18</v>
      </c>
      <c r="C915" s="22" t="s">
        <v>1788</v>
      </c>
      <c r="D915" s="23" t="s">
        <v>1792</v>
      </c>
      <c r="E915" s="24">
        <v>44375</v>
      </c>
      <c r="F915" s="25">
        <v>55665.56</v>
      </c>
      <c r="G915" s="25">
        <v>10019.799999999999</v>
      </c>
      <c r="H915" s="27">
        <v>65685</v>
      </c>
      <c r="I915" s="20" t="s">
        <v>1654</v>
      </c>
      <c r="J915" s="27">
        <f t="shared" si="18"/>
        <v>55665.56</v>
      </c>
      <c r="K915" s="20"/>
      <c r="L915" s="20" t="s">
        <v>1743</v>
      </c>
    </row>
    <row r="916" spans="1:12" hidden="1" x14ac:dyDescent="0.25">
      <c r="A916" s="20">
        <f t="shared" si="19"/>
        <v>297</v>
      </c>
      <c r="B916" s="20" t="s">
        <v>18</v>
      </c>
      <c r="C916" s="22" t="s">
        <v>1233</v>
      </c>
      <c r="D916" s="23" t="s">
        <v>1793</v>
      </c>
      <c r="E916" s="24">
        <v>44365</v>
      </c>
      <c r="F916" s="25">
        <v>22600</v>
      </c>
      <c r="G916" s="25">
        <v>4068</v>
      </c>
      <c r="H916" s="27">
        <v>26668</v>
      </c>
      <c r="I916" s="20" t="s">
        <v>1654</v>
      </c>
      <c r="J916" s="27">
        <f t="shared" si="18"/>
        <v>22600</v>
      </c>
      <c r="K916" s="20"/>
      <c r="L916" s="20" t="s">
        <v>1743</v>
      </c>
    </row>
    <row r="917" spans="1:12" ht="30" hidden="1" x14ac:dyDescent="0.25">
      <c r="A917" s="20">
        <f t="shared" si="19"/>
        <v>298</v>
      </c>
      <c r="B917" s="20" t="s">
        <v>18</v>
      </c>
      <c r="C917" s="32" t="s">
        <v>1794</v>
      </c>
      <c r="D917" s="23" t="s">
        <v>58</v>
      </c>
      <c r="E917" s="28" t="s">
        <v>58</v>
      </c>
      <c r="F917" s="25">
        <v>2963354.08</v>
      </c>
      <c r="G917" s="25">
        <v>0</v>
      </c>
      <c r="H917" s="27">
        <v>2963354</v>
      </c>
      <c r="I917" s="20" t="s">
        <v>1654</v>
      </c>
      <c r="J917" s="27">
        <f t="shared" si="18"/>
        <v>2963354.08</v>
      </c>
      <c r="K917" s="20"/>
      <c r="L917" s="31" t="s">
        <v>1795</v>
      </c>
    </row>
    <row r="918" spans="1:12" ht="24.75" hidden="1" x14ac:dyDescent="0.25">
      <c r="A918" s="20">
        <f t="shared" si="19"/>
        <v>299</v>
      </c>
      <c r="B918" s="20" t="s">
        <v>18</v>
      </c>
      <c r="C918" s="22" t="s">
        <v>1796</v>
      </c>
      <c r="D918" s="23" t="s">
        <v>1797</v>
      </c>
      <c r="E918" s="24">
        <v>44376</v>
      </c>
      <c r="F918" s="25">
        <v>259644</v>
      </c>
      <c r="G918" s="25">
        <v>46735.92</v>
      </c>
      <c r="H918" s="27">
        <v>306380</v>
      </c>
      <c r="I918" s="20" t="s">
        <v>1654</v>
      </c>
      <c r="J918" s="27">
        <f t="shared" si="18"/>
        <v>259644</v>
      </c>
      <c r="K918" s="20"/>
      <c r="L918" s="32" t="s">
        <v>1748</v>
      </c>
    </row>
    <row r="919" spans="1:12" hidden="1" x14ac:dyDescent="0.25">
      <c r="A919" s="20">
        <f t="shared" si="19"/>
        <v>300</v>
      </c>
      <c r="B919" s="20" t="s">
        <v>18</v>
      </c>
      <c r="C919" s="22" t="s">
        <v>1294</v>
      </c>
      <c r="D919" s="23">
        <v>98</v>
      </c>
      <c r="E919" s="24">
        <v>44377</v>
      </c>
      <c r="F919" s="25">
        <v>256000</v>
      </c>
      <c r="G919" s="25">
        <v>46080</v>
      </c>
      <c r="H919" s="27">
        <v>302080</v>
      </c>
      <c r="I919" s="20" t="s">
        <v>1654</v>
      </c>
      <c r="J919" s="27">
        <f t="shared" si="18"/>
        <v>256000</v>
      </c>
      <c r="K919" s="20"/>
      <c r="L919" s="20" t="s">
        <v>1743</v>
      </c>
    </row>
    <row r="920" spans="1:12" ht="30" hidden="1" x14ac:dyDescent="0.25">
      <c r="A920" s="20">
        <f t="shared" si="19"/>
        <v>301</v>
      </c>
      <c r="B920" s="20" t="s">
        <v>18</v>
      </c>
      <c r="C920" s="22" t="s">
        <v>1279</v>
      </c>
      <c r="D920" s="23" t="s">
        <v>1798</v>
      </c>
      <c r="E920" s="24">
        <v>44378</v>
      </c>
      <c r="F920" s="25">
        <v>5500</v>
      </c>
      <c r="G920" s="25">
        <v>990</v>
      </c>
      <c r="H920" s="27">
        <v>6490</v>
      </c>
      <c r="I920" s="20" t="s">
        <v>1654</v>
      </c>
      <c r="J920" s="27">
        <f t="shared" si="18"/>
        <v>5500</v>
      </c>
      <c r="K920" s="20"/>
      <c r="L920" s="31" t="s">
        <v>1795</v>
      </c>
    </row>
    <row r="921" spans="1:12" ht="24.75" hidden="1" x14ac:dyDescent="0.25">
      <c r="A921" s="20">
        <f t="shared" si="19"/>
        <v>302</v>
      </c>
      <c r="B921" s="20" t="s">
        <v>18</v>
      </c>
      <c r="C921" s="22" t="s">
        <v>1759</v>
      </c>
      <c r="D921" s="23" t="s">
        <v>58</v>
      </c>
      <c r="E921" s="28" t="s">
        <v>58</v>
      </c>
      <c r="F921" s="25">
        <v>258128.19</v>
      </c>
      <c r="G921" s="25">
        <v>0</v>
      </c>
      <c r="H921" s="27">
        <v>258128</v>
      </c>
      <c r="I921" s="20" t="s">
        <v>1654</v>
      </c>
      <c r="J921" s="27">
        <f t="shared" si="18"/>
        <v>258128.19</v>
      </c>
      <c r="K921" s="20"/>
      <c r="L921" s="32" t="s">
        <v>1748</v>
      </c>
    </row>
    <row r="922" spans="1:12" ht="30" hidden="1" x14ac:dyDescent="0.25">
      <c r="A922" s="20">
        <f t="shared" si="19"/>
        <v>303</v>
      </c>
      <c r="B922" s="20" t="s">
        <v>18</v>
      </c>
      <c r="C922" s="22" t="s">
        <v>1706</v>
      </c>
      <c r="D922" s="23" t="s">
        <v>1799</v>
      </c>
      <c r="E922" s="24">
        <v>44373</v>
      </c>
      <c r="F922" s="25">
        <v>440000</v>
      </c>
      <c r="G922" s="25">
        <v>79200</v>
      </c>
      <c r="H922" s="27">
        <v>519200</v>
      </c>
      <c r="I922" s="20" t="s">
        <v>1654</v>
      </c>
      <c r="J922" s="27">
        <f t="shared" si="18"/>
        <v>440000</v>
      </c>
      <c r="K922" s="20"/>
      <c r="L922" s="31" t="s">
        <v>1795</v>
      </c>
    </row>
    <row r="923" spans="1:12" ht="30" hidden="1" x14ac:dyDescent="0.25">
      <c r="A923" s="20">
        <f t="shared" si="19"/>
        <v>304</v>
      </c>
      <c r="B923" s="20" t="s">
        <v>18</v>
      </c>
      <c r="C923" s="22" t="s">
        <v>1280</v>
      </c>
      <c r="D923" s="23" t="s">
        <v>1800</v>
      </c>
      <c r="E923" s="24">
        <v>44378</v>
      </c>
      <c r="F923" s="25">
        <v>1268460</v>
      </c>
      <c r="G923" s="25">
        <v>228322.8</v>
      </c>
      <c r="H923" s="27">
        <v>1496783</v>
      </c>
      <c r="I923" s="20" t="s">
        <v>1654</v>
      </c>
      <c r="J923" s="27">
        <f t="shared" si="18"/>
        <v>1268460</v>
      </c>
      <c r="K923" s="20"/>
      <c r="L923" s="31" t="s">
        <v>1795</v>
      </c>
    </row>
    <row r="924" spans="1:12" ht="24.75" hidden="1" x14ac:dyDescent="0.25">
      <c r="A924" s="20">
        <f t="shared" si="19"/>
        <v>305</v>
      </c>
      <c r="B924" s="20" t="s">
        <v>18</v>
      </c>
      <c r="C924" s="22" t="s">
        <v>1801</v>
      </c>
      <c r="D924" s="23" t="s">
        <v>1802</v>
      </c>
      <c r="E924" s="28"/>
      <c r="F924" s="25">
        <v>3085375</v>
      </c>
      <c r="G924" s="25">
        <v>0</v>
      </c>
      <c r="H924" s="27">
        <v>3085375</v>
      </c>
      <c r="I924" s="20" t="s">
        <v>1654</v>
      </c>
      <c r="J924" s="27">
        <f t="shared" si="18"/>
        <v>3085375</v>
      </c>
      <c r="K924" s="20"/>
      <c r="L924" s="32" t="s">
        <v>1748</v>
      </c>
    </row>
    <row r="925" spans="1:12" ht="30" hidden="1" x14ac:dyDescent="0.25">
      <c r="A925" s="20">
        <f t="shared" si="19"/>
        <v>306</v>
      </c>
      <c r="B925" s="20" t="s">
        <v>18</v>
      </c>
      <c r="C925" s="22" t="s">
        <v>1294</v>
      </c>
      <c r="D925" s="23">
        <v>113</v>
      </c>
      <c r="E925" s="24">
        <v>44385</v>
      </c>
      <c r="F925" s="25">
        <v>444000</v>
      </c>
      <c r="G925" s="25">
        <v>79920</v>
      </c>
      <c r="H925" s="27">
        <v>523920</v>
      </c>
      <c r="I925" s="20" t="s">
        <v>1654</v>
      </c>
      <c r="J925" s="27">
        <f t="shared" si="18"/>
        <v>444000</v>
      </c>
      <c r="K925" s="20"/>
      <c r="L925" s="31" t="s">
        <v>1795</v>
      </c>
    </row>
    <row r="926" spans="1:12" ht="30" hidden="1" x14ac:dyDescent="0.25">
      <c r="A926" s="20">
        <f t="shared" si="19"/>
        <v>307</v>
      </c>
      <c r="B926" s="20" t="s">
        <v>18</v>
      </c>
      <c r="C926" s="22" t="s">
        <v>1238</v>
      </c>
      <c r="D926" s="23">
        <v>80</v>
      </c>
      <c r="E926" s="24">
        <v>44386</v>
      </c>
      <c r="F926" s="25">
        <v>223300</v>
      </c>
      <c r="G926" s="25">
        <v>40194</v>
      </c>
      <c r="H926" s="27">
        <v>263494</v>
      </c>
      <c r="I926" s="20" t="s">
        <v>1654</v>
      </c>
      <c r="J926" s="27">
        <f t="shared" si="18"/>
        <v>223300</v>
      </c>
      <c r="K926" s="20"/>
      <c r="L926" s="31" t="s">
        <v>1795</v>
      </c>
    </row>
    <row r="927" spans="1:12" ht="24.75" hidden="1" x14ac:dyDescent="0.25">
      <c r="A927" s="20">
        <f t="shared" si="19"/>
        <v>308</v>
      </c>
      <c r="B927" s="20" t="s">
        <v>18</v>
      </c>
      <c r="C927" s="22" t="s">
        <v>1796</v>
      </c>
      <c r="D927" s="23" t="s">
        <v>1803</v>
      </c>
      <c r="E927" s="24">
        <v>44384</v>
      </c>
      <c r="F927" s="25">
        <v>259644</v>
      </c>
      <c r="G927" s="25">
        <v>46735.92</v>
      </c>
      <c r="H927" s="27">
        <v>306380</v>
      </c>
      <c r="I927" s="20" t="s">
        <v>1654</v>
      </c>
      <c r="J927" s="27">
        <f t="shared" si="18"/>
        <v>259644</v>
      </c>
      <c r="K927" s="20"/>
      <c r="L927" s="32" t="s">
        <v>1748</v>
      </c>
    </row>
    <row r="928" spans="1:12" ht="30" hidden="1" x14ac:dyDescent="0.25">
      <c r="A928" s="20">
        <f t="shared" si="19"/>
        <v>309</v>
      </c>
      <c r="B928" s="20" t="s">
        <v>18</v>
      </c>
      <c r="C928" s="22" t="s">
        <v>1233</v>
      </c>
      <c r="D928" s="23" t="s">
        <v>1804</v>
      </c>
      <c r="E928" s="24">
        <v>44384</v>
      </c>
      <c r="F928" s="25">
        <v>3000000</v>
      </c>
      <c r="G928" s="25">
        <v>540000</v>
      </c>
      <c r="H928" s="27">
        <v>3540000</v>
      </c>
      <c r="I928" s="20" t="s">
        <v>1654</v>
      </c>
      <c r="J928" s="27">
        <f t="shared" si="18"/>
        <v>3000000</v>
      </c>
      <c r="K928" s="20"/>
      <c r="L928" s="31" t="s">
        <v>1795</v>
      </c>
    </row>
    <row r="929" spans="1:12" ht="30" hidden="1" x14ac:dyDescent="0.25">
      <c r="A929" s="20">
        <f t="shared" si="19"/>
        <v>310</v>
      </c>
      <c r="B929" s="20" t="s">
        <v>18</v>
      </c>
      <c r="C929" s="22" t="s">
        <v>1805</v>
      </c>
      <c r="D929" s="23" t="s">
        <v>58</v>
      </c>
      <c r="E929" s="28" t="s">
        <v>58</v>
      </c>
      <c r="F929" s="25">
        <v>73000</v>
      </c>
      <c r="G929" s="25">
        <v>0</v>
      </c>
      <c r="H929" s="27">
        <v>73000</v>
      </c>
      <c r="I929" s="20" t="s">
        <v>1654</v>
      </c>
      <c r="J929" s="27">
        <f t="shared" si="18"/>
        <v>73000</v>
      </c>
      <c r="K929" s="20"/>
      <c r="L929" s="31" t="s">
        <v>1795</v>
      </c>
    </row>
    <row r="930" spans="1:12" ht="30" hidden="1" x14ac:dyDescent="0.25">
      <c r="A930" s="20">
        <f t="shared" si="19"/>
        <v>311</v>
      </c>
      <c r="B930" s="20" t="s">
        <v>18</v>
      </c>
      <c r="C930" s="22" t="s">
        <v>1252</v>
      </c>
      <c r="D930" s="23">
        <v>45</v>
      </c>
      <c r="E930" s="24">
        <v>44389</v>
      </c>
      <c r="F930" s="25">
        <v>2400000</v>
      </c>
      <c r="G930" s="25">
        <v>432000</v>
      </c>
      <c r="H930" s="27">
        <v>2834832</v>
      </c>
      <c r="I930" s="20" t="s">
        <v>1654</v>
      </c>
      <c r="J930" s="27">
        <f t="shared" si="18"/>
        <v>2400000</v>
      </c>
      <c r="K930" s="20"/>
      <c r="L930" s="31" t="s">
        <v>1795</v>
      </c>
    </row>
    <row r="931" spans="1:12" ht="30" hidden="1" x14ac:dyDescent="0.25">
      <c r="A931" s="20">
        <f t="shared" si="19"/>
        <v>312</v>
      </c>
      <c r="B931" s="20" t="s">
        <v>18</v>
      </c>
      <c r="C931" s="22" t="s">
        <v>1300</v>
      </c>
      <c r="D931" s="23" t="s">
        <v>1806</v>
      </c>
      <c r="E931" s="24">
        <v>44394</v>
      </c>
      <c r="F931" s="25">
        <v>261500</v>
      </c>
      <c r="G931" s="25">
        <v>47070</v>
      </c>
      <c r="H931" s="27">
        <v>308570</v>
      </c>
      <c r="I931" s="20" t="s">
        <v>1654</v>
      </c>
      <c r="J931" s="27">
        <f t="shared" si="18"/>
        <v>261500</v>
      </c>
      <c r="K931" s="20"/>
      <c r="L931" s="31" t="s">
        <v>1795</v>
      </c>
    </row>
    <row r="932" spans="1:12" ht="30" hidden="1" x14ac:dyDescent="0.25">
      <c r="A932" s="20">
        <f t="shared" si="19"/>
        <v>313</v>
      </c>
      <c r="B932" s="20" t="s">
        <v>18</v>
      </c>
      <c r="C932" s="29" t="s">
        <v>1638</v>
      </c>
      <c r="D932" s="23" t="s">
        <v>58</v>
      </c>
      <c r="E932" s="28" t="s">
        <v>58</v>
      </c>
      <c r="F932" s="25">
        <v>55000</v>
      </c>
      <c r="G932" s="25">
        <v>0</v>
      </c>
      <c r="H932" s="27">
        <v>55000</v>
      </c>
      <c r="I932" s="20" t="s">
        <v>1654</v>
      </c>
      <c r="J932" s="27">
        <f t="shared" si="18"/>
        <v>55000</v>
      </c>
      <c r="K932" s="20"/>
      <c r="L932" s="31" t="s">
        <v>1795</v>
      </c>
    </row>
    <row r="933" spans="1:12" ht="30" hidden="1" x14ac:dyDescent="0.25">
      <c r="A933" s="20">
        <f t="shared" si="19"/>
        <v>314</v>
      </c>
      <c r="B933" s="20" t="s">
        <v>18</v>
      </c>
      <c r="C933" s="22" t="s">
        <v>1709</v>
      </c>
      <c r="D933" s="23" t="s">
        <v>1807</v>
      </c>
      <c r="E933" s="24">
        <v>44390</v>
      </c>
      <c r="F933" s="25">
        <v>1085760</v>
      </c>
      <c r="G933" s="25">
        <v>195437</v>
      </c>
      <c r="H933" s="27">
        <v>1281197</v>
      </c>
      <c r="I933" s="20" t="s">
        <v>1654</v>
      </c>
      <c r="J933" s="27">
        <f t="shared" si="18"/>
        <v>1085760</v>
      </c>
      <c r="K933" s="20"/>
      <c r="L933" s="31" t="s">
        <v>1795</v>
      </c>
    </row>
    <row r="934" spans="1:12" ht="30" hidden="1" x14ac:dyDescent="0.25">
      <c r="A934" s="20">
        <f t="shared" si="19"/>
        <v>315</v>
      </c>
      <c r="B934" s="20" t="s">
        <v>18</v>
      </c>
      <c r="C934" s="22" t="s">
        <v>1808</v>
      </c>
      <c r="D934" s="23" t="s">
        <v>58</v>
      </c>
      <c r="E934" s="28" t="s">
        <v>58</v>
      </c>
      <c r="F934" s="25">
        <v>21900</v>
      </c>
      <c r="G934" s="25">
        <v>0</v>
      </c>
      <c r="H934" s="27">
        <v>21900</v>
      </c>
      <c r="I934" s="20" t="s">
        <v>1654</v>
      </c>
      <c r="J934" s="27">
        <f t="shared" si="18"/>
        <v>21900</v>
      </c>
      <c r="K934" s="20"/>
      <c r="L934" s="31" t="s">
        <v>1795</v>
      </c>
    </row>
    <row r="935" spans="1:12" ht="24.75" hidden="1" x14ac:dyDescent="0.25">
      <c r="A935" s="20">
        <f t="shared" si="19"/>
        <v>316</v>
      </c>
      <c r="B935" s="20" t="s">
        <v>18</v>
      </c>
      <c r="C935" s="22" t="s">
        <v>1809</v>
      </c>
      <c r="D935" s="23" t="s">
        <v>1810</v>
      </c>
      <c r="E935" s="24">
        <v>44400</v>
      </c>
      <c r="F935" s="25">
        <v>10415</v>
      </c>
      <c r="G935" s="25">
        <v>1874.7</v>
      </c>
      <c r="H935" s="27">
        <v>12290</v>
      </c>
      <c r="I935" s="20" t="s">
        <v>1654</v>
      </c>
      <c r="J935" s="27">
        <f t="shared" si="18"/>
        <v>10415</v>
      </c>
      <c r="K935" s="20"/>
      <c r="L935" s="32" t="s">
        <v>1748</v>
      </c>
    </row>
    <row r="936" spans="1:12" ht="30" hidden="1" x14ac:dyDescent="0.25">
      <c r="A936" s="20">
        <f t="shared" si="19"/>
        <v>317</v>
      </c>
      <c r="B936" s="20" t="s">
        <v>18</v>
      </c>
      <c r="C936" s="22" t="s">
        <v>1790</v>
      </c>
      <c r="D936" s="23">
        <v>221</v>
      </c>
      <c r="E936" s="24">
        <v>44402</v>
      </c>
      <c r="F936" s="25">
        <v>934500</v>
      </c>
      <c r="G936" s="25">
        <v>168210</v>
      </c>
      <c r="H936" s="27">
        <v>1102710</v>
      </c>
      <c r="I936" s="20" t="s">
        <v>1654</v>
      </c>
      <c r="J936" s="27">
        <f t="shared" si="18"/>
        <v>934500</v>
      </c>
      <c r="K936" s="20"/>
      <c r="L936" s="31" t="s">
        <v>1795</v>
      </c>
    </row>
    <row r="937" spans="1:12" ht="30" hidden="1" x14ac:dyDescent="0.25">
      <c r="A937" s="20">
        <f t="shared" si="19"/>
        <v>318</v>
      </c>
      <c r="B937" s="20" t="s">
        <v>18</v>
      </c>
      <c r="C937" s="22" t="s">
        <v>905</v>
      </c>
      <c r="D937" s="23">
        <v>751</v>
      </c>
      <c r="E937" s="24">
        <v>44404</v>
      </c>
      <c r="F937" s="25">
        <v>287123</v>
      </c>
      <c r="G937" s="25">
        <v>51682</v>
      </c>
      <c r="H937" s="27">
        <v>338805</v>
      </c>
      <c r="I937" s="20" t="s">
        <v>1654</v>
      </c>
      <c r="J937" s="27">
        <f t="shared" si="18"/>
        <v>287123</v>
      </c>
      <c r="K937" s="20"/>
      <c r="L937" s="31" t="s">
        <v>1795</v>
      </c>
    </row>
    <row r="938" spans="1:12" ht="30" hidden="1" x14ac:dyDescent="0.25">
      <c r="A938" s="20">
        <f t="shared" si="19"/>
        <v>319</v>
      </c>
      <c r="B938" s="20" t="s">
        <v>18</v>
      </c>
      <c r="C938" s="22" t="s">
        <v>1811</v>
      </c>
      <c r="D938" s="23" t="s">
        <v>58</v>
      </c>
      <c r="E938" s="28" t="s">
        <v>58</v>
      </c>
      <c r="F938" s="25">
        <v>95100.020000000019</v>
      </c>
      <c r="G938" s="25">
        <v>0</v>
      </c>
      <c r="H938" s="27">
        <v>95100</v>
      </c>
      <c r="I938" s="20" t="s">
        <v>1654</v>
      </c>
      <c r="J938" s="27">
        <f t="shared" si="18"/>
        <v>95100.020000000019</v>
      </c>
      <c r="K938" s="20"/>
      <c r="L938" s="31" t="s">
        <v>1795</v>
      </c>
    </row>
    <row r="939" spans="1:12" ht="24.75" hidden="1" x14ac:dyDescent="0.25">
      <c r="A939" s="20">
        <f t="shared" si="19"/>
        <v>320</v>
      </c>
      <c r="B939" s="20" t="s">
        <v>18</v>
      </c>
      <c r="C939" s="22" t="s">
        <v>1746</v>
      </c>
      <c r="D939" s="23" t="s">
        <v>1812</v>
      </c>
      <c r="E939" s="24">
        <v>44407</v>
      </c>
      <c r="F939" s="25">
        <v>690800</v>
      </c>
      <c r="G939" s="25">
        <v>124344</v>
      </c>
      <c r="H939" s="27">
        <v>815144</v>
      </c>
      <c r="I939" s="20" t="s">
        <v>1654</v>
      </c>
      <c r="J939" s="27">
        <f t="shared" si="18"/>
        <v>690800</v>
      </c>
      <c r="K939" s="20"/>
      <c r="L939" s="32" t="s">
        <v>1748</v>
      </c>
    </row>
    <row r="940" spans="1:12" ht="24.75" hidden="1" x14ac:dyDescent="0.25">
      <c r="A940" s="20">
        <f t="shared" si="19"/>
        <v>321</v>
      </c>
      <c r="B940" s="20" t="s">
        <v>18</v>
      </c>
      <c r="C940" s="22" t="s">
        <v>1813</v>
      </c>
      <c r="D940" s="23" t="s">
        <v>1814</v>
      </c>
      <c r="E940" s="28"/>
      <c r="F940" s="25">
        <v>1864</v>
      </c>
      <c r="G940" s="25">
        <v>336</v>
      </c>
      <c r="H940" s="27">
        <v>2200</v>
      </c>
      <c r="I940" s="20" t="s">
        <v>1654</v>
      </c>
      <c r="J940" s="27">
        <f t="shared" ref="J940:J963" si="20">F940</f>
        <v>1864</v>
      </c>
      <c r="K940" s="20"/>
      <c r="L940" s="32" t="s">
        <v>1748</v>
      </c>
    </row>
    <row r="941" spans="1:12" ht="24.75" hidden="1" x14ac:dyDescent="0.25">
      <c r="A941" s="20">
        <f t="shared" ref="A941:A963" si="21">A940+1</f>
        <v>322</v>
      </c>
      <c r="B941" s="20" t="s">
        <v>18</v>
      </c>
      <c r="C941" s="22" t="s">
        <v>1805</v>
      </c>
      <c r="D941" s="23" t="s">
        <v>58</v>
      </c>
      <c r="E941" s="28" t="s">
        <v>58</v>
      </c>
      <c r="F941" s="25">
        <v>37800</v>
      </c>
      <c r="G941" s="25">
        <v>0</v>
      </c>
      <c r="H941" s="27">
        <v>37800</v>
      </c>
      <c r="I941" s="20" t="s">
        <v>1654</v>
      </c>
      <c r="J941" s="27">
        <f t="shared" si="20"/>
        <v>37800</v>
      </c>
      <c r="K941" s="20"/>
      <c r="L941" s="32" t="s">
        <v>1748</v>
      </c>
    </row>
    <row r="942" spans="1:12" ht="30" hidden="1" x14ac:dyDescent="0.25">
      <c r="A942" s="20">
        <f t="shared" si="21"/>
        <v>323</v>
      </c>
      <c r="B942" s="20" t="s">
        <v>18</v>
      </c>
      <c r="C942" s="22" t="s">
        <v>1234</v>
      </c>
      <c r="D942" s="23">
        <v>68</v>
      </c>
      <c r="E942" s="24">
        <v>44411</v>
      </c>
      <c r="F942" s="25">
        <v>1147665</v>
      </c>
      <c r="G942" s="25">
        <v>206471.7</v>
      </c>
      <c r="H942" s="27">
        <v>1354137</v>
      </c>
      <c r="I942" s="20" t="s">
        <v>1654</v>
      </c>
      <c r="J942" s="27">
        <f t="shared" si="20"/>
        <v>1147665</v>
      </c>
      <c r="K942" s="20"/>
      <c r="L942" s="31" t="s">
        <v>1795</v>
      </c>
    </row>
    <row r="943" spans="1:12" ht="30" hidden="1" x14ac:dyDescent="0.25">
      <c r="A943" s="20">
        <f t="shared" si="21"/>
        <v>324</v>
      </c>
      <c r="B943" s="20" t="s">
        <v>18</v>
      </c>
      <c r="C943" s="22" t="s">
        <v>1706</v>
      </c>
      <c r="D943" s="23" t="s">
        <v>1815</v>
      </c>
      <c r="E943" s="24">
        <v>44407</v>
      </c>
      <c r="F943" s="25">
        <v>1000000</v>
      </c>
      <c r="G943" s="25">
        <v>180000</v>
      </c>
      <c r="H943" s="27">
        <v>1180000</v>
      </c>
      <c r="I943" s="20" t="s">
        <v>1654</v>
      </c>
      <c r="J943" s="27">
        <f t="shared" si="20"/>
        <v>1000000</v>
      </c>
      <c r="K943" s="20"/>
      <c r="L943" s="31" t="s">
        <v>1795</v>
      </c>
    </row>
    <row r="944" spans="1:12" ht="30" hidden="1" x14ac:dyDescent="0.25">
      <c r="A944" s="20">
        <f t="shared" si="21"/>
        <v>325</v>
      </c>
      <c r="B944" s="20" t="s">
        <v>18</v>
      </c>
      <c r="C944" s="22" t="s">
        <v>1816</v>
      </c>
      <c r="D944" s="23">
        <v>65</v>
      </c>
      <c r="E944" s="24">
        <v>44413</v>
      </c>
      <c r="F944" s="25">
        <v>240000</v>
      </c>
      <c r="G944" s="25">
        <v>43200</v>
      </c>
      <c r="H944" s="27">
        <v>283200</v>
      </c>
      <c r="I944" s="20" t="s">
        <v>1654</v>
      </c>
      <c r="J944" s="27">
        <f t="shared" si="20"/>
        <v>240000</v>
      </c>
      <c r="K944" s="20"/>
      <c r="L944" s="31" t="s">
        <v>1795</v>
      </c>
    </row>
    <row r="945" spans="1:12" ht="24.75" hidden="1" x14ac:dyDescent="0.25">
      <c r="A945" s="20">
        <f t="shared" si="21"/>
        <v>326</v>
      </c>
      <c r="B945" s="20" t="s">
        <v>18</v>
      </c>
      <c r="C945" s="22" t="s">
        <v>1817</v>
      </c>
      <c r="D945" s="23">
        <v>404</v>
      </c>
      <c r="E945" s="24">
        <v>44412</v>
      </c>
      <c r="F945" s="25">
        <v>456111</v>
      </c>
      <c r="G945" s="25">
        <v>82099.98</v>
      </c>
      <c r="H945" s="27">
        <v>538211</v>
      </c>
      <c r="I945" s="20" t="s">
        <v>1654</v>
      </c>
      <c r="J945" s="27">
        <f t="shared" si="20"/>
        <v>456111</v>
      </c>
      <c r="K945" s="20"/>
      <c r="L945" s="32" t="s">
        <v>1748</v>
      </c>
    </row>
    <row r="946" spans="1:12" ht="24.75" hidden="1" x14ac:dyDescent="0.25">
      <c r="A946" s="20">
        <f t="shared" si="21"/>
        <v>327</v>
      </c>
      <c r="B946" s="20" t="s">
        <v>18</v>
      </c>
      <c r="C946" s="22" t="s">
        <v>1818</v>
      </c>
      <c r="D946" s="23" t="s">
        <v>1819</v>
      </c>
      <c r="E946" s="24">
        <v>44414</v>
      </c>
      <c r="F946" s="25">
        <v>140384.63</v>
      </c>
      <c r="G946" s="25">
        <v>25269.24</v>
      </c>
      <c r="H946" s="27">
        <v>165654</v>
      </c>
      <c r="I946" s="20" t="s">
        <v>1654</v>
      </c>
      <c r="J946" s="27">
        <f t="shared" si="20"/>
        <v>140384.63</v>
      </c>
      <c r="K946" s="20"/>
      <c r="L946" s="32" t="s">
        <v>1748</v>
      </c>
    </row>
    <row r="947" spans="1:12" ht="30" hidden="1" x14ac:dyDescent="0.25">
      <c r="A947" s="20">
        <f t="shared" si="21"/>
        <v>328</v>
      </c>
      <c r="B947" s="20" t="s">
        <v>18</v>
      </c>
      <c r="C947" s="22" t="s">
        <v>905</v>
      </c>
      <c r="D947" s="23">
        <v>876</v>
      </c>
      <c r="E947" s="24">
        <v>44418</v>
      </c>
      <c r="F947" s="25">
        <v>783913.5</v>
      </c>
      <c r="G947" s="25">
        <v>141104</v>
      </c>
      <c r="H947" s="27">
        <v>925018</v>
      </c>
      <c r="I947" s="20" t="s">
        <v>1654</v>
      </c>
      <c r="J947" s="27">
        <f t="shared" si="20"/>
        <v>783913.5</v>
      </c>
      <c r="K947" s="20"/>
      <c r="L947" s="31" t="s">
        <v>1795</v>
      </c>
    </row>
    <row r="948" spans="1:12" ht="24.75" hidden="1" x14ac:dyDescent="0.25">
      <c r="A948" s="20">
        <f t="shared" si="21"/>
        <v>329</v>
      </c>
      <c r="B948" s="20" t="s">
        <v>18</v>
      </c>
      <c r="C948" s="22" t="s">
        <v>899</v>
      </c>
      <c r="D948" s="23" t="s">
        <v>1820</v>
      </c>
      <c r="E948" s="24">
        <v>44417</v>
      </c>
      <c r="F948" s="25">
        <v>1767000</v>
      </c>
      <c r="G948" s="25">
        <v>318060</v>
      </c>
      <c r="H948" s="27">
        <v>2085060</v>
      </c>
      <c r="I948" s="20" t="s">
        <v>1654</v>
      </c>
      <c r="J948" s="27">
        <f t="shared" si="20"/>
        <v>1767000</v>
      </c>
      <c r="K948" s="20"/>
      <c r="L948" s="32" t="s">
        <v>1748</v>
      </c>
    </row>
    <row r="949" spans="1:12" ht="24.75" hidden="1" x14ac:dyDescent="0.25">
      <c r="A949" s="20">
        <f t="shared" si="21"/>
        <v>330</v>
      </c>
      <c r="B949" s="20" t="s">
        <v>18</v>
      </c>
      <c r="C949" s="22" t="s">
        <v>1255</v>
      </c>
      <c r="D949" s="23">
        <v>131</v>
      </c>
      <c r="E949" s="24">
        <v>44424</v>
      </c>
      <c r="F949" s="25">
        <v>676894</v>
      </c>
      <c r="G949" s="25">
        <v>121840</v>
      </c>
      <c r="H949" s="27">
        <v>798734</v>
      </c>
      <c r="I949" s="20" t="s">
        <v>1654</v>
      </c>
      <c r="J949" s="27">
        <f t="shared" si="20"/>
        <v>676894</v>
      </c>
      <c r="K949" s="20"/>
      <c r="L949" s="32" t="s">
        <v>1748</v>
      </c>
    </row>
    <row r="950" spans="1:12" ht="30" hidden="1" x14ac:dyDescent="0.25">
      <c r="A950" s="20">
        <f t="shared" si="21"/>
        <v>331</v>
      </c>
      <c r="B950" s="20" t="s">
        <v>18</v>
      </c>
      <c r="C950" s="22" t="s">
        <v>1232</v>
      </c>
      <c r="D950" s="23">
        <v>54</v>
      </c>
      <c r="E950" s="24">
        <v>44423</v>
      </c>
      <c r="F950" s="25">
        <v>908800</v>
      </c>
      <c r="G950" s="25">
        <v>163584</v>
      </c>
      <c r="H950" s="27">
        <v>1072384</v>
      </c>
      <c r="I950" s="20" t="s">
        <v>1654</v>
      </c>
      <c r="J950" s="27">
        <f t="shared" si="20"/>
        <v>908800</v>
      </c>
      <c r="K950" s="20"/>
      <c r="L950" s="31" t="s">
        <v>1795</v>
      </c>
    </row>
    <row r="951" spans="1:12" ht="30" hidden="1" x14ac:dyDescent="0.25">
      <c r="A951" s="20">
        <f t="shared" si="21"/>
        <v>332</v>
      </c>
      <c r="B951" s="20" t="s">
        <v>18</v>
      </c>
      <c r="C951" s="22" t="s">
        <v>1281</v>
      </c>
      <c r="D951" s="23" t="s">
        <v>1821</v>
      </c>
      <c r="E951" s="24">
        <v>44417</v>
      </c>
      <c r="F951" s="25">
        <v>985750</v>
      </c>
      <c r="G951" s="25">
        <v>177435</v>
      </c>
      <c r="H951" s="27">
        <v>1163185</v>
      </c>
      <c r="I951" s="20" t="s">
        <v>1654</v>
      </c>
      <c r="J951" s="27">
        <f t="shared" si="20"/>
        <v>985750</v>
      </c>
      <c r="K951" s="20"/>
      <c r="L951" s="31" t="s">
        <v>1795</v>
      </c>
    </row>
    <row r="952" spans="1:12" ht="24.75" hidden="1" x14ac:dyDescent="0.25">
      <c r="A952" s="20">
        <f t="shared" si="21"/>
        <v>333</v>
      </c>
      <c r="B952" s="20" t="s">
        <v>18</v>
      </c>
      <c r="C952" s="22" t="s">
        <v>1735</v>
      </c>
      <c r="D952" s="23">
        <v>34</v>
      </c>
      <c r="E952" s="24">
        <v>44428</v>
      </c>
      <c r="F952" s="25">
        <v>373725</v>
      </c>
      <c r="G952" s="25">
        <v>67270</v>
      </c>
      <c r="H952" s="27">
        <v>440995</v>
      </c>
      <c r="I952" s="20" t="s">
        <v>1654</v>
      </c>
      <c r="J952" s="27">
        <f t="shared" si="20"/>
        <v>373725</v>
      </c>
      <c r="K952" s="20"/>
      <c r="L952" s="32" t="s">
        <v>1748</v>
      </c>
    </row>
    <row r="953" spans="1:12" ht="24.75" hidden="1" x14ac:dyDescent="0.25">
      <c r="A953" s="20">
        <f t="shared" si="21"/>
        <v>334</v>
      </c>
      <c r="B953" s="20" t="s">
        <v>18</v>
      </c>
      <c r="C953" s="22" t="s">
        <v>852</v>
      </c>
      <c r="D953" s="23">
        <v>71</v>
      </c>
      <c r="E953" s="24">
        <v>44427</v>
      </c>
      <c r="F953" s="25">
        <v>25000</v>
      </c>
      <c r="G953" s="25">
        <v>4500</v>
      </c>
      <c r="H953" s="27">
        <v>29500</v>
      </c>
      <c r="I953" s="20" t="s">
        <v>1654</v>
      </c>
      <c r="J953" s="27">
        <f t="shared" si="20"/>
        <v>25000</v>
      </c>
      <c r="K953" s="20"/>
      <c r="L953" s="32" t="s">
        <v>1748</v>
      </c>
    </row>
    <row r="954" spans="1:12" ht="24.75" hidden="1" x14ac:dyDescent="0.25">
      <c r="A954" s="20">
        <f t="shared" si="21"/>
        <v>335</v>
      </c>
      <c r="B954" s="20" t="s">
        <v>18</v>
      </c>
      <c r="C954" s="22" t="s">
        <v>852</v>
      </c>
      <c r="D954" s="23">
        <v>76</v>
      </c>
      <c r="E954" s="24">
        <v>44429</v>
      </c>
      <c r="F954" s="25">
        <v>1044445</v>
      </c>
      <c r="G954" s="25">
        <v>188000.1</v>
      </c>
      <c r="H954" s="27">
        <v>1232445</v>
      </c>
      <c r="I954" s="20" t="s">
        <v>1654</v>
      </c>
      <c r="J954" s="27">
        <f t="shared" si="20"/>
        <v>1044445</v>
      </c>
      <c r="K954" s="20"/>
      <c r="L954" s="32" t="s">
        <v>1748</v>
      </c>
    </row>
    <row r="955" spans="1:12" ht="30" hidden="1" x14ac:dyDescent="0.25">
      <c r="A955" s="20">
        <f t="shared" si="21"/>
        <v>336</v>
      </c>
      <c r="B955" s="20" t="s">
        <v>18</v>
      </c>
      <c r="C955" s="22" t="s">
        <v>898</v>
      </c>
      <c r="D955" s="23" t="s">
        <v>1822</v>
      </c>
      <c r="E955" s="24">
        <v>44421</v>
      </c>
      <c r="F955" s="25">
        <v>41400</v>
      </c>
      <c r="G955" s="25">
        <v>7452</v>
      </c>
      <c r="H955" s="27">
        <v>48852</v>
      </c>
      <c r="I955" s="20" t="s">
        <v>1654</v>
      </c>
      <c r="J955" s="27">
        <f t="shared" si="20"/>
        <v>41400</v>
      </c>
      <c r="K955" s="20"/>
      <c r="L955" s="31" t="s">
        <v>1795</v>
      </c>
    </row>
    <row r="956" spans="1:12" ht="30" hidden="1" x14ac:dyDescent="0.25">
      <c r="A956" s="20">
        <f t="shared" si="21"/>
        <v>337</v>
      </c>
      <c r="B956" s="20" t="s">
        <v>18</v>
      </c>
      <c r="C956" s="22" t="s">
        <v>898</v>
      </c>
      <c r="D956" s="23" t="s">
        <v>1823</v>
      </c>
      <c r="E956" s="24">
        <v>44428</v>
      </c>
      <c r="F956" s="25">
        <v>4452600</v>
      </c>
      <c r="G956" s="25">
        <v>801468</v>
      </c>
      <c r="H956" s="27">
        <v>5254068</v>
      </c>
      <c r="I956" s="20" t="s">
        <v>1654</v>
      </c>
      <c r="J956" s="27">
        <f t="shared" si="20"/>
        <v>4452600</v>
      </c>
      <c r="K956" s="20"/>
      <c r="L956" s="31" t="s">
        <v>1795</v>
      </c>
    </row>
    <row r="957" spans="1:12" ht="30" hidden="1" x14ac:dyDescent="0.25">
      <c r="A957" s="20">
        <f t="shared" si="21"/>
        <v>338</v>
      </c>
      <c r="B957" s="20" t="s">
        <v>18</v>
      </c>
      <c r="C957" s="22" t="s">
        <v>898</v>
      </c>
      <c r="D957" s="23" t="s">
        <v>1824</v>
      </c>
      <c r="E957" s="24">
        <v>44428</v>
      </c>
      <c r="F957" s="25">
        <v>7447400</v>
      </c>
      <c r="G957" s="25">
        <v>1340532</v>
      </c>
      <c r="H957" s="27">
        <v>8787932</v>
      </c>
      <c r="I957" s="20" t="s">
        <v>1654</v>
      </c>
      <c r="J957" s="27">
        <f t="shared" si="20"/>
        <v>7447400</v>
      </c>
      <c r="K957" s="20"/>
      <c r="L957" s="31" t="s">
        <v>1795</v>
      </c>
    </row>
    <row r="958" spans="1:12" ht="30" hidden="1" x14ac:dyDescent="0.25">
      <c r="A958" s="20">
        <f t="shared" si="21"/>
        <v>339</v>
      </c>
      <c r="B958" s="20" t="s">
        <v>18</v>
      </c>
      <c r="C958" s="22" t="s">
        <v>1790</v>
      </c>
      <c r="D958" s="23">
        <v>228</v>
      </c>
      <c r="E958" s="24">
        <v>44434</v>
      </c>
      <c r="F958" s="25">
        <v>53500</v>
      </c>
      <c r="G958" s="25">
        <v>9630</v>
      </c>
      <c r="H958" s="27">
        <v>63130</v>
      </c>
      <c r="I958" s="20" t="s">
        <v>1654</v>
      </c>
      <c r="J958" s="27">
        <f t="shared" si="20"/>
        <v>53500</v>
      </c>
      <c r="K958" s="20"/>
      <c r="L958" s="31" t="s">
        <v>1795</v>
      </c>
    </row>
    <row r="959" spans="1:12" ht="24.75" hidden="1" x14ac:dyDescent="0.25">
      <c r="A959" s="20">
        <f t="shared" si="21"/>
        <v>340</v>
      </c>
      <c r="B959" s="20" t="s">
        <v>18</v>
      </c>
      <c r="C959" s="22" t="s">
        <v>1817</v>
      </c>
      <c r="D959" s="23">
        <v>508</v>
      </c>
      <c r="E959" s="24">
        <v>44433</v>
      </c>
      <c r="F959" s="25">
        <v>347650</v>
      </c>
      <c r="G959" s="25">
        <v>62577</v>
      </c>
      <c r="H959" s="27">
        <v>410227</v>
      </c>
      <c r="I959" s="20" t="s">
        <v>1654</v>
      </c>
      <c r="J959" s="27">
        <f t="shared" si="20"/>
        <v>347650</v>
      </c>
      <c r="K959" s="20"/>
      <c r="L959" s="32" t="s">
        <v>1748</v>
      </c>
    </row>
    <row r="960" spans="1:12" ht="30" hidden="1" x14ac:dyDescent="0.25">
      <c r="A960" s="20">
        <f t="shared" si="21"/>
        <v>341</v>
      </c>
      <c r="B960" s="20" t="s">
        <v>18</v>
      </c>
      <c r="C960" s="22" t="s">
        <v>1300</v>
      </c>
      <c r="D960" s="23" t="s">
        <v>1825</v>
      </c>
      <c r="E960" s="24">
        <v>44434</v>
      </c>
      <c r="F960" s="25">
        <v>291500</v>
      </c>
      <c r="G960" s="25">
        <v>52470</v>
      </c>
      <c r="H960" s="27">
        <v>343970</v>
      </c>
      <c r="I960" s="20" t="s">
        <v>1654</v>
      </c>
      <c r="J960" s="27">
        <f t="shared" si="20"/>
        <v>291500</v>
      </c>
      <c r="K960" s="20"/>
      <c r="L960" s="31" t="s">
        <v>1795</v>
      </c>
    </row>
    <row r="961" spans="1:12" ht="30" hidden="1" x14ac:dyDescent="0.25">
      <c r="A961" s="20">
        <f t="shared" si="21"/>
        <v>342</v>
      </c>
      <c r="B961" s="20" t="s">
        <v>18</v>
      </c>
      <c r="C961" s="22" t="s">
        <v>1233</v>
      </c>
      <c r="D961" s="23" t="s">
        <v>1826</v>
      </c>
      <c r="E961" s="24">
        <v>44429</v>
      </c>
      <c r="F961" s="25">
        <v>5570000</v>
      </c>
      <c r="G961" s="25">
        <v>1002600</v>
      </c>
      <c r="H961" s="27">
        <v>6572600</v>
      </c>
      <c r="I961" s="20" t="s">
        <v>1654</v>
      </c>
      <c r="J961" s="27">
        <f t="shared" si="20"/>
        <v>5570000</v>
      </c>
      <c r="K961" s="20"/>
      <c r="L961" s="31" t="s">
        <v>1795</v>
      </c>
    </row>
    <row r="962" spans="1:12" ht="24.75" hidden="1" x14ac:dyDescent="0.25">
      <c r="A962" s="20">
        <f t="shared" si="21"/>
        <v>343</v>
      </c>
      <c r="B962" s="20" t="s">
        <v>18</v>
      </c>
      <c r="C962" s="22" t="s">
        <v>1827</v>
      </c>
      <c r="D962" s="23" t="s">
        <v>1828</v>
      </c>
      <c r="E962" s="24">
        <v>44436</v>
      </c>
      <c r="F962" s="25">
        <v>310575</v>
      </c>
      <c r="G962" s="25">
        <v>55903.5</v>
      </c>
      <c r="H962" s="27">
        <v>366479</v>
      </c>
      <c r="I962" s="20" t="s">
        <v>1654</v>
      </c>
      <c r="J962" s="27">
        <f t="shared" si="20"/>
        <v>310575</v>
      </c>
      <c r="K962" s="20"/>
      <c r="L962" s="32" t="s">
        <v>1748</v>
      </c>
    </row>
    <row r="963" spans="1:12" ht="30" hidden="1" x14ac:dyDescent="0.25">
      <c r="A963" s="20">
        <f t="shared" si="21"/>
        <v>344</v>
      </c>
      <c r="B963" s="20" t="s">
        <v>18</v>
      </c>
      <c r="C963" s="22" t="s">
        <v>1816</v>
      </c>
      <c r="D963" s="23">
        <v>69</v>
      </c>
      <c r="E963" s="24">
        <v>44439</v>
      </c>
      <c r="F963" s="25">
        <v>360000</v>
      </c>
      <c r="G963" s="25">
        <v>64800</v>
      </c>
      <c r="H963" s="27">
        <v>424800</v>
      </c>
      <c r="I963" s="20" t="s">
        <v>1654</v>
      </c>
      <c r="J963" s="27">
        <f t="shared" si="20"/>
        <v>360000</v>
      </c>
      <c r="K963" s="20"/>
      <c r="L963" s="31" t="s">
        <v>1795</v>
      </c>
    </row>
    <row r="964" spans="1:12" ht="30" hidden="1" x14ac:dyDescent="0.25">
      <c r="A964" s="20">
        <f t="shared" ref="A964:A1005" si="22">A963+1</f>
        <v>345</v>
      </c>
      <c r="B964" s="20" t="s">
        <v>18</v>
      </c>
      <c r="C964" s="22" t="s">
        <v>1805</v>
      </c>
      <c r="D964" s="23" t="s">
        <v>58</v>
      </c>
      <c r="E964" s="28" t="s">
        <v>58</v>
      </c>
      <c r="F964" s="25">
        <v>115100</v>
      </c>
      <c r="G964" s="25">
        <v>0</v>
      </c>
      <c r="H964" s="27">
        <v>115100</v>
      </c>
      <c r="I964" s="20" t="s">
        <v>1654</v>
      </c>
      <c r="J964" s="27">
        <f t="shared" ref="J964:J1004" si="23">F964</f>
        <v>115100</v>
      </c>
      <c r="K964" s="20"/>
      <c r="L964" s="31" t="s">
        <v>1795</v>
      </c>
    </row>
    <row r="965" spans="1:12" ht="30" hidden="1" x14ac:dyDescent="0.25">
      <c r="A965" s="20">
        <f t="shared" si="22"/>
        <v>346</v>
      </c>
      <c r="B965" s="20" t="s">
        <v>18</v>
      </c>
      <c r="C965" s="22" t="s">
        <v>1829</v>
      </c>
      <c r="D965" s="23" t="s">
        <v>58</v>
      </c>
      <c r="E965" s="28" t="s">
        <v>58</v>
      </c>
      <c r="F965" s="25">
        <v>283600</v>
      </c>
      <c r="G965" s="25">
        <v>0</v>
      </c>
      <c r="H965" s="27">
        <v>283600</v>
      </c>
      <c r="I965" s="20" t="s">
        <v>1654</v>
      </c>
      <c r="J965" s="27">
        <f t="shared" si="23"/>
        <v>283600</v>
      </c>
      <c r="K965" s="20"/>
      <c r="L965" s="31" t="s">
        <v>1795</v>
      </c>
    </row>
    <row r="966" spans="1:12" ht="30" hidden="1" x14ac:dyDescent="0.25">
      <c r="A966" s="20">
        <f t="shared" si="22"/>
        <v>347</v>
      </c>
      <c r="B966" s="20" t="s">
        <v>18</v>
      </c>
      <c r="C966" s="22" t="s">
        <v>1808</v>
      </c>
      <c r="D966" s="23" t="s">
        <v>58</v>
      </c>
      <c r="E966" s="28" t="s">
        <v>58</v>
      </c>
      <c r="F966" s="25">
        <v>13500</v>
      </c>
      <c r="G966" s="25">
        <v>0</v>
      </c>
      <c r="H966" s="27">
        <v>13500</v>
      </c>
      <c r="I966" s="20" t="s">
        <v>1654</v>
      </c>
      <c r="J966" s="27">
        <f t="shared" si="23"/>
        <v>13500</v>
      </c>
      <c r="K966" s="20"/>
      <c r="L966" s="31" t="s">
        <v>1795</v>
      </c>
    </row>
    <row r="967" spans="1:12" ht="30" hidden="1" x14ac:dyDescent="0.25">
      <c r="A967" s="20">
        <f t="shared" si="22"/>
        <v>348</v>
      </c>
      <c r="B967" s="20" t="s">
        <v>18</v>
      </c>
      <c r="C967" s="22" t="s">
        <v>1279</v>
      </c>
      <c r="D967" s="23" t="s">
        <v>1830</v>
      </c>
      <c r="E967" s="24">
        <v>44378</v>
      </c>
      <c r="F967" s="25">
        <v>5500</v>
      </c>
      <c r="G967" s="25">
        <v>990</v>
      </c>
      <c r="H967" s="27">
        <v>6490</v>
      </c>
      <c r="I967" s="20" t="s">
        <v>1654</v>
      </c>
      <c r="J967" s="27">
        <f t="shared" si="23"/>
        <v>5500</v>
      </c>
      <c r="K967" s="20"/>
      <c r="L967" s="31" t="s">
        <v>1795</v>
      </c>
    </row>
    <row r="968" spans="1:12" ht="24.75" hidden="1" x14ac:dyDescent="0.25">
      <c r="A968" s="20">
        <f t="shared" si="22"/>
        <v>349</v>
      </c>
      <c r="B968" s="20" t="s">
        <v>18</v>
      </c>
      <c r="C968" s="22" t="s">
        <v>1746</v>
      </c>
      <c r="D968" s="23" t="s">
        <v>1831</v>
      </c>
      <c r="E968" s="24">
        <v>44442</v>
      </c>
      <c r="F968" s="25">
        <v>1306800</v>
      </c>
      <c r="G968" s="25">
        <v>235224</v>
      </c>
      <c r="H968" s="27">
        <v>1542024</v>
      </c>
      <c r="I968" s="20" t="s">
        <v>1654</v>
      </c>
      <c r="J968" s="27">
        <f t="shared" si="23"/>
        <v>1306800</v>
      </c>
      <c r="K968" s="20"/>
      <c r="L968" s="32" t="s">
        <v>1748</v>
      </c>
    </row>
    <row r="969" spans="1:12" ht="24.75" hidden="1" x14ac:dyDescent="0.25">
      <c r="A969" s="20">
        <f t="shared" si="22"/>
        <v>350</v>
      </c>
      <c r="B969" s="20" t="s">
        <v>18</v>
      </c>
      <c r="C969" s="22" t="s">
        <v>1805</v>
      </c>
      <c r="D969" s="23" t="s">
        <v>58</v>
      </c>
      <c r="E969" s="28" t="s">
        <v>58</v>
      </c>
      <c r="F969" s="25">
        <v>46000</v>
      </c>
      <c r="G969" s="25">
        <v>0</v>
      </c>
      <c r="H969" s="27">
        <v>46000</v>
      </c>
      <c r="I969" s="20" t="s">
        <v>1654</v>
      </c>
      <c r="J969" s="27">
        <f t="shared" si="23"/>
        <v>46000</v>
      </c>
      <c r="K969" s="20"/>
      <c r="L969" s="32" t="s">
        <v>1748</v>
      </c>
    </row>
    <row r="970" spans="1:12" ht="24.75" hidden="1" x14ac:dyDescent="0.25">
      <c r="A970" s="20">
        <f t="shared" si="22"/>
        <v>351</v>
      </c>
      <c r="B970" s="20" t="s">
        <v>18</v>
      </c>
      <c r="C970" s="22" t="s">
        <v>899</v>
      </c>
      <c r="D970" s="23" t="s">
        <v>1832</v>
      </c>
      <c r="E970" s="24">
        <v>44435</v>
      </c>
      <c r="F970" s="25">
        <v>2185000</v>
      </c>
      <c r="G970" s="25">
        <v>393300</v>
      </c>
      <c r="H970" s="27">
        <v>2578300</v>
      </c>
      <c r="I970" s="20" t="s">
        <v>1654</v>
      </c>
      <c r="J970" s="27">
        <f t="shared" si="23"/>
        <v>2185000</v>
      </c>
      <c r="K970" s="20"/>
      <c r="L970" s="32" t="s">
        <v>1748</v>
      </c>
    </row>
    <row r="971" spans="1:12" ht="30" hidden="1" x14ac:dyDescent="0.25">
      <c r="A971" s="20">
        <f t="shared" si="22"/>
        <v>352</v>
      </c>
      <c r="B971" s="20" t="s">
        <v>18</v>
      </c>
      <c r="C971" s="22" t="s">
        <v>1233</v>
      </c>
      <c r="D971" s="23" t="s">
        <v>1833</v>
      </c>
      <c r="E971" s="24">
        <v>44446</v>
      </c>
      <c r="F971" s="25">
        <v>3000000</v>
      </c>
      <c r="G971" s="25">
        <v>540000</v>
      </c>
      <c r="H971" s="27">
        <v>3540000</v>
      </c>
      <c r="I971" s="20" t="s">
        <v>1654</v>
      </c>
      <c r="J971" s="27">
        <f t="shared" si="23"/>
        <v>3000000</v>
      </c>
      <c r="K971" s="20"/>
      <c r="L971" s="31" t="s">
        <v>1795</v>
      </c>
    </row>
    <row r="972" spans="1:12" ht="30" hidden="1" x14ac:dyDescent="0.25">
      <c r="A972" s="20">
        <f t="shared" si="22"/>
        <v>353</v>
      </c>
      <c r="B972" s="20" t="s">
        <v>18</v>
      </c>
      <c r="C972" s="22" t="s">
        <v>1805</v>
      </c>
      <c r="D972" s="23" t="s">
        <v>58</v>
      </c>
      <c r="E972" s="28" t="s">
        <v>58</v>
      </c>
      <c r="F972" s="25">
        <v>70100</v>
      </c>
      <c r="G972" s="25">
        <v>0</v>
      </c>
      <c r="H972" s="27">
        <v>70100</v>
      </c>
      <c r="I972" s="20" t="s">
        <v>1654</v>
      </c>
      <c r="J972" s="27">
        <f t="shared" si="23"/>
        <v>70100</v>
      </c>
      <c r="K972" s="20"/>
      <c r="L972" s="31" t="s">
        <v>1795</v>
      </c>
    </row>
    <row r="973" spans="1:12" ht="24.75" hidden="1" x14ac:dyDescent="0.25">
      <c r="A973" s="20">
        <f t="shared" si="22"/>
        <v>354</v>
      </c>
      <c r="B973" s="20" t="s">
        <v>18</v>
      </c>
      <c r="C973" s="22" t="s">
        <v>916</v>
      </c>
      <c r="D973" s="23" t="s">
        <v>1834</v>
      </c>
      <c r="E973" s="24">
        <v>44454</v>
      </c>
      <c r="F973" s="25">
        <v>308378</v>
      </c>
      <c r="G973" s="25">
        <v>55508.04</v>
      </c>
      <c r="H973" s="27">
        <v>363886</v>
      </c>
      <c r="I973" s="20" t="s">
        <v>1654</v>
      </c>
      <c r="J973" s="27">
        <f t="shared" si="23"/>
        <v>308378</v>
      </c>
      <c r="K973" s="20"/>
      <c r="L973" s="32" t="s">
        <v>1748</v>
      </c>
    </row>
    <row r="974" spans="1:12" ht="24.75" hidden="1" x14ac:dyDescent="0.25">
      <c r="A974" s="20">
        <f t="shared" si="22"/>
        <v>355</v>
      </c>
      <c r="B974" s="20" t="s">
        <v>18</v>
      </c>
      <c r="C974" s="22" t="s">
        <v>916</v>
      </c>
      <c r="D974" s="23" t="s">
        <v>1835</v>
      </c>
      <c r="E974" s="24">
        <v>44454</v>
      </c>
      <c r="F974" s="25">
        <v>62685</v>
      </c>
      <c r="G974" s="25">
        <v>11283.3</v>
      </c>
      <c r="H974" s="27">
        <v>73968</v>
      </c>
      <c r="I974" s="20" t="s">
        <v>1654</v>
      </c>
      <c r="J974" s="27">
        <f t="shared" si="23"/>
        <v>62685</v>
      </c>
      <c r="K974" s="20"/>
      <c r="L974" s="32" t="s">
        <v>1748</v>
      </c>
    </row>
    <row r="975" spans="1:12" ht="24.75" hidden="1" x14ac:dyDescent="0.25">
      <c r="A975" s="20">
        <f t="shared" si="22"/>
        <v>356</v>
      </c>
      <c r="B975" s="20" t="s">
        <v>18</v>
      </c>
      <c r="C975" s="22" t="s">
        <v>916</v>
      </c>
      <c r="D975" s="23" t="s">
        <v>1836</v>
      </c>
      <c r="E975" s="24">
        <v>44454</v>
      </c>
      <c r="F975" s="25">
        <v>65517</v>
      </c>
      <c r="G975" s="25">
        <v>11793.06</v>
      </c>
      <c r="H975" s="27">
        <v>77310</v>
      </c>
      <c r="I975" s="20" t="s">
        <v>1654</v>
      </c>
      <c r="J975" s="27">
        <f t="shared" si="23"/>
        <v>65517</v>
      </c>
      <c r="K975" s="20"/>
      <c r="L975" s="32" t="s">
        <v>1748</v>
      </c>
    </row>
    <row r="976" spans="1:12" ht="30" hidden="1" x14ac:dyDescent="0.25">
      <c r="A976" s="20">
        <f t="shared" si="22"/>
        <v>357</v>
      </c>
      <c r="B976" s="20" t="s">
        <v>18</v>
      </c>
      <c r="C976" s="22" t="s">
        <v>906</v>
      </c>
      <c r="D976" s="23">
        <v>1464</v>
      </c>
      <c r="E976" s="28">
        <v>44464</v>
      </c>
      <c r="F976" s="25">
        <v>766123</v>
      </c>
      <c r="G976" s="25">
        <v>137902.12</v>
      </c>
      <c r="H976" s="27">
        <v>904025</v>
      </c>
      <c r="I976" s="20" t="s">
        <v>1654</v>
      </c>
      <c r="J976" s="27">
        <f t="shared" si="23"/>
        <v>766123</v>
      </c>
      <c r="K976" s="20"/>
      <c r="L976" s="31" t="s">
        <v>1795</v>
      </c>
    </row>
    <row r="977" spans="1:12" hidden="1" x14ac:dyDescent="0.25">
      <c r="A977" s="20">
        <f t="shared" si="22"/>
        <v>358</v>
      </c>
      <c r="B977" s="20" t="s">
        <v>18</v>
      </c>
      <c r="C977" s="22" t="s">
        <v>1837</v>
      </c>
      <c r="D977" s="23" t="s">
        <v>1838</v>
      </c>
      <c r="E977" s="28" t="s">
        <v>58</v>
      </c>
      <c r="F977" s="25">
        <v>729235</v>
      </c>
      <c r="G977" s="25">
        <v>131262</v>
      </c>
      <c r="H977" s="27">
        <v>860497</v>
      </c>
      <c r="I977" s="20" t="s">
        <v>1654</v>
      </c>
      <c r="J977" s="27">
        <f t="shared" si="23"/>
        <v>729235</v>
      </c>
      <c r="K977" s="20"/>
      <c r="L977" s="20" t="s">
        <v>1743</v>
      </c>
    </row>
    <row r="978" spans="1:12" ht="30" hidden="1" x14ac:dyDescent="0.25">
      <c r="A978" s="20">
        <f t="shared" si="22"/>
        <v>359</v>
      </c>
      <c r="B978" s="20" t="s">
        <v>18</v>
      </c>
      <c r="C978" s="22" t="s">
        <v>905</v>
      </c>
      <c r="D978" s="23">
        <v>1382</v>
      </c>
      <c r="E978" s="24">
        <v>44466</v>
      </c>
      <c r="F978" s="25">
        <v>80272</v>
      </c>
      <c r="G978" s="25">
        <v>14448</v>
      </c>
      <c r="H978" s="27">
        <v>94720</v>
      </c>
      <c r="I978" s="20" t="s">
        <v>1654</v>
      </c>
      <c r="J978" s="27">
        <f t="shared" si="23"/>
        <v>80272</v>
      </c>
      <c r="K978" s="20"/>
      <c r="L978" s="31" t="s">
        <v>1795</v>
      </c>
    </row>
    <row r="979" spans="1:12" ht="30" hidden="1" x14ac:dyDescent="0.25">
      <c r="A979" s="20">
        <f t="shared" si="22"/>
        <v>360</v>
      </c>
      <c r="B979" s="20" t="s">
        <v>18</v>
      </c>
      <c r="C979" s="22" t="s">
        <v>1808</v>
      </c>
      <c r="D979" s="23" t="s">
        <v>58</v>
      </c>
      <c r="E979" s="28" t="s">
        <v>58</v>
      </c>
      <c r="F979" s="25">
        <v>121800</v>
      </c>
      <c r="G979" s="25">
        <v>0</v>
      </c>
      <c r="H979" s="27">
        <v>121800</v>
      </c>
      <c r="I979" s="20" t="s">
        <v>1654</v>
      </c>
      <c r="J979" s="27">
        <f t="shared" si="23"/>
        <v>121800</v>
      </c>
      <c r="K979" s="20"/>
      <c r="L979" s="31" t="s">
        <v>1795</v>
      </c>
    </row>
    <row r="980" spans="1:12" ht="24.75" hidden="1" x14ac:dyDescent="0.25">
      <c r="A980" s="20">
        <f t="shared" si="22"/>
        <v>361</v>
      </c>
      <c r="B980" s="20" t="s">
        <v>18</v>
      </c>
      <c r="C980" s="22" t="s">
        <v>1255</v>
      </c>
      <c r="D980" s="23">
        <v>227</v>
      </c>
      <c r="E980" s="24">
        <v>44478</v>
      </c>
      <c r="F980" s="25">
        <v>298480</v>
      </c>
      <c r="G980" s="25">
        <v>53726</v>
      </c>
      <c r="H980" s="27">
        <v>352206</v>
      </c>
      <c r="I980" s="20" t="s">
        <v>1654</v>
      </c>
      <c r="J980" s="27">
        <f t="shared" si="23"/>
        <v>298480</v>
      </c>
      <c r="K980" s="20"/>
      <c r="L980" s="32" t="s">
        <v>1748</v>
      </c>
    </row>
    <row r="981" spans="1:12" ht="30" hidden="1" x14ac:dyDescent="0.25">
      <c r="A981" s="20">
        <f t="shared" si="22"/>
        <v>362</v>
      </c>
      <c r="B981" s="20" t="s">
        <v>18</v>
      </c>
      <c r="C981" s="22" t="s">
        <v>1758</v>
      </c>
      <c r="D981" s="23">
        <v>44</v>
      </c>
      <c r="E981" s="24">
        <v>44480</v>
      </c>
      <c r="F981" s="25">
        <v>1790000</v>
      </c>
      <c r="G981" s="25">
        <v>322200</v>
      </c>
      <c r="H981" s="27">
        <v>2112200</v>
      </c>
      <c r="I981" s="20" t="s">
        <v>1654</v>
      </c>
      <c r="J981" s="27">
        <f t="shared" si="23"/>
        <v>1790000</v>
      </c>
      <c r="K981" s="20"/>
      <c r="L981" s="31" t="s">
        <v>1795</v>
      </c>
    </row>
    <row r="982" spans="1:12" ht="30" hidden="1" x14ac:dyDescent="0.25">
      <c r="A982" s="20">
        <f t="shared" si="22"/>
        <v>363</v>
      </c>
      <c r="B982" s="20" t="s">
        <v>18</v>
      </c>
      <c r="C982" s="22" t="s">
        <v>1839</v>
      </c>
      <c r="D982" s="23">
        <v>35</v>
      </c>
      <c r="E982" s="24">
        <v>44482</v>
      </c>
      <c r="F982" s="25">
        <v>1600000</v>
      </c>
      <c r="G982" s="25">
        <v>288000</v>
      </c>
      <c r="H982" s="27">
        <v>1888000</v>
      </c>
      <c r="I982" s="20" t="s">
        <v>1654</v>
      </c>
      <c r="J982" s="27">
        <f t="shared" si="23"/>
        <v>1600000</v>
      </c>
      <c r="K982" s="20"/>
      <c r="L982" s="31" t="s">
        <v>1795</v>
      </c>
    </row>
    <row r="983" spans="1:12" ht="24.75" hidden="1" x14ac:dyDescent="0.25">
      <c r="A983" s="20">
        <f t="shared" si="22"/>
        <v>364</v>
      </c>
      <c r="B983" s="20" t="s">
        <v>18</v>
      </c>
      <c r="C983" s="22" t="s">
        <v>1840</v>
      </c>
      <c r="D983" s="23" t="s">
        <v>1841</v>
      </c>
      <c r="E983" s="24">
        <v>44481</v>
      </c>
      <c r="F983" s="25">
        <v>1650000</v>
      </c>
      <c r="G983" s="25">
        <v>297000</v>
      </c>
      <c r="H983" s="27">
        <v>1947000</v>
      </c>
      <c r="I983" s="20" t="s">
        <v>1654</v>
      </c>
      <c r="J983" s="27">
        <f t="shared" si="23"/>
        <v>1650000</v>
      </c>
      <c r="K983" s="20"/>
      <c r="L983" s="32" t="s">
        <v>1748</v>
      </c>
    </row>
    <row r="984" spans="1:12" ht="24.75" hidden="1" x14ac:dyDescent="0.25">
      <c r="A984" s="20">
        <f t="shared" si="22"/>
        <v>365</v>
      </c>
      <c r="B984" s="20" t="s">
        <v>18</v>
      </c>
      <c r="C984" s="22" t="s">
        <v>1725</v>
      </c>
      <c r="D984" s="23">
        <v>39</v>
      </c>
      <c r="E984" s="24">
        <v>44481</v>
      </c>
      <c r="F984" s="25">
        <v>1310000</v>
      </c>
      <c r="G984" s="25">
        <v>235800</v>
      </c>
      <c r="H984" s="27">
        <v>1545800</v>
      </c>
      <c r="I984" s="20" t="s">
        <v>1654</v>
      </c>
      <c r="J984" s="27">
        <f t="shared" si="23"/>
        <v>1310000</v>
      </c>
      <c r="K984" s="20"/>
      <c r="L984" s="32" t="s">
        <v>1748</v>
      </c>
    </row>
    <row r="985" spans="1:12" ht="24.75" hidden="1" x14ac:dyDescent="0.25">
      <c r="A985" s="20">
        <f t="shared" si="22"/>
        <v>366</v>
      </c>
      <c r="B985" s="20" t="s">
        <v>18</v>
      </c>
      <c r="C985" s="22" t="s">
        <v>1725</v>
      </c>
      <c r="D985" s="23">
        <v>40</v>
      </c>
      <c r="E985" s="24">
        <v>44482</v>
      </c>
      <c r="F985" s="25">
        <v>1160000</v>
      </c>
      <c r="G985" s="25">
        <v>208800</v>
      </c>
      <c r="H985" s="27">
        <v>1368800</v>
      </c>
      <c r="I985" s="20" t="s">
        <v>1654</v>
      </c>
      <c r="J985" s="27">
        <f t="shared" si="23"/>
        <v>1160000</v>
      </c>
      <c r="K985" s="20"/>
      <c r="L985" s="32" t="s">
        <v>1748</v>
      </c>
    </row>
    <row r="986" spans="1:12" ht="24.75" hidden="1" x14ac:dyDescent="0.25">
      <c r="A986" s="20">
        <f t="shared" si="22"/>
        <v>367</v>
      </c>
      <c r="B986" s="20" t="s">
        <v>18</v>
      </c>
      <c r="C986" s="22" t="s">
        <v>1842</v>
      </c>
      <c r="D986" s="23" t="s">
        <v>1843</v>
      </c>
      <c r="E986" s="24">
        <v>44480</v>
      </c>
      <c r="F986" s="25">
        <v>690352</v>
      </c>
      <c r="G986" s="25">
        <v>124263.36</v>
      </c>
      <c r="H986" s="27">
        <v>814615</v>
      </c>
      <c r="I986" s="20" t="s">
        <v>1654</v>
      </c>
      <c r="J986" s="27">
        <f t="shared" si="23"/>
        <v>690352</v>
      </c>
      <c r="K986" s="20"/>
      <c r="L986" s="32" t="s">
        <v>1748</v>
      </c>
    </row>
    <row r="987" spans="1:12" ht="24.75" hidden="1" x14ac:dyDescent="0.25">
      <c r="A987" s="20">
        <f t="shared" si="22"/>
        <v>368</v>
      </c>
      <c r="B987" s="20" t="s">
        <v>18</v>
      </c>
      <c r="C987" s="22" t="s">
        <v>1842</v>
      </c>
      <c r="D987" s="23" t="s">
        <v>1844</v>
      </c>
      <c r="E987" s="24">
        <v>44480</v>
      </c>
      <c r="F987" s="25">
        <v>396555</v>
      </c>
      <c r="G987" s="25">
        <v>71379.899999999994</v>
      </c>
      <c r="H987" s="27">
        <v>467935</v>
      </c>
      <c r="I987" s="20" t="s">
        <v>1654</v>
      </c>
      <c r="J987" s="27">
        <f t="shared" si="23"/>
        <v>396555</v>
      </c>
      <c r="K987" s="20"/>
      <c r="L987" s="32" t="s">
        <v>1748</v>
      </c>
    </row>
    <row r="988" spans="1:12" ht="24.75" hidden="1" x14ac:dyDescent="0.25">
      <c r="A988" s="20">
        <f t="shared" si="22"/>
        <v>369</v>
      </c>
      <c r="B988" s="20" t="s">
        <v>18</v>
      </c>
      <c r="C988" s="22" t="s">
        <v>1842</v>
      </c>
      <c r="D988" s="23" t="s">
        <v>1845</v>
      </c>
      <c r="E988" s="24">
        <v>44480</v>
      </c>
      <c r="F988" s="25">
        <v>419164</v>
      </c>
      <c r="G988" s="25">
        <v>75449.52</v>
      </c>
      <c r="H988" s="27">
        <v>494614</v>
      </c>
      <c r="I988" s="20" t="s">
        <v>1654</v>
      </c>
      <c r="J988" s="27">
        <f t="shared" si="23"/>
        <v>419164</v>
      </c>
      <c r="K988" s="20"/>
      <c r="L988" s="32" t="s">
        <v>1748</v>
      </c>
    </row>
    <row r="989" spans="1:12" ht="24.75" hidden="1" x14ac:dyDescent="0.25">
      <c r="A989" s="20">
        <f t="shared" si="22"/>
        <v>370</v>
      </c>
      <c r="B989" s="20" t="s">
        <v>18</v>
      </c>
      <c r="C989" s="22" t="s">
        <v>1842</v>
      </c>
      <c r="D989" s="23" t="s">
        <v>1846</v>
      </c>
      <c r="E989" s="24">
        <v>44480</v>
      </c>
      <c r="F989" s="25">
        <v>268352</v>
      </c>
      <c r="G989" s="25">
        <v>48303.360000000001</v>
      </c>
      <c r="H989" s="27">
        <v>316655</v>
      </c>
      <c r="I989" s="20" t="s">
        <v>1654</v>
      </c>
      <c r="J989" s="27">
        <f t="shared" si="23"/>
        <v>268352</v>
      </c>
      <c r="K989" s="20"/>
      <c r="L989" s="32" t="s">
        <v>1748</v>
      </c>
    </row>
    <row r="990" spans="1:12" ht="24.75" hidden="1" x14ac:dyDescent="0.25">
      <c r="A990" s="20">
        <f t="shared" si="22"/>
        <v>371</v>
      </c>
      <c r="B990" s="20" t="s">
        <v>18</v>
      </c>
      <c r="C990" s="22" t="s">
        <v>1840</v>
      </c>
      <c r="D990" s="23" t="s">
        <v>1847</v>
      </c>
      <c r="E990" s="24">
        <v>44483</v>
      </c>
      <c r="F990" s="25">
        <v>1125000</v>
      </c>
      <c r="G990" s="25">
        <v>202500</v>
      </c>
      <c r="H990" s="27">
        <v>1327500</v>
      </c>
      <c r="I990" s="20" t="s">
        <v>1654</v>
      </c>
      <c r="J990" s="27">
        <f t="shared" si="23"/>
        <v>1125000</v>
      </c>
      <c r="K990" s="20"/>
      <c r="L990" s="32" t="s">
        <v>1748</v>
      </c>
    </row>
    <row r="991" spans="1:12" ht="30" hidden="1" x14ac:dyDescent="0.25">
      <c r="A991" s="20">
        <f t="shared" si="22"/>
        <v>372</v>
      </c>
      <c r="B991" s="20" t="s">
        <v>18</v>
      </c>
      <c r="C991" s="22" t="s">
        <v>1848</v>
      </c>
      <c r="D991" s="23" t="s">
        <v>1849</v>
      </c>
      <c r="E991" s="24">
        <v>44485</v>
      </c>
      <c r="F991" s="25">
        <v>936000</v>
      </c>
      <c r="G991" s="25">
        <v>168480</v>
      </c>
      <c r="H991" s="27">
        <v>1104480</v>
      </c>
      <c r="I991" s="20" t="s">
        <v>1654</v>
      </c>
      <c r="J991" s="27">
        <f t="shared" si="23"/>
        <v>936000</v>
      </c>
      <c r="K991" s="20"/>
      <c r="L991" s="31" t="s">
        <v>1795</v>
      </c>
    </row>
    <row r="992" spans="1:12" ht="24.75" hidden="1" x14ac:dyDescent="0.25">
      <c r="A992" s="20">
        <f t="shared" si="22"/>
        <v>373</v>
      </c>
      <c r="B992" s="20" t="s">
        <v>18</v>
      </c>
      <c r="C992" s="22" t="s">
        <v>1234</v>
      </c>
      <c r="D992" s="23">
        <v>133</v>
      </c>
      <c r="E992" s="24">
        <v>44483</v>
      </c>
      <c r="F992" s="25">
        <v>1848250</v>
      </c>
      <c r="G992" s="25">
        <v>332550</v>
      </c>
      <c r="H992" s="27">
        <v>2180800</v>
      </c>
      <c r="I992" s="20" t="s">
        <v>1654</v>
      </c>
      <c r="J992" s="27">
        <f t="shared" si="23"/>
        <v>1848250</v>
      </c>
      <c r="K992" s="20"/>
      <c r="L992" s="32" t="s">
        <v>1748</v>
      </c>
    </row>
    <row r="993" spans="1:12" ht="24.75" hidden="1" x14ac:dyDescent="0.25">
      <c r="A993" s="20">
        <f t="shared" si="22"/>
        <v>374</v>
      </c>
      <c r="B993" s="20" t="s">
        <v>18</v>
      </c>
      <c r="C993" s="22" t="s">
        <v>1850</v>
      </c>
      <c r="D993" s="23" t="s">
        <v>1851</v>
      </c>
      <c r="E993" s="24">
        <v>44485</v>
      </c>
      <c r="F993" s="25">
        <v>1837500</v>
      </c>
      <c r="G993" s="25">
        <v>330750</v>
      </c>
      <c r="H993" s="27">
        <v>2168250</v>
      </c>
      <c r="I993" s="20" t="s">
        <v>1654</v>
      </c>
      <c r="J993" s="27">
        <f t="shared" si="23"/>
        <v>1837500</v>
      </c>
      <c r="K993" s="20"/>
      <c r="L993" s="32" t="s">
        <v>1748</v>
      </c>
    </row>
    <row r="994" spans="1:12" ht="24.75" hidden="1" x14ac:dyDescent="0.25">
      <c r="A994" s="20">
        <f t="shared" si="22"/>
        <v>375</v>
      </c>
      <c r="B994" s="20" t="s">
        <v>18</v>
      </c>
      <c r="C994" s="22" t="s">
        <v>1234</v>
      </c>
      <c r="D994" s="23">
        <v>135</v>
      </c>
      <c r="E994" s="24">
        <v>44487</v>
      </c>
      <c r="F994" s="25">
        <v>1746840</v>
      </c>
      <c r="G994" s="25">
        <v>314431.2</v>
      </c>
      <c r="H994" s="27">
        <v>2061271</v>
      </c>
      <c r="I994" s="20" t="s">
        <v>1654</v>
      </c>
      <c r="J994" s="27">
        <f t="shared" si="23"/>
        <v>1746840</v>
      </c>
      <c r="K994" s="20"/>
      <c r="L994" s="32" t="s">
        <v>1748</v>
      </c>
    </row>
    <row r="995" spans="1:12" ht="30" hidden="1" x14ac:dyDescent="0.25">
      <c r="A995" s="20">
        <f t="shared" si="22"/>
        <v>376</v>
      </c>
      <c r="B995" s="20" t="s">
        <v>18</v>
      </c>
      <c r="C995" s="22" t="s">
        <v>1848</v>
      </c>
      <c r="D995" s="23" t="s">
        <v>1852</v>
      </c>
      <c r="E995" s="24">
        <v>44490</v>
      </c>
      <c r="F995" s="25">
        <v>1080000</v>
      </c>
      <c r="G995" s="25">
        <v>194400</v>
      </c>
      <c r="H995" s="27">
        <v>1274400</v>
      </c>
      <c r="I995" s="20" t="s">
        <v>1654</v>
      </c>
      <c r="J995" s="27">
        <f t="shared" si="23"/>
        <v>1080000</v>
      </c>
      <c r="K995" s="20"/>
      <c r="L995" s="31" t="s">
        <v>1795</v>
      </c>
    </row>
    <row r="996" spans="1:12" ht="24.75" hidden="1" x14ac:dyDescent="0.25">
      <c r="A996" s="20">
        <f t="shared" si="22"/>
        <v>377</v>
      </c>
      <c r="B996" s="20" t="s">
        <v>18</v>
      </c>
      <c r="C996" s="22" t="s">
        <v>1842</v>
      </c>
      <c r="D996" s="23" t="s">
        <v>1853</v>
      </c>
      <c r="E996" s="24">
        <v>44480</v>
      </c>
      <c r="F996" s="25">
        <v>530000</v>
      </c>
      <c r="G996" s="25">
        <v>95400</v>
      </c>
      <c r="H996" s="27">
        <v>625400</v>
      </c>
      <c r="I996" s="20" t="s">
        <v>1654</v>
      </c>
      <c r="J996" s="27">
        <f t="shared" si="23"/>
        <v>530000</v>
      </c>
      <c r="K996" s="20"/>
      <c r="L996" s="32" t="s">
        <v>1748</v>
      </c>
    </row>
    <row r="997" spans="1:12" ht="24.75" hidden="1" x14ac:dyDescent="0.25">
      <c r="A997" s="20">
        <f t="shared" si="22"/>
        <v>378</v>
      </c>
      <c r="B997" s="20" t="s">
        <v>18</v>
      </c>
      <c r="C997" s="22" t="s">
        <v>1840</v>
      </c>
      <c r="D997" s="23" t="s">
        <v>1854</v>
      </c>
      <c r="E997" s="24">
        <v>44491</v>
      </c>
      <c r="F997" s="25">
        <v>1575000</v>
      </c>
      <c r="G997" s="25">
        <v>283500</v>
      </c>
      <c r="H997" s="27">
        <v>1858500</v>
      </c>
      <c r="I997" s="20" t="s">
        <v>1654</v>
      </c>
      <c r="J997" s="27">
        <f t="shared" si="23"/>
        <v>1575000</v>
      </c>
      <c r="K997" s="20"/>
      <c r="L997" s="32" t="s">
        <v>1748</v>
      </c>
    </row>
    <row r="998" spans="1:12" ht="24.75" hidden="1" x14ac:dyDescent="0.25">
      <c r="A998" s="20">
        <f t="shared" si="22"/>
        <v>379</v>
      </c>
      <c r="B998" s="20" t="s">
        <v>18</v>
      </c>
      <c r="C998" s="22" t="s">
        <v>1850</v>
      </c>
      <c r="D998" s="23" t="s">
        <v>1855</v>
      </c>
      <c r="E998" s="24">
        <v>44492</v>
      </c>
      <c r="F998" s="25">
        <v>1837500</v>
      </c>
      <c r="G998" s="25">
        <v>330750</v>
      </c>
      <c r="H998" s="27">
        <v>2168250</v>
      </c>
      <c r="I998" s="20" t="s">
        <v>1654</v>
      </c>
      <c r="J998" s="27">
        <f t="shared" si="23"/>
        <v>1837500</v>
      </c>
      <c r="K998" s="20"/>
      <c r="L998" s="32" t="s">
        <v>1748</v>
      </c>
    </row>
    <row r="999" spans="1:12" ht="24.75" hidden="1" x14ac:dyDescent="0.25">
      <c r="A999" s="20">
        <f t="shared" si="22"/>
        <v>380</v>
      </c>
      <c r="B999" s="20" t="s">
        <v>18</v>
      </c>
      <c r="C999" s="22" t="s">
        <v>1818</v>
      </c>
      <c r="D999" s="23" t="s">
        <v>1856</v>
      </c>
      <c r="E999" s="24">
        <v>44495</v>
      </c>
      <c r="F999" s="25">
        <v>288936.90000000002</v>
      </c>
      <c r="G999" s="25">
        <v>52008.639999999999</v>
      </c>
      <c r="H999" s="27">
        <v>340946</v>
      </c>
      <c r="I999" s="20" t="s">
        <v>1654</v>
      </c>
      <c r="J999" s="27">
        <f t="shared" si="23"/>
        <v>288936.90000000002</v>
      </c>
      <c r="K999" s="20"/>
      <c r="L999" s="32" t="s">
        <v>1748</v>
      </c>
    </row>
    <row r="1000" spans="1:12" ht="30" hidden="1" x14ac:dyDescent="0.25">
      <c r="A1000" s="20">
        <f t="shared" si="22"/>
        <v>381</v>
      </c>
      <c r="B1000" s="20" t="s">
        <v>18</v>
      </c>
      <c r="C1000" s="22" t="s">
        <v>1848</v>
      </c>
      <c r="D1000" s="23" t="s">
        <v>1857</v>
      </c>
      <c r="E1000" s="24">
        <v>44495</v>
      </c>
      <c r="F1000" s="25">
        <v>1500000</v>
      </c>
      <c r="G1000" s="25">
        <v>270000</v>
      </c>
      <c r="H1000" s="27">
        <v>1770000</v>
      </c>
      <c r="I1000" s="20" t="s">
        <v>1654</v>
      </c>
      <c r="J1000" s="27">
        <f t="shared" si="23"/>
        <v>1500000</v>
      </c>
      <c r="K1000" s="20"/>
      <c r="L1000" s="31" t="s">
        <v>1795</v>
      </c>
    </row>
    <row r="1001" spans="1:12" ht="30" hidden="1" x14ac:dyDescent="0.25">
      <c r="A1001" s="20">
        <f t="shared" si="22"/>
        <v>382</v>
      </c>
      <c r="B1001" s="20" t="s">
        <v>18</v>
      </c>
      <c r="C1001" s="22" t="s">
        <v>1848</v>
      </c>
      <c r="D1001" s="23" t="s">
        <v>1858</v>
      </c>
      <c r="E1001" s="24">
        <v>44495</v>
      </c>
      <c r="F1001" s="25">
        <v>1484000</v>
      </c>
      <c r="G1001" s="25">
        <v>267120</v>
      </c>
      <c r="H1001" s="27">
        <v>1751120</v>
      </c>
      <c r="I1001" s="20" t="s">
        <v>1654</v>
      </c>
      <c r="J1001" s="27">
        <f t="shared" si="23"/>
        <v>1484000</v>
      </c>
      <c r="K1001" s="20"/>
      <c r="L1001" s="31" t="s">
        <v>1795</v>
      </c>
    </row>
    <row r="1002" spans="1:12" ht="30" hidden="1" x14ac:dyDescent="0.25">
      <c r="A1002" s="20">
        <f t="shared" si="22"/>
        <v>383</v>
      </c>
      <c r="B1002" s="20" t="s">
        <v>18</v>
      </c>
      <c r="C1002" s="22" t="s">
        <v>1859</v>
      </c>
      <c r="D1002" s="23" t="s">
        <v>1860</v>
      </c>
      <c r="E1002" s="24">
        <v>44490</v>
      </c>
      <c r="F1002" s="25">
        <v>65000</v>
      </c>
      <c r="G1002" s="25">
        <v>11700</v>
      </c>
      <c r="H1002" s="27">
        <v>76700</v>
      </c>
      <c r="I1002" s="20" t="s">
        <v>1654</v>
      </c>
      <c r="J1002" s="27">
        <f t="shared" si="23"/>
        <v>65000</v>
      </c>
      <c r="K1002" s="20"/>
      <c r="L1002" s="31" t="s">
        <v>1795</v>
      </c>
    </row>
    <row r="1003" spans="1:12" ht="24.75" hidden="1" x14ac:dyDescent="0.25">
      <c r="A1003" s="20">
        <f t="shared" si="22"/>
        <v>384</v>
      </c>
      <c r="B1003" s="20" t="s">
        <v>18</v>
      </c>
      <c r="C1003" s="22" t="s">
        <v>1234</v>
      </c>
      <c r="D1003" s="23">
        <v>143</v>
      </c>
      <c r="E1003" s="24">
        <v>44494</v>
      </c>
      <c r="F1003" s="25">
        <v>2125000</v>
      </c>
      <c r="G1003" s="25">
        <v>382050</v>
      </c>
      <c r="H1003" s="27">
        <v>2507050</v>
      </c>
      <c r="I1003" s="20" t="s">
        <v>1654</v>
      </c>
      <c r="J1003" s="27">
        <f t="shared" si="23"/>
        <v>2125000</v>
      </c>
      <c r="K1003" s="20"/>
      <c r="L1003" s="32" t="s">
        <v>1748</v>
      </c>
    </row>
    <row r="1004" spans="1:12" ht="24.75" hidden="1" x14ac:dyDescent="0.25">
      <c r="A1004" s="20">
        <f t="shared" si="22"/>
        <v>385</v>
      </c>
      <c r="B1004" s="20" t="s">
        <v>18</v>
      </c>
      <c r="C1004" s="22" t="s">
        <v>1731</v>
      </c>
      <c r="D1004" s="23">
        <v>20</v>
      </c>
      <c r="E1004" s="24">
        <v>44494</v>
      </c>
      <c r="F1004" s="25">
        <v>1996000</v>
      </c>
      <c r="G1004" s="25">
        <v>358920</v>
      </c>
      <c r="H1004" s="27">
        <v>2354920</v>
      </c>
      <c r="I1004" s="20" t="s">
        <v>1654</v>
      </c>
      <c r="J1004" s="27">
        <f t="shared" si="23"/>
        <v>1996000</v>
      </c>
      <c r="K1004" s="20"/>
      <c r="L1004" s="32" t="s">
        <v>1748</v>
      </c>
    </row>
    <row r="1005" spans="1:12" ht="24.75" hidden="1" x14ac:dyDescent="0.25">
      <c r="A1005" s="20">
        <f t="shared" si="22"/>
        <v>386</v>
      </c>
      <c r="B1005" s="20" t="s">
        <v>18</v>
      </c>
      <c r="C1005" s="22" t="s">
        <v>1861</v>
      </c>
      <c r="D1005" s="23" t="s">
        <v>1862</v>
      </c>
      <c r="E1005" s="24">
        <v>44495</v>
      </c>
      <c r="F1005" s="25">
        <v>3800000</v>
      </c>
      <c r="G1005" s="25">
        <v>684000</v>
      </c>
      <c r="H1005" s="27">
        <v>4484000</v>
      </c>
      <c r="I1005" s="20" t="s">
        <v>1654</v>
      </c>
      <c r="J1005" s="27">
        <f t="shared" ref="J1005:J1040" si="24">F1005</f>
        <v>3800000</v>
      </c>
      <c r="K1005" s="20"/>
      <c r="L1005" s="32" t="s">
        <v>1748</v>
      </c>
    </row>
    <row r="1006" spans="1:12" ht="24.75" hidden="1" x14ac:dyDescent="0.25">
      <c r="A1006" s="20">
        <f t="shared" ref="A1006:A1040" si="25">A1005+1</f>
        <v>387</v>
      </c>
      <c r="B1006" s="20" t="s">
        <v>18</v>
      </c>
      <c r="C1006" s="22" t="s">
        <v>1861</v>
      </c>
      <c r="D1006" s="23" t="s">
        <v>1863</v>
      </c>
      <c r="E1006" s="24">
        <v>44496</v>
      </c>
      <c r="F1006" s="25">
        <v>3000000</v>
      </c>
      <c r="G1006" s="25">
        <v>540000</v>
      </c>
      <c r="H1006" s="27">
        <v>3540000</v>
      </c>
      <c r="I1006" s="20" t="s">
        <v>1654</v>
      </c>
      <c r="J1006" s="27">
        <f t="shared" si="24"/>
        <v>3000000</v>
      </c>
      <c r="K1006" s="20"/>
      <c r="L1006" s="32" t="s">
        <v>1748</v>
      </c>
    </row>
    <row r="1007" spans="1:12" ht="24.75" hidden="1" x14ac:dyDescent="0.25">
      <c r="A1007" s="20">
        <f t="shared" si="25"/>
        <v>388</v>
      </c>
      <c r="B1007" s="20" t="s">
        <v>18</v>
      </c>
      <c r="C1007" s="22" t="s">
        <v>1850</v>
      </c>
      <c r="D1007" s="23" t="s">
        <v>1864</v>
      </c>
      <c r="E1007" s="24">
        <v>44497</v>
      </c>
      <c r="F1007" s="25">
        <v>1328000</v>
      </c>
      <c r="G1007" s="25">
        <v>239040</v>
      </c>
      <c r="H1007" s="27">
        <v>1567040</v>
      </c>
      <c r="I1007" s="20" t="s">
        <v>1654</v>
      </c>
      <c r="J1007" s="27">
        <f t="shared" si="24"/>
        <v>1328000</v>
      </c>
      <c r="K1007" s="20"/>
      <c r="L1007" s="32" t="s">
        <v>1748</v>
      </c>
    </row>
    <row r="1008" spans="1:12" ht="24.75" hidden="1" x14ac:dyDescent="0.25">
      <c r="A1008" s="20">
        <f t="shared" si="25"/>
        <v>389</v>
      </c>
      <c r="B1008" s="20" t="s">
        <v>18</v>
      </c>
      <c r="C1008" s="22" t="s">
        <v>1861</v>
      </c>
      <c r="D1008" s="23" t="s">
        <v>1865</v>
      </c>
      <c r="E1008" s="24">
        <v>44497</v>
      </c>
      <c r="F1008" s="25">
        <v>3800000</v>
      </c>
      <c r="G1008" s="25">
        <v>684000</v>
      </c>
      <c r="H1008" s="27">
        <v>4484000</v>
      </c>
      <c r="I1008" s="20" t="s">
        <v>1654</v>
      </c>
      <c r="J1008" s="27">
        <f t="shared" si="24"/>
        <v>3800000</v>
      </c>
      <c r="K1008" s="20"/>
      <c r="L1008" s="32" t="s">
        <v>1748</v>
      </c>
    </row>
    <row r="1009" spans="1:12" ht="30" hidden="1" x14ac:dyDescent="0.25">
      <c r="A1009" s="20">
        <f t="shared" si="25"/>
        <v>390</v>
      </c>
      <c r="B1009" s="20" t="s">
        <v>18</v>
      </c>
      <c r="C1009" s="22" t="s">
        <v>1805</v>
      </c>
      <c r="D1009" s="23" t="s">
        <v>58</v>
      </c>
      <c r="E1009" s="28" t="s">
        <v>58</v>
      </c>
      <c r="F1009" s="25">
        <v>22080</v>
      </c>
      <c r="G1009" s="25">
        <v>0</v>
      </c>
      <c r="H1009" s="27">
        <v>22080</v>
      </c>
      <c r="I1009" s="20" t="s">
        <v>1654</v>
      </c>
      <c r="J1009" s="27">
        <f t="shared" si="24"/>
        <v>22080</v>
      </c>
      <c r="K1009" s="20"/>
      <c r="L1009" s="31" t="s">
        <v>1795</v>
      </c>
    </row>
    <row r="1010" spans="1:12" ht="30" hidden="1" x14ac:dyDescent="0.25">
      <c r="A1010" s="20">
        <f t="shared" si="25"/>
        <v>391</v>
      </c>
      <c r="B1010" s="20" t="s">
        <v>18</v>
      </c>
      <c r="C1010" s="22" t="s">
        <v>1808</v>
      </c>
      <c r="D1010" s="23" t="s">
        <v>58</v>
      </c>
      <c r="E1010" s="28" t="s">
        <v>58</v>
      </c>
      <c r="F1010" s="25">
        <v>38000</v>
      </c>
      <c r="G1010" s="25">
        <v>0</v>
      </c>
      <c r="H1010" s="27">
        <v>38000</v>
      </c>
      <c r="I1010" s="20" t="s">
        <v>1654</v>
      </c>
      <c r="J1010" s="27">
        <f t="shared" si="24"/>
        <v>38000</v>
      </c>
      <c r="K1010" s="20"/>
      <c r="L1010" s="31" t="s">
        <v>1795</v>
      </c>
    </row>
    <row r="1011" spans="1:12" ht="24.75" hidden="1" x14ac:dyDescent="0.25">
      <c r="A1011" s="20">
        <f t="shared" si="25"/>
        <v>392</v>
      </c>
      <c r="B1011" s="20" t="s">
        <v>18</v>
      </c>
      <c r="C1011" s="22" t="s">
        <v>1808</v>
      </c>
      <c r="D1011" s="23" t="s">
        <v>58</v>
      </c>
      <c r="E1011" s="28" t="s">
        <v>58</v>
      </c>
      <c r="F1011" s="25">
        <v>21000</v>
      </c>
      <c r="G1011" s="25">
        <v>0</v>
      </c>
      <c r="H1011" s="27">
        <v>21000</v>
      </c>
      <c r="I1011" s="20" t="s">
        <v>1654</v>
      </c>
      <c r="J1011" s="27">
        <f t="shared" si="24"/>
        <v>21000</v>
      </c>
      <c r="K1011" s="20"/>
      <c r="L1011" s="32" t="s">
        <v>1748</v>
      </c>
    </row>
    <row r="1012" spans="1:12" ht="24.75" hidden="1" x14ac:dyDescent="0.25">
      <c r="A1012" s="20">
        <f t="shared" si="25"/>
        <v>393</v>
      </c>
      <c r="B1012" s="20" t="s">
        <v>18</v>
      </c>
      <c r="C1012" s="22" t="s">
        <v>1808</v>
      </c>
      <c r="D1012" s="23" t="s">
        <v>58</v>
      </c>
      <c r="E1012" s="28" t="s">
        <v>58</v>
      </c>
      <c r="F1012" s="25">
        <v>44000</v>
      </c>
      <c r="G1012" s="25">
        <v>0</v>
      </c>
      <c r="H1012" s="27">
        <v>44000</v>
      </c>
      <c r="I1012" s="20" t="s">
        <v>1654</v>
      </c>
      <c r="J1012" s="27">
        <f t="shared" si="24"/>
        <v>44000</v>
      </c>
      <c r="K1012" s="20"/>
      <c r="L1012" s="32" t="s">
        <v>1748</v>
      </c>
    </row>
    <row r="1013" spans="1:12" ht="30" hidden="1" x14ac:dyDescent="0.25">
      <c r="A1013" s="20">
        <f t="shared" si="25"/>
        <v>394</v>
      </c>
      <c r="B1013" s="20" t="s">
        <v>18</v>
      </c>
      <c r="C1013" s="22" t="s">
        <v>856</v>
      </c>
      <c r="D1013" s="23">
        <v>8409965</v>
      </c>
      <c r="E1013" s="24">
        <v>44495</v>
      </c>
      <c r="F1013" s="25">
        <v>1501955.61</v>
      </c>
      <c r="G1013" s="25">
        <v>270352.09000000003</v>
      </c>
      <c r="H1013" s="27">
        <v>1774080</v>
      </c>
      <c r="I1013" s="20" t="s">
        <v>1654</v>
      </c>
      <c r="J1013" s="27">
        <f t="shared" si="24"/>
        <v>1501955.61</v>
      </c>
      <c r="K1013" s="20"/>
      <c r="L1013" s="31" t="s">
        <v>1795</v>
      </c>
    </row>
    <row r="1014" spans="1:12" ht="30" hidden="1" x14ac:dyDescent="0.25">
      <c r="A1014" s="20">
        <f t="shared" si="25"/>
        <v>395</v>
      </c>
      <c r="B1014" s="20" t="s">
        <v>18</v>
      </c>
      <c r="C1014" s="22" t="s">
        <v>856</v>
      </c>
      <c r="D1014" s="23">
        <v>8409966</v>
      </c>
      <c r="E1014" s="24">
        <v>44495</v>
      </c>
      <c r="F1014" s="25">
        <v>1919713.34</v>
      </c>
      <c r="G1014" s="25">
        <v>345548.4</v>
      </c>
      <c r="H1014" s="27">
        <v>2267527</v>
      </c>
      <c r="I1014" s="20" t="s">
        <v>1654</v>
      </c>
      <c r="J1014" s="27">
        <f t="shared" si="24"/>
        <v>1919713.34</v>
      </c>
      <c r="K1014" s="20"/>
      <c r="L1014" s="31" t="s">
        <v>1795</v>
      </c>
    </row>
    <row r="1015" spans="1:12" ht="24.75" hidden="1" x14ac:dyDescent="0.25">
      <c r="A1015" s="20">
        <f t="shared" si="25"/>
        <v>396</v>
      </c>
      <c r="B1015" s="20" t="s">
        <v>18</v>
      </c>
      <c r="C1015" s="22" t="s">
        <v>1840</v>
      </c>
      <c r="D1015" s="23" t="s">
        <v>1866</v>
      </c>
      <c r="E1015" s="24">
        <v>44500</v>
      </c>
      <c r="F1015" s="25">
        <v>1550000</v>
      </c>
      <c r="G1015" s="25">
        <v>279000</v>
      </c>
      <c r="H1015" s="27">
        <v>1829000</v>
      </c>
      <c r="I1015" s="20" t="s">
        <v>1654</v>
      </c>
      <c r="J1015" s="27">
        <f t="shared" si="24"/>
        <v>1550000</v>
      </c>
      <c r="K1015" s="20"/>
      <c r="L1015" s="32" t="s">
        <v>1748</v>
      </c>
    </row>
    <row r="1016" spans="1:12" ht="24.75" hidden="1" x14ac:dyDescent="0.25">
      <c r="A1016" s="20">
        <f t="shared" si="25"/>
        <v>397</v>
      </c>
      <c r="B1016" s="20" t="s">
        <v>18</v>
      </c>
      <c r="C1016" s="22" t="s">
        <v>1725</v>
      </c>
      <c r="D1016" s="23">
        <v>43</v>
      </c>
      <c r="E1016" s="28">
        <v>44501</v>
      </c>
      <c r="F1016" s="25">
        <v>2400000</v>
      </c>
      <c r="G1016" s="25">
        <v>432000</v>
      </c>
      <c r="H1016" s="27">
        <v>2832000</v>
      </c>
      <c r="I1016" s="20" t="s">
        <v>1654</v>
      </c>
      <c r="J1016" s="27">
        <f t="shared" si="24"/>
        <v>2400000</v>
      </c>
      <c r="K1016" s="20"/>
      <c r="L1016" s="32" t="s">
        <v>1748</v>
      </c>
    </row>
    <row r="1017" spans="1:12" ht="24.75" hidden="1" x14ac:dyDescent="0.25">
      <c r="A1017" s="20">
        <f t="shared" si="25"/>
        <v>398</v>
      </c>
      <c r="B1017" s="20" t="s">
        <v>18</v>
      </c>
      <c r="C1017" s="22" t="s">
        <v>1861</v>
      </c>
      <c r="D1017" s="23" t="s">
        <v>1867</v>
      </c>
      <c r="E1017" s="28">
        <v>44501</v>
      </c>
      <c r="F1017" s="25">
        <v>2700000</v>
      </c>
      <c r="G1017" s="25">
        <v>486000</v>
      </c>
      <c r="H1017" s="27">
        <v>3186000</v>
      </c>
      <c r="I1017" s="20" t="s">
        <v>1654</v>
      </c>
      <c r="J1017" s="27">
        <f t="shared" si="24"/>
        <v>2700000</v>
      </c>
      <c r="K1017" s="20"/>
      <c r="L1017" s="32" t="s">
        <v>1748</v>
      </c>
    </row>
    <row r="1018" spans="1:12" ht="24.75" hidden="1" x14ac:dyDescent="0.25">
      <c r="A1018" s="20">
        <f t="shared" si="25"/>
        <v>399</v>
      </c>
      <c r="B1018" s="20" t="s">
        <v>18</v>
      </c>
      <c r="C1018" s="22" t="s">
        <v>1861</v>
      </c>
      <c r="D1018" s="23" t="s">
        <v>1868</v>
      </c>
      <c r="E1018" s="28">
        <v>44502</v>
      </c>
      <c r="F1018" s="25">
        <v>3000000</v>
      </c>
      <c r="G1018" s="25">
        <v>540000</v>
      </c>
      <c r="H1018" s="27">
        <v>3540000</v>
      </c>
      <c r="I1018" s="20" t="s">
        <v>1654</v>
      </c>
      <c r="J1018" s="27">
        <f t="shared" si="24"/>
        <v>3000000</v>
      </c>
      <c r="K1018" s="20"/>
      <c r="L1018" s="32" t="s">
        <v>1748</v>
      </c>
    </row>
    <row r="1019" spans="1:12" ht="24.75" hidden="1" x14ac:dyDescent="0.25">
      <c r="A1019" s="20">
        <f t="shared" si="25"/>
        <v>400</v>
      </c>
      <c r="B1019" s="20" t="s">
        <v>18</v>
      </c>
      <c r="C1019" s="22" t="s">
        <v>1861</v>
      </c>
      <c r="D1019" s="23" t="s">
        <v>1869</v>
      </c>
      <c r="E1019" s="24">
        <v>44503</v>
      </c>
      <c r="F1019" s="25">
        <v>2500000</v>
      </c>
      <c r="G1019" s="25">
        <v>450000</v>
      </c>
      <c r="H1019" s="27">
        <v>2950000</v>
      </c>
      <c r="I1019" s="20" t="s">
        <v>1654</v>
      </c>
      <c r="J1019" s="27">
        <f t="shared" si="24"/>
        <v>2500000</v>
      </c>
      <c r="K1019" s="20"/>
      <c r="L1019" s="32" t="s">
        <v>1748</v>
      </c>
    </row>
    <row r="1020" spans="1:12" ht="24.75" hidden="1" x14ac:dyDescent="0.25">
      <c r="A1020" s="20">
        <f t="shared" si="25"/>
        <v>401</v>
      </c>
      <c r="B1020" s="20" t="s">
        <v>18</v>
      </c>
      <c r="C1020" s="22" t="s">
        <v>1850</v>
      </c>
      <c r="D1020" s="23" t="s">
        <v>1870</v>
      </c>
      <c r="E1020" s="24">
        <v>44506</v>
      </c>
      <c r="F1020" s="25">
        <v>1512000</v>
      </c>
      <c r="G1020" s="25">
        <v>272160</v>
      </c>
      <c r="H1020" s="27">
        <v>1784160</v>
      </c>
      <c r="I1020" s="20" t="s">
        <v>1654</v>
      </c>
      <c r="J1020" s="27">
        <f t="shared" si="24"/>
        <v>1512000</v>
      </c>
      <c r="K1020" s="20"/>
      <c r="L1020" s="32" t="s">
        <v>1748</v>
      </c>
    </row>
    <row r="1021" spans="1:12" ht="24.75" hidden="1" x14ac:dyDescent="0.25">
      <c r="A1021" s="20">
        <f t="shared" si="25"/>
        <v>402</v>
      </c>
      <c r="B1021" s="20" t="s">
        <v>18</v>
      </c>
      <c r="C1021" s="22" t="s">
        <v>1725</v>
      </c>
      <c r="D1021" s="23">
        <v>44</v>
      </c>
      <c r="E1021" s="24">
        <v>44507</v>
      </c>
      <c r="F1021" s="25">
        <v>1000000</v>
      </c>
      <c r="G1021" s="25">
        <v>180000</v>
      </c>
      <c r="H1021" s="27">
        <v>1180000</v>
      </c>
      <c r="I1021" s="20" t="s">
        <v>1654</v>
      </c>
      <c r="J1021" s="27">
        <f t="shared" si="24"/>
        <v>1000000</v>
      </c>
      <c r="K1021" s="20"/>
      <c r="L1021" s="32" t="s">
        <v>1748</v>
      </c>
    </row>
    <row r="1022" spans="1:12" ht="24.75" hidden="1" x14ac:dyDescent="0.25">
      <c r="A1022" s="20">
        <f t="shared" si="25"/>
        <v>403</v>
      </c>
      <c r="B1022" s="20" t="s">
        <v>18</v>
      </c>
      <c r="C1022" s="22" t="s">
        <v>1871</v>
      </c>
      <c r="D1022" s="23">
        <v>524</v>
      </c>
      <c r="E1022" s="24">
        <v>44516</v>
      </c>
      <c r="F1022" s="25">
        <v>1900000</v>
      </c>
      <c r="G1022" s="25">
        <v>342000</v>
      </c>
      <c r="H1022" s="27">
        <v>2242000</v>
      </c>
      <c r="I1022" s="20" t="s">
        <v>1654</v>
      </c>
      <c r="J1022" s="27">
        <f t="shared" si="24"/>
        <v>1900000</v>
      </c>
      <c r="K1022" s="20"/>
      <c r="L1022" s="32" t="s">
        <v>1748</v>
      </c>
    </row>
    <row r="1023" spans="1:12" ht="30" hidden="1" x14ac:dyDescent="0.25">
      <c r="A1023" s="20">
        <f t="shared" si="25"/>
        <v>404</v>
      </c>
      <c r="B1023" s="20" t="s">
        <v>18</v>
      </c>
      <c r="C1023" s="22" t="s">
        <v>1805</v>
      </c>
      <c r="D1023" s="23" t="s">
        <v>58</v>
      </c>
      <c r="E1023" s="28" t="s">
        <v>58</v>
      </c>
      <c r="F1023" s="25">
        <v>71450</v>
      </c>
      <c r="G1023" s="25">
        <v>0</v>
      </c>
      <c r="H1023" s="27">
        <v>71450</v>
      </c>
      <c r="I1023" s="20" t="s">
        <v>1654</v>
      </c>
      <c r="J1023" s="27">
        <f t="shared" si="24"/>
        <v>71450</v>
      </c>
      <c r="K1023" s="20"/>
      <c r="L1023" s="31" t="s">
        <v>1795</v>
      </c>
    </row>
    <row r="1024" spans="1:12" ht="24.75" hidden="1" x14ac:dyDescent="0.25">
      <c r="A1024" s="20">
        <f t="shared" si="25"/>
        <v>405</v>
      </c>
      <c r="B1024" s="20" t="s">
        <v>18</v>
      </c>
      <c r="C1024" s="22" t="s">
        <v>1808</v>
      </c>
      <c r="D1024" s="23" t="s">
        <v>58</v>
      </c>
      <c r="E1024" s="28" t="s">
        <v>58</v>
      </c>
      <c r="F1024" s="25">
        <v>17000</v>
      </c>
      <c r="G1024" s="25">
        <v>0</v>
      </c>
      <c r="H1024" s="27">
        <v>17000</v>
      </c>
      <c r="I1024" s="20" t="s">
        <v>1654</v>
      </c>
      <c r="J1024" s="27">
        <f t="shared" si="24"/>
        <v>17000</v>
      </c>
      <c r="K1024" s="20"/>
      <c r="L1024" s="32" t="s">
        <v>1748</v>
      </c>
    </row>
    <row r="1025" spans="1:12" ht="24.75" hidden="1" x14ac:dyDescent="0.25">
      <c r="A1025" s="20">
        <f t="shared" si="25"/>
        <v>406</v>
      </c>
      <c r="B1025" s="20" t="s">
        <v>18</v>
      </c>
      <c r="C1025" s="22" t="s">
        <v>1872</v>
      </c>
      <c r="D1025" s="23" t="s">
        <v>1873</v>
      </c>
      <c r="E1025" s="24">
        <v>44525</v>
      </c>
      <c r="F1025" s="25">
        <v>460000</v>
      </c>
      <c r="G1025" s="25">
        <v>82800</v>
      </c>
      <c r="H1025" s="27">
        <v>542800</v>
      </c>
      <c r="I1025" s="20" t="s">
        <v>1654</v>
      </c>
      <c r="J1025" s="27">
        <f t="shared" si="24"/>
        <v>460000</v>
      </c>
      <c r="K1025" s="20"/>
      <c r="L1025" s="32" t="s">
        <v>1748</v>
      </c>
    </row>
    <row r="1026" spans="1:12" ht="24.75" hidden="1" x14ac:dyDescent="0.25">
      <c r="A1026" s="20">
        <f t="shared" si="25"/>
        <v>407</v>
      </c>
      <c r="B1026" s="20" t="s">
        <v>18</v>
      </c>
      <c r="C1026" s="22" t="s">
        <v>852</v>
      </c>
      <c r="D1026" s="23">
        <v>181</v>
      </c>
      <c r="E1026" s="24">
        <v>44549</v>
      </c>
      <c r="F1026" s="25">
        <v>342000</v>
      </c>
      <c r="G1026" s="25">
        <v>61560</v>
      </c>
      <c r="H1026" s="27">
        <v>403560</v>
      </c>
      <c r="I1026" s="20" t="s">
        <v>1654</v>
      </c>
      <c r="J1026" s="27">
        <f t="shared" si="24"/>
        <v>342000</v>
      </c>
      <c r="K1026" s="20"/>
      <c r="L1026" s="32" t="s">
        <v>1748</v>
      </c>
    </row>
    <row r="1027" spans="1:12" ht="24.75" hidden="1" x14ac:dyDescent="0.25">
      <c r="A1027" s="20">
        <f t="shared" si="25"/>
        <v>408</v>
      </c>
      <c r="B1027" s="20" t="s">
        <v>18</v>
      </c>
      <c r="C1027" s="22" t="s">
        <v>852</v>
      </c>
      <c r="D1027" s="23">
        <v>187</v>
      </c>
      <c r="E1027" s="24">
        <v>44555</v>
      </c>
      <c r="F1027" s="25">
        <v>1000000</v>
      </c>
      <c r="G1027" s="25">
        <v>180000</v>
      </c>
      <c r="H1027" s="27">
        <v>1180000</v>
      </c>
      <c r="I1027" s="20" t="s">
        <v>1654</v>
      </c>
      <c r="J1027" s="27">
        <f t="shared" si="24"/>
        <v>1000000</v>
      </c>
      <c r="K1027" s="20"/>
      <c r="L1027" s="32" t="s">
        <v>1748</v>
      </c>
    </row>
    <row r="1028" spans="1:12" ht="30" hidden="1" x14ac:dyDescent="0.25">
      <c r="A1028" s="20">
        <f t="shared" si="25"/>
        <v>409</v>
      </c>
      <c r="B1028" s="20" t="s">
        <v>18</v>
      </c>
      <c r="C1028" s="32" t="s">
        <v>1829</v>
      </c>
      <c r="D1028" s="23" t="s">
        <v>58</v>
      </c>
      <c r="E1028" s="28" t="s">
        <v>58</v>
      </c>
      <c r="F1028" s="25">
        <v>60000</v>
      </c>
      <c r="G1028" s="25">
        <v>0</v>
      </c>
      <c r="H1028" s="27">
        <v>60000</v>
      </c>
      <c r="I1028" s="20" t="s">
        <v>1654</v>
      </c>
      <c r="J1028" s="27">
        <f t="shared" si="24"/>
        <v>60000</v>
      </c>
      <c r="K1028" s="20"/>
      <c r="L1028" s="31" t="s">
        <v>1795</v>
      </c>
    </row>
    <row r="1029" spans="1:12" ht="30" hidden="1" x14ac:dyDescent="0.25">
      <c r="A1029" s="20">
        <f t="shared" si="25"/>
        <v>410</v>
      </c>
      <c r="B1029" s="20" t="s">
        <v>18</v>
      </c>
      <c r="C1029" s="22" t="s">
        <v>1805</v>
      </c>
      <c r="D1029" s="23" t="s">
        <v>58</v>
      </c>
      <c r="E1029" s="28" t="s">
        <v>58</v>
      </c>
      <c r="F1029" s="25">
        <v>34700</v>
      </c>
      <c r="G1029" s="25">
        <v>0</v>
      </c>
      <c r="H1029" s="27">
        <v>34700</v>
      </c>
      <c r="I1029" s="20" t="s">
        <v>1654</v>
      </c>
      <c r="J1029" s="27">
        <f t="shared" si="24"/>
        <v>34700</v>
      </c>
      <c r="K1029" s="20"/>
      <c r="L1029" s="31" t="s">
        <v>1795</v>
      </c>
    </row>
    <row r="1030" spans="1:12" ht="24.75" hidden="1" x14ac:dyDescent="0.25">
      <c r="A1030" s="20">
        <f t="shared" si="25"/>
        <v>411</v>
      </c>
      <c r="B1030" s="20" t="s">
        <v>18</v>
      </c>
      <c r="C1030" s="32" t="s">
        <v>1829</v>
      </c>
      <c r="D1030" s="23" t="s">
        <v>58</v>
      </c>
      <c r="E1030" s="28" t="s">
        <v>58</v>
      </c>
      <c r="F1030" s="25">
        <v>26400</v>
      </c>
      <c r="G1030" s="25">
        <v>0</v>
      </c>
      <c r="H1030" s="27">
        <v>26400</v>
      </c>
      <c r="I1030" s="20" t="s">
        <v>1654</v>
      </c>
      <c r="J1030" s="27">
        <f t="shared" si="24"/>
        <v>26400</v>
      </c>
      <c r="K1030" s="20"/>
      <c r="L1030" s="32" t="s">
        <v>1748</v>
      </c>
    </row>
    <row r="1031" spans="1:12" ht="24.75" hidden="1" x14ac:dyDescent="0.25">
      <c r="A1031" s="20">
        <f t="shared" si="25"/>
        <v>412</v>
      </c>
      <c r="B1031" s="20" t="s">
        <v>18</v>
      </c>
      <c r="C1031" s="22" t="s">
        <v>1771</v>
      </c>
      <c r="D1031" s="23" t="s">
        <v>1874</v>
      </c>
      <c r="E1031" s="24">
        <v>44565</v>
      </c>
      <c r="F1031" s="25">
        <v>363786</v>
      </c>
      <c r="G1031" s="25">
        <v>65481.48</v>
      </c>
      <c r="H1031" s="27">
        <v>429267</v>
      </c>
      <c r="I1031" s="20" t="s">
        <v>1654</v>
      </c>
      <c r="J1031" s="27">
        <f t="shared" si="24"/>
        <v>363786</v>
      </c>
      <c r="K1031" s="20"/>
      <c r="L1031" s="32" t="s">
        <v>1748</v>
      </c>
    </row>
    <row r="1032" spans="1:12" ht="24.75" hidden="1" x14ac:dyDescent="0.25">
      <c r="A1032" s="20">
        <f t="shared" si="25"/>
        <v>413</v>
      </c>
      <c r="B1032" s="20" t="s">
        <v>18</v>
      </c>
      <c r="C1032" s="22" t="s">
        <v>852</v>
      </c>
      <c r="D1032" s="23">
        <v>209</v>
      </c>
      <c r="E1032" s="24">
        <v>44578</v>
      </c>
      <c r="F1032" s="25">
        <v>162000</v>
      </c>
      <c r="G1032" s="25">
        <v>29160</v>
      </c>
      <c r="H1032" s="27">
        <v>191160</v>
      </c>
      <c r="I1032" s="20" t="s">
        <v>1654</v>
      </c>
      <c r="J1032" s="27">
        <f t="shared" si="24"/>
        <v>162000</v>
      </c>
      <c r="K1032" s="20"/>
      <c r="L1032" s="32" t="s">
        <v>1748</v>
      </c>
    </row>
    <row r="1033" spans="1:12" ht="24.75" hidden="1" x14ac:dyDescent="0.25">
      <c r="A1033" s="20">
        <f t="shared" si="25"/>
        <v>414</v>
      </c>
      <c r="B1033" s="20" t="s">
        <v>18</v>
      </c>
      <c r="C1033" s="22" t="s">
        <v>852</v>
      </c>
      <c r="D1033" s="23">
        <v>213</v>
      </c>
      <c r="E1033" s="24">
        <v>44580</v>
      </c>
      <c r="F1033" s="25">
        <v>27000</v>
      </c>
      <c r="G1033" s="25">
        <v>4860</v>
      </c>
      <c r="H1033" s="27">
        <v>31860</v>
      </c>
      <c r="I1033" s="20" t="s">
        <v>1654</v>
      </c>
      <c r="J1033" s="27">
        <f t="shared" si="24"/>
        <v>27000</v>
      </c>
      <c r="K1033" s="20"/>
      <c r="L1033" s="32" t="s">
        <v>1748</v>
      </c>
    </row>
    <row r="1034" spans="1:12" ht="24.75" hidden="1" x14ac:dyDescent="0.25">
      <c r="A1034" s="20">
        <f t="shared" si="25"/>
        <v>415</v>
      </c>
      <c r="B1034" s="20" t="s">
        <v>18</v>
      </c>
      <c r="C1034" s="22" t="s">
        <v>1871</v>
      </c>
      <c r="D1034" s="23" t="s">
        <v>1875</v>
      </c>
      <c r="E1034" s="24"/>
      <c r="F1034" s="25">
        <v>-1900000</v>
      </c>
      <c r="G1034" s="25">
        <v>-342000</v>
      </c>
      <c r="H1034" s="27">
        <v>-2242000</v>
      </c>
      <c r="I1034" s="20" t="s">
        <v>1654</v>
      </c>
      <c r="J1034" s="27">
        <f t="shared" si="24"/>
        <v>-1900000</v>
      </c>
      <c r="K1034" s="20"/>
      <c r="L1034" s="32" t="s">
        <v>1748</v>
      </c>
    </row>
    <row r="1035" spans="1:12" ht="24.75" hidden="1" x14ac:dyDescent="0.25">
      <c r="A1035" s="20">
        <f t="shared" si="25"/>
        <v>416</v>
      </c>
      <c r="B1035" s="20" t="s">
        <v>18</v>
      </c>
      <c r="C1035" s="22" t="s">
        <v>1805</v>
      </c>
      <c r="D1035" s="23" t="s">
        <v>58</v>
      </c>
      <c r="E1035" s="24">
        <v>44592</v>
      </c>
      <c r="F1035" s="25">
        <v>16200</v>
      </c>
      <c r="G1035" s="25">
        <v>0</v>
      </c>
      <c r="H1035" s="27">
        <v>16200</v>
      </c>
      <c r="I1035" s="20" t="s">
        <v>1654</v>
      </c>
      <c r="J1035" s="27">
        <f t="shared" si="24"/>
        <v>16200</v>
      </c>
      <c r="K1035" s="20"/>
      <c r="L1035" s="32" t="s">
        <v>1748</v>
      </c>
    </row>
    <row r="1036" spans="1:12" ht="24.75" hidden="1" x14ac:dyDescent="0.25">
      <c r="A1036" s="20">
        <f t="shared" si="25"/>
        <v>417</v>
      </c>
      <c r="B1036" s="20" t="s">
        <v>18</v>
      </c>
      <c r="C1036" s="22" t="s">
        <v>852</v>
      </c>
      <c r="D1036" s="23">
        <v>229</v>
      </c>
      <c r="E1036" s="24">
        <v>44592</v>
      </c>
      <c r="F1036" s="25">
        <v>1452000</v>
      </c>
      <c r="G1036" s="25">
        <v>261360</v>
      </c>
      <c r="H1036" s="27">
        <v>1713360</v>
      </c>
      <c r="I1036" s="20" t="s">
        <v>1654</v>
      </c>
      <c r="J1036" s="27">
        <f t="shared" si="24"/>
        <v>1452000</v>
      </c>
      <c r="K1036" s="20"/>
      <c r="L1036" s="32" t="s">
        <v>1748</v>
      </c>
    </row>
    <row r="1037" spans="1:12" ht="30" hidden="1" x14ac:dyDescent="0.25">
      <c r="A1037" s="20">
        <f t="shared" si="25"/>
        <v>418</v>
      </c>
      <c r="B1037" s="20" t="s">
        <v>18</v>
      </c>
      <c r="C1037" s="22" t="s">
        <v>1876</v>
      </c>
      <c r="D1037" s="23" t="s">
        <v>1877</v>
      </c>
      <c r="E1037" s="24">
        <v>44628</v>
      </c>
      <c r="F1037" s="25">
        <v>1530000</v>
      </c>
      <c r="G1037" s="25">
        <v>0</v>
      </c>
      <c r="H1037" s="27">
        <v>1530000</v>
      </c>
      <c r="I1037" s="20" t="s">
        <v>1654</v>
      </c>
      <c r="J1037" s="27">
        <f t="shared" si="24"/>
        <v>1530000</v>
      </c>
      <c r="K1037" s="20"/>
      <c r="L1037" s="31" t="s">
        <v>1795</v>
      </c>
    </row>
    <row r="1038" spans="1:12" ht="30" hidden="1" x14ac:dyDescent="0.25">
      <c r="A1038" s="20">
        <f t="shared" si="25"/>
        <v>419</v>
      </c>
      <c r="B1038" s="20" t="s">
        <v>18</v>
      </c>
      <c r="C1038" s="22" t="s">
        <v>1878</v>
      </c>
      <c r="D1038" s="23" t="s">
        <v>1879</v>
      </c>
      <c r="E1038" s="24">
        <v>44274</v>
      </c>
      <c r="F1038" s="25">
        <v>709010</v>
      </c>
      <c r="G1038" s="25">
        <v>127621.8</v>
      </c>
      <c r="H1038" s="27">
        <v>836632</v>
      </c>
      <c r="I1038" s="20" t="s">
        <v>1654</v>
      </c>
      <c r="J1038" s="27">
        <f t="shared" si="24"/>
        <v>709010</v>
      </c>
      <c r="K1038" s="20"/>
      <c r="L1038" s="31" t="s">
        <v>1795</v>
      </c>
    </row>
    <row r="1039" spans="1:12" ht="24.75" hidden="1" x14ac:dyDescent="0.25">
      <c r="A1039" s="20">
        <f t="shared" si="25"/>
        <v>420</v>
      </c>
      <c r="B1039" s="20" t="s">
        <v>18</v>
      </c>
      <c r="C1039" s="22" t="s">
        <v>902</v>
      </c>
      <c r="D1039" s="23" t="s">
        <v>1880</v>
      </c>
      <c r="E1039" s="24">
        <v>44643</v>
      </c>
      <c r="F1039" s="25">
        <v>758400</v>
      </c>
      <c r="G1039" s="25">
        <v>136512</v>
      </c>
      <c r="H1039" s="27">
        <v>894912</v>
      </c>
      <c r="I1039" s="20" t="s">
        <v>1654</v>
      </c>
      <c r="J1039" s="27">
        <f t="shared" si="24"/>
        <v>758400</v>
      </c>
      <c r="K1039" s="20"/>
      <c r="L1039" s="32" t="s">
        <v>1748</v>
      </c>
    </row>
    <row r="1040" spans="1:12" ht="30" hidden="1" x14ac:dyDescent="0.25">
      <c r="A1040" s="20">
        <f t="shared" si="25"/>
        <v>421</v>
      </c>
      <c r="B1040" s="20" t="s">
        <v>18</v>
      </c>
      <c r="C1040" s="22" t="s">
        <v>1805</v>
      </c>
      <c r="D1040" s="23" t="s">
        <v>58</v>
      </c>
      <c r="E1040" s="24">
        <v>44648</v>
      </c>
      <c r="F1040" s="25">
        <v>141800</v>
      </c>
      <c r="G1040" s="25">
        <v>0</v>
      </c>
      <c r="H1040" s="27">
        <v>141800</v>
      </c>
      <c r="I1040" s="20" t="s">
        <v>1654</v>
      </c>
      <c r="J1040" s="27">
        <f t="shared" si="24"/>
        <v>141800</v>
      </c>
      <c r="K1040" s="20"/>
      <c r="L1040" s="31" t="s">
        <v>1795</v>
      </c>
    </row>
    <row r="1041" spans="1:12" hidden="1" x14ac:dyDescent="0.25">
      <c r="A1041" s="19" t="s">
        <v>24</v>
      </c>
      <c r="B1041" s="19" t="s">
        <v>19</v>
      </c>
      <c r="C1041" s="20"/>
      <c r="D1041" s="20"/>
      <c r="E1041" s="30"/>
      <c r="F1041" s="20"/>
      <c r="G1041" s="20"/>
      <c r="H1041" s="20"/>
      <c r="I1041" s="20"/>
      <c r="J1041" s="20"/>
      <c r="K1041" s="20"/>
      <c r="L1041" s="20"/>
    </row>
    <row r="1042" spans="1:12" ht="36.75" hidden="1" x14ac:dyDescent="0.25">
      <c r="A1042" s="20">
        <v>1</v>
      </c>
      <c r="B1042" s="20" t="s">
        <v>19</v>
      </c>
      <c r="C1042" s="22" t="s">
        <v>1881</v>
      </c>
      <c r="D1042" s="23" t="s">
        <v>1882</v>
      </c>
      <c r="E1042" s="24">
        <v>44146</v>
      </c>
      <c r="F1042" s="25">
        <v>12000</v>
      </c>
      <c r="G1042" s="20">
        <v>2160</v>
      </c>
      <c r="H1042" s="27">
        <v>16320</v>
      </c>
      <c r="I1042" s="20" t="s">
        <v>1883</v>
      </c>
      <c r="J1042" s="27">
        <f>F1042</f>
        <v>12000</v>
      </c>
      <c r="K1042" s="20"/>
      <c r="L1042" s="32" t="s">
        <v>1884</v>
      </c>
    </row>
    <row r="1043" spans="1:12" ht="36.75" hidden="1" x14ac:dyDescent="0.25">
      <c r="A1043" s="20">
        <v>2</v>
      </c>
      <c r="B1043" s="20" t="s">
        <v>19</v>
      </c>
      <c r="C1043" s="22" t="s">
        <v>1234</v>
      </c>
      <c r="D1043" s="23">
        <v>125</v>
      </c>
      <c r="E1043" s="24">
        <v>44197</v>
      </c>
      <c r="F1043" s="25">
        <v>48440</v>
      </c>
      <c r="G1043" s="20">
        <v>8719.2000000000007</v>
      </c>
      <c r="H1043" s="27">
        <v>65878</v>
      </c>
      <c r="I1043" s="20" t="s">
        <v>1883</v>
      </c>
      <c r="J1043" s="27">
        <f t="shared" ref="J1043:J1065" si="26">F1043</f>
        <v>48440</v>
      </c>
      <c r="K1043" s="20"/>
      <c r="L1043" s="32" t="s">
        <v>1884</v>
      </c>
    </row>
    <row r="1044" spans="1:12" ht="36.75" hidden="1" x14ac:dyDescent="0.25">
      <c r="A1044" s="20">
        <v>3</v>
      </c>
      <c r="B1044" s="20" t="s">
        <v>19</v>
      </c>
      <c r="C1044" s="22" t="s">
        <v>65</v>
      </c>
      <c r="D1044" s="23" t="s">
        <v>1885</v>
      </c>
      <c r="E1044" s="24">
        <v>44197</v>
      </c>
      <c r="F1044" s="25">
        <v>205460.2</v>
      </c>
      <c r="G1044" s="20">
        <v>36982.800000000003</v>
      </c>
      <c r="H1044" s="27">
        <v>279426</v>
      </c>
      <c r="I1044" s="20" t="s">
        <v>1883</v>
      </c>
      <c r="J1044" s="27">
        <f t="shared" si="26"/>
        <v>205460.2</v>
      </c>
      <c r="K1044" s="20"/>
      <c r="L1044" s="32" t="s">
        <v>1884</v>
      </c>
    </row>
    <row r="1045" spans="1:12" ht="36.75" hidden="1" x14ac:dyDescent="0.25">
      <c r="A1045" s="20">
        <v>4</v>
      </c>
      <c r="B1045" s="20" t="s">
        <v>19</v>
      </c>
      <c r="C1045" s="22" t="s">
        <v>1234</v>
      </c>
      <c r="D1045" s="23">
        <v>124</v>
      </c>
      <c r="E1045" s="24">
        <v>44197</v>
      </c>
      <c r="F1045" s="25">
        <v>294894</v>
      </c>
      <c r="G1045" s="20">
        <v>53080.92</v>
      </c>
      <c r="H1045" s="27">
        <v>401056</v>
      </c>
      <c r="I1045" s="20" t="s">
        <v>1883</v>
      </c>
      <c r="J1045" s="27">
        <f t="shared" si="26"/>
        <v>294894</v>
      </c>
      <c r="K1045" s="20"/>
      <c r="L1045" s="32" t="s">
        <v>1884</v>
      </c>
    </row>
    <row r="1046" spans="1:12" ht="36.75" hidden="1" x14ac:dyDescent="0.25">
      <c r="A1046" s="20">
        <v>5</v>
      </c>
      <c r="B1046" s="20" t="s">
        <v>19</v>
      </c>
      <c r="C1046" s="22" t="s">
        <v>65</v>
      </c>
      <c r="D1046" s="23" t="s">
        <v>1886</v>
      </c>
      <c r="E1046" s="24">
        <v>44201</v>
      </c>
      <c r="F1046" s="25">
        <v>334706.83</v>
      </c>
      <c r="G1046" s="20">
        <v>60247.17</v>
      </c>
      <c r="H1046" s="27">
        <v>455201</v>
      </c>
      <c r="I1046" s="20" t="s">
        <v>1883</v>
      </c>
      <c r="J1046" s="27">
        <f t="shared" si="26"/>
        <v>334706.83</v>
      </c>
      <c r="K1046" s="20"/>
      <c r="L1046" s="32" t="s">
        <v>1884</v>
      </c>
    </row>
    <row r="1047" spans="1:12" ht="36.75" hidden="1" x14ac:dyDescent="0.25">
      <c r="A1047" s="20">
        <v>6</v>
      </c>
      <c r="B1047" s="20" t="s">
        <v>19</v>
      </c>
      <c r="C1047" s="22" t="s">
        <v>1887</v>
      </c>
      <c r="D1047" s="23">
        <v>7</v>
      </c>
      <c r="E1047" s="24">
        <v>44519</v>
      </c>
      <c r="F1047" s="25">
        <v>9295</v>
      </c>
      <c r="G1047" s="20">
        <v>1673.1</v>
      </c>
      <c r="H1047" s="27">
        <v>12641</v>
      </c>
      <c r="I1047" s="20" t="s">
        <v>1883</v>
      </c>
      <c r="J1047" s="27">
        <f t="shared" si="26"/>
        <v>9295</v>
      </c>
      <c r="K1047" s="20"/>
      <c r="L1047" s="32" t="s">
        <v>1884</v>
      </c>
    </row>
    <row r="1048" spans="1:12" ht="36.75" hidden="1" x14ac:dyDescent="0.25">
      <c r="A1048" s="20">
        <v>7</v>
      </c>
      <c r="B1048" s="20" t="s">
        <v>19</v>
      </c>
      <c r="C1048" s="22" t="s">
        <v>65</v>
      </c>
      <c r="D1048" s="23" t="s">
        <v>1888</v>
      </c>
      <c r="E1048" s="24">
        <v>44232</v>
      </c>
      <c r="F1048" s="25">
        <v>40403.46</v>
      </c>
      <c r="G1048" s="20">
        <v>7272.54</v>
      </c>
      <c r="H1048" s="27">
        <v>54949</v>
      </c>
      <c r="I1048" s="20" t="s">
        <v>1883</v>
      </c>
      <c r="J1048" s="27">
        <f t="shared" si="26"/>
        <v>40403.46</v>
      </c>
      <c r="K1048" s="20"/>
      <c r="L1048" s="32" t="s">
        <v>1884</v>
      </c>
    </row>
    <row r="1049" spans="1:12" ht="36.75" hidden="1" x14ac:dyDescent="0.25">
      <c r="A1049" s="20">
        <v>8</v>
      </c>
      <c r="B1049" s="20" t="s">
        <v>19</v>
      </c>
      <c r="C1049" s="22" t="s">
        <v>65</v>
      </c>
      <c r="D1049" s="23" t="s">
        <v>1889</v>
      </c>
      <c r="E1049" s="24">
        <v>44237</v>
      </c>
      <c r="F1049" s="25">
        <v>62839.8</v>
      </c>
      <c r="G1049" s="20">
        <v>11311.2</v>
      </c>
      <c r="H1049" s="27">
        <v>85462</v>
      </c>
      <c r="I1049" s="20" t="s">
        <v>1883</v>
      </c>
      <c r="J1049" s="27">
        <f t="shared" si="26"/>
        <v>62839.8</v>
      </c>
      <c r="K1049" s="20"/>
      <c r="L1049" s="32" t="s">
        <v>1884</v>
      </c>
    </row>
    <row r="1050" spans="1:12" ht="36.75" hidden="1" x14ac:dyDescent="0.25">
      <c r="A1050" s="20">
        <v>9</v>
      </c>
      <c r="B1050" s="20" t="s">
        <v>19</v>
      </c>
      <c r="C1050" s="22" t="s">
        <v>1890</v>
      </c>
      <c r="D1050" s="23">
        <v>1296</v>
      </c>
      <c r="E1050" s="24">
        <v>44246</v>
      </c>
      <c r="F1050" s="25">
        <v>373030</v>
      </c>
      <c r="G1050" s="20">
        <v>44859</v>
      </c>
      <c r="H1050" s="27">
        <v>462748</v>
      </c>
      <c r="I1050" s="20" t="s">
        <v>1883</v>
      </c>
      <c r="J1050" s="27">
        <f t="shared" si="26"/>
        <v>373030</v>
      </c>
      <c r="K1050" s="20"/>
      <c r="L1050" s="32" t="s">
        <v>1884</v>
      </c>
    </row>
    <row r="1051" spans="1:12" ht="36.75" hidden="1" x14ac:dyDescent="0.25">
      <c r="A1051" s="20">
        <v>10</v>
      </c>
      <c r="B1051" s="20" t="s">
        <v>19</v>
      </c>
      <c r="C1051" s="22" t="s">
        <v>65</v>
      </c>
      <c r="D1051" s="23" t="s">
        <v>1891</v>
      </c>
      <c r="E1051" s="24">
        <v>44257</v>
      </c>
      <c r="F1051" s="25">
        <v>98444.94</v>
      </c>
      <c r="G1051" s="20">
        <v>17720.060000000001</v>
      </c>
      <c r="H1051" s="27">
        <v>133885</v>
      </c>
      <c r="I1051" s="20" t="s">
        <v>1883</v>
      </c>
      <c r="J1051" s="27">
        <f t="shared" si="26"/>
        <v>98444.94</v>
      </c>
      <c r="K1051" s="20"/>
      <c r="L1051" s="32" t="s">
        <v>1884</v>
      </c>
    </row>
    <row r="1052" spans="1:12" ht="36.75" hidden="1" x14ac:dyDescent="0.25">
      <c r="A1052" s="20">
        <v>11</v>
      </c>
      <c r="B1052" s="20" t="s">
        <v>19</v>
      </c>
      <c r="C1052" s="22" t="s">
        <v>65</v>
      </c>
      <c r="D1052" s="23" t="s">
        <v>1892</v>
      </c>
      <c r="E1052" s="24">
        <v>44292</v>
      </c>
      <c r="F1052" s="25">
        <v>652557.63</v>
      </c>
      <c r="G1052" s="20">
        <v>117460.37</v>
      </c>
      <c r="H1052" s="27">
        <v>887478</v>
      </c>
      <c r="I1052" s="20" t="s">
        <v>1883</v>
      </c>
      <c r="J1052" s="27">
        <f t="shared" si="26"/>
        <v>652557.63</v>
      </c>
      <c r="K1052" s="20"/>
      <c r="L1052" s="32" t="s">
        <v>1893</v>
      </c>
    </row>
    <row r="1053" spans="1:12" ht="36.75" hidden="1" x14ac:dyDescent="0.25">
      <c r="A1053" s="20">
        <v>12</v>
      </c>
      <c r="B1053" s="20" t="s">
        <v>19</v>
      </c>
      <c r="C1053" s="22" t="s">
        <v>65</v>
      </c>
      <c r="D1053" s="23" t="s">
        <v>1894</v>
      </c>
      <c r="E1053" s="24">
        <v>44337</v>
      </c>
      <c r="F1053" s="25">
        <v>13460.14</v>
      </c>
      <c r="G1053" s="20">
        <v>2422.83</v>
      </c>
      <c r="H1053" s="27">
        <v>18306</v>
      </c>
      <c r="I1053" s="20" t="s">
        <v>1883</v>
      </c>
      <c r="J1053" s="27">
        <f t="shared" si="26"/>
        <v>13460.14</v>
      </c>
      <c r="K1053" s="20"/>
      <c r="L1053" s="32" t="s">
        <v>1893</v>
      </c>
    </row>
    <row r="1054" spans="1:12" ht="36.75" hidden="1" x14ac:dyDescent="0.25">
      <c r="A1054" s="20">
        <v>13</v>
      </c>
      <c r="B1054" s="20" t="s">
        <v>19</v>
      </c>
      <c r="C1054" s="22" t="s">
        <v>65</v>
      </c>
      <c r="D1054" s="23" t="s">
        <v>1895</v>
      </c>
      <c r="E1054" s="24">
        <v>44343</v>
      </c>
      <c r="F1054" s="25">
        <v>95539.8</v>
      </c>
      <c r="G1054" s="20">
        <v>17197.2</v>
      </c>
      <c r="H1054" s="27">
        <v>129934</v>
      </c>
      <c r="I1054" s="20" t="s">
        <v>1883</v>
      </c>
      <c r="J1054" s="27">
        <f t="shared" si="26"/>
        <v>95539.8</v>
      </c>
      <c r="K1054" s="20"/>
      <c r="L1054" s="32" t="s">
        <v>1893</v>
      </c>
    </row>
    <row r="1055" spans="1:12" ht="36.75" hidden="1" x14ac:dyDescent="0.25">
      <c r="A1055" s="20">
        <v>14</v>
      </c>
      <c r="B1055" s="20" t="s">
        <v>19</v>
      </c>
      <c r="C1055" s="22" t="s">
        <v>65</v>
      </c>
      <c r="D1055" s="23" t="s">
        <v>1896</v>
      </c>
      <c r="E1055" s="24">
        <v>44347</v>
      </c>
      <c r="F1055" s="25">
        <v>56717.83</v>
      </c>
      <c r="G1055" s="20">
        <v>10209.17</v>
      </c>
      <c r="H1055" s="27">
        <v>77136</v>
      </c>
      <c r="I1055" s="20" t="s">
        <v>1883</v>
      </c>
      <c r="J1055" s="27">
        <f t="shared" si="26"/>
        <v>56717.83</v>
      </c>
      <c r="K1055" s="20"/>
      <c r="L1055" s="32" t="s">
        <v>1893</v>
      </c>
    </row>
    <row r="1056" spans="1:12" ht="36.75" hidden="1" x14ac:dyDescent="0.25">
      <c r="A1056" s="20">
        <v>15</v>
      </c>
      <c r="B1056" s="20" t="s">
        <v>19</v>
      </c>
      <c r="C1056" s="22" t="s">
        <v>65</v>
      </c>
      <c r="D1056" s="23" t="s">
        <v>1897</v>
      </c>
      <c r="E1056" s="24">
        <v>44377</v>
      </c>
      <c r="F1056" s="25">
        <v>37023.68</v>
      </c>
      <c r="G1056" s="20">
        <v>6664.32</v>
      </c>
      <c r="H1056" s="27">
        <v>50352</v>
      </c>
      <c r="I1056" s="20" t="s">
        <v>1883</v>
      </c>
      <c r="J1056" s="27">
        <f t="shared" si="26"/>
        <v>37023.68</v>
      </c>
      <c r="K1056" s="20"/>
      <c r="L1056" s="32" t="s">
        <v>1893</v>
      </c>
    </row>
    <row r="1057" spans="1:12" ht="36.75" hidden="1" x14ac:dyDescent="0.25">
      <c r="A1057" s="20">
        <v>16</v>
      </c>
      <c r="B1057" s="20" t="s">
        <v>19</v>
      </c>
      <c r="C1057" s="22" t="s">
        <v>65</v>
      </c>
      <c r="D1057" s="23" t="s">
        <v>1898</v>
      </c>
      <c r="E1057" s="24">
        <v>44383</v>
      </c>
      <c r="F1057" s="25">
        <v>213400</v>
      </c>
      <c r="G1057" s="20">
        <v>38412</v>
      </c>
      <c r="H1057" s="27">
        <v>290224</v>
      </c>
      <c r="I1057" s="20" t="s">
        <v>1883</v>
      </c>
      <c r="J1057" s="27">
        <f t="shared" si="26"/>
        <v>213400</v>
      </c>
      <c r="K1057" s="20"/>
      <c r="L1057" s="32" t="s">
        <v>1893</v>
      </c>
    </row>
    <row r="1058" spans="1:12" ht="36.75" hidden="1" x14ac:dyDescent="0.25">
      <c r="A1058" s="20">
        <v>17</v>
      </c>
      <c r="B1058" s="20" t="s">
        <v>19</v>
      </c>
      <c r="C1058" s="22" t="s">
        <v>65</v>
      </c>
      <c r="D1058" s="23" t="s">
        <v>1899</v>
      </c>
      <c r="E1058" s="24">
        <v>44405</v>
      </c>
      <c r="F1058" s="25">
        <v>642161.02</v>
      </c>
      <c r="G1058" s="20">
        <v>115588.98</v>
      </c>
      <c r="H1058" s="27">
        <v>873339</v>
      </c>
      <c r="I1058" s="20" t="s">
        <v>1883</v>
      </c>
      <c r="J1058" s="27">
        <f t="shared" si="26"/>
        <v>642161.02</v>
      </c>
      <c r="K1058" s="20"/>
      <c r="L1058" s="32" t="s">
        <v>1893</v>
      </c>
    </row>
    <row r="1059" spans="1:12" ht="36.75" hidden="1" x14ac:dyDescent="0.25">
      <c r="A1059" s="20">
        <v>18</v>
      </c>
      <c r="B1059" s="20" t="s">
        <v>19</v>
      </c>
      <c r="C1059" s="22" t="s">
        <v>1887</v>
      </c>
      <c r="D1059" s="23" t="s">
        <v>1900</v>
      </c>
      <c r="E1059" s="24">
        <v>44417</v>
      </c>
      <c r="F1059" s="25">
        <v>9295</v>
      </c>
      <c r="G1059" s="20">
        <v>1673.1</v>
      </c>
      <c r="H1059" s="27">
        <v>12641</v>
      </c>
      <c r="I1059" s="20" t="s">
        <v>1883</v>
      </c>
      <c r="J1059" s="27">
        <f t="shared" si="26"/>
        <v>9295</v>
      </c>
      <c r="K1059" s="20"/>
      <c r="L1059" s="32" t="s">
        <v>1893</v>
      </c>
    </row>
    <row r="1060" spans="1:12" ht="36.75" hidden="1" x14ac:dyDescent="0.25">
      <c r="A1060" s="20">
        <v>19</v>
      </c>
      <c r="B1060" s="20" t="s">
        <v>19</v>
      </c>
      <c r="C1060" s="22" t="s">
        <v>1901</v>
      </c>
      <c r="D1060" s="23">
        <v>1741</v>
      </c>
      <c r="E1060" s="24">
        <v>44485</v>
      </c>
      <c r="F1060" s="25">
        <v>416400</v>
      </c>
      <c r="G1060" s="20">
        <v>74952</v>
      </c>
      <c r="H1060" s="27">
        <v>566304</v>
      </c>
      <c r="I1060" s="20" t="s">
        <v>1883</v>
      </c>
      <c r="J1060" s="27">
        <f t="shared" si="26"/>
        <v>416400</v>
      </c>
      <c r="K1060" s="20"/>
      <c r="L1060" s="32" t="s">
        <v>1893</v>
      </c>
    </row>
    <row r="1061" spans="1:12" ht="36.75" hidden="1" x14ac:dyDescent="0.25">
      <c r="A1061" s="20">
        <v>20</v>
      </c>
      <c r="B1061" s="20" t="s">
        <v>19</v>
      </c>
      <c r="C1061" s="22" t="s">
        <v>1901</v>
      </c>
      <c r="D1061" s="23">
        <v>1742</v>
      </c>
      <c r="E1061" s="24">
        <v>44485</v>
      </c>
      <c r="F1061" s="25">
        <v>631200</v>
      </c>
      <c r="G1061" s="20">
        <v>113616</v>
      </c>
      <c r="H1061" s="27">
        <v>858432</v>
      </c>
      <c r="I1061" s="20" t="s">
        <v>1883</v>
      </c>
      <c r="J1061" s="27">
        <f t="shared" si="26"/>
        <v>631200</v>
      </c>
      <c r="K1061" s="20"/>
      <c r="L1061" s="32" t="s">
        <v>1893</v>
      </c>
    </row>
    <row r="1062" spans="1:12" ht="36.75" hidden="1" x14ac:dyDescent="0.25">
      <c r="A1062" s="20">
        <v>21</v>
      </c>
      <c r="B1062" s="20" t="s">
        <v>19</v>
      </c>
      <c r="C1062" s="22" t="s">
        <v>65</v>
      </c>
      <c r="D1062" s="23" t="s">
        <v>1902</v>
      </c>
      <c r="E1062" s="24">
        <v>44487</v>
      </c>
      <c r="F1062" s="25">
        <v>1218210.99</v>
      </c>
      <c r="G1062" s="20">
        <v>219278.01</v>
      </c>
      <c r="H1062" s="27">
        <v>1656767</v>
      </c>
      <c r="I1062" s="20" t="s">
        <v>1883</v>
      </c>
      <c r="J1062" s="27">
        <f t="shared" si="26"/>
        <v>1218210.99</v>
      </c>
      <c r="K1062" s="20"/>
      <c r="L1062" s="32" t="s">
        <v>1893</v>
      </c>
    </row>
    <row r="1063" spans="1:12" ht="36.75" hidden="1" x14ac:dyDescent="0.25">
      <c r="A1063" s="20">
        <v>22</v>
      </c>
      <c r="B1063" s="20" t="s">
        <v>19</v>
      </c>
      <c r="C1063" s="22" t="s">
        <v>1903</v>
      </c>
      <c r="D1063" s="23" t="s">
        <v>1904</v>
      </c>
      <c r="E1063" s="24">
        <v>44490</v>
      </c>
      <c r="F1063" s="25">
        <v>355677.66</v>
      </c>
      <c r="G1063" s="20">
        <v>64021.98</v>
      </c>
      <c r="H1063" s="27">
        <v>483722</v>
      </c>
      <c r="I1063" s="20" t="s">
        <v>1883</v>
      </c>
      <c r="J1063" s="27">
        <f t="shared" si="26"/>
        <v>355677.66</v>
      </c>
      <c r="K1063" s="20"/>
      <c r="L1063" s="32" t="s">
        <v>1893</v>
      </c>
    </row>
    <row r="1064" spans="1:12" ht="36.75" hidden="1" x14ac:dyDescent="0.25">
      <c r="A1064" s="20">
        <v>23</v>
      </c>
      <c r="B1064" s="20" t="s">
        <v>19</v>
      </c>
      <c r="C1064" s="22" t="s">
        <v>65</v>
      </c>
      <c r="D1064" s="23" t="s">
        <v>1905</v>
      </c>
      <c r="E1064" s="24">
        <v>44490</v>
      </c>
      <c r="F1064" s="25">
        <v>901464.46</v>
      </c>
      <c r="G1064" s="20">
        <v>162263.54</v>
      </c>
      <c r="H1064" s="27">
        <v>1225992</v>
      </c>
      <c r="I1064" s="20" t="s">
        <v>1883</v>
      </c>
      <c r="J1064" s="27">
        <f t="shared" si="26"/>
        <v>901464.46</v>
      </c>
      <c r="K1064" s="20"/>
      <c r="L1064" s="32" t="s">
        <v>1893</v>
      </c>
    </row>
    <row r="1065" spans="1:12" ht="36.75" hidden="1" x14ac:dyDescent="0.25">
      <c r="A1065" s="20">
        <v>24</v>
      </c>
      <c r="B1065" s="20" t="s">
        <v>19</v>
      </c>
      <c r="C1065" s="22" t="s">
        <v>1906</v>
      </c>
      <c r="D1065" s="23" t="s">
        <v>1907</v>
      </c>
      <c r="E1065" s="24">
        <v>44501</v>
      </c>
      <c r="F1065" s="25">
        <v>1229268.68</v>
      </c>
      <c r="G1065" s="20">
        <v>221268.32</v>
      </c>
      <c r="H1065" s="27">
        <v>1671805</v>
      </c>
      <c r="I1065" s="20" t="s">
        <v>1883</v>
      </c>
      <c r="J1065" s="27">
        <f t="shared" si="26"/>
        <v>1229268.68</v>
      </c>
      <c r="K1065" s="20"/>
      <c r="L1065" s="32" t="s">
        <v>1893</v>
      </c>
    </row>
  </sheetData>
  <autoFilter ref="A6:L1065">
    <filterColumn colId="1">
      <filters>
        <filter val="Building"/>
      </filters>
    </filterColumn>
    <sortState ref="A620:L963">
      <sortCondition sortBy="cellColor" ref="E6:E1065" dxfId="0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PH-1 Pivot</vt:lpstr>
      <vt:lpstr>PH-I</vt:lpstr>
      <vt:lpstr>Sheet2</vt:lpstr>
      <vt:lpstr>Land Area Details</vt:lpstr>
      <vt:lpstr>Phase wise Cost</vt:lpstr>
      <vt:lpstr>PH-2 Pivot</vt:lpstr>
      <vt:lpstr>Ph I&amp;II</vt:lpstr>
      <vt:lpstr>PH-II</vt:lpstr>
      <vt:lpstr>Prod. chart</vt:lpstr>
      <vt:lpstr>Unapproved machine list</vt:lpstr>
      <vt:lpstr>Sheet3</vt:lpstr>
      <vt:lpstr>Land 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V K Raman</dc:creator>
  <cp:lastModifiedBy>Babul</cp:lastModifiedBy>
  <dcterms:created xsi:type="dcterms:W3CDTF">2024-04-13T07:05:59Z</dcterms:created>
  <dcterms:modified xsi:type="dcterms:W3CDTF">2024-07-22T07:36:41Z</dcterms:modified>
</cp:coreProperties>
</file>