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708105EE-68A8-4262-8925-B8AA3D9DFC5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J10" i="1" l="1"/>
  <c r="I10" i="1"/>
  <c r="L8" i="1"/>
  <c r="L7" i="1"/>
  <c r="L6" i="1"/>
  <c r="L5" i="1"/>
  <c r="L10" i="1" s="1"/>
  <c r="J9" i="1"/>
  <c r="L9" i="1" s="1"/>
  <c r="J8" i="1"/>
  <c r="J7" i="1"/>
  <c r="J6" i="1"/>
  <c r="J5" i="1"/>
  <c r="I9" i="1"/>
  <c r="I8" i="1"/>
  <c r="I7" i="1"/>
  <c r="I6" i="1"/>
  <c r="I5" i="1"/>
  <c r="E9" i="1"/>
  <c r="H9" i="1"/>
  <c r="E8" i="1"/>
  <c r="E7" i="1"/>
  <c r="H7" i="1"/>
  <c r="E6" i="1"/>
  <c r="E5" i="1"/>
</calcChain>
</file>

<file path=xl/sharedStrings.xml><?xml version="1.0" encoding="utf-8"?>
<sst xmlns="http://schemas.openxmlformats.org/spreadsheetml/2006/main" count="25" uniqueCount="25">
  <si>
    <t>Shed 1</t>
  </si>
  <si>
    <t>14-18</t>
  </si>
  <si>
    <t>Avg</t>
  </si>
  <si>
    <t>20-24</t>
  </si>
  <si>
    <t>Shed 4</t>
  </si>
  <si>
    <t>Shed 2</t>
  </si>
  <si>
    <t>20-40</t>
  </si>
  <si>
    <t>30-50</t>
  </si>
  <si>
    <t>Remarks</t>
  </si>
  <si>
    <t>Approx Size (sq.ft)</t>
  </si>
  <si>
    <t>Some of the marbles are stored in wooden racks which were found damaged during virual survey and were not considered in inventory calculation</t>
  </si>
  <si>
    <t>There were different sizes of marble present in a stand, the size of marbles in each stand is considered on majority basis</t>
  </si>
  <si>
    <t>Appox No. of marble in each stand</t>
  </si>
  <si>
    <t>Approx No. of stand</t>
  </si>
  <si>
    <t>The no. of marbles in a stand is calculated by counting marbles in some stands done by the security guard and a range is considered for inventory calculation for particular area</t>
  </si>
  <si>
    <t>Marble blocks were present in open which were not counted because of large numbers</t>
  </si>
  <si>
    <t xml:space="preserve">Marble with differernt qualities were present at the site in each stand which could not be bifurcated because of large number </t>
  </si>
  <si>
    <t>The size of marble was measured by security guard through random measurment</t>
  </si>
  <si>
    <t>09--13</t>
  </si>
  <si>
    <t>Total Slabs</t>
  </si>
  <si>
    <t>Total Area (sqft)</t>
  </si>
  <si>
    <t>Location</t>
  </si>
  <si>
    <t>Rate per sq.ft.</t>
  </si>
  <si>
    <t>FMV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</si>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</sst>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5" fontId="0" fillId="0" borderId="1" xfId="1" applyNumberFormat="1" applyFont="1" applyBorder="1"/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165" fontId="2" fillId="0" borderId="1" xfId="0" applyNumberFormat="1" applyFont="1" applyBorder="1"/>
    <xf numFmtId="0" fontId="2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L17"/>
  <sheetViews>
    <sheetView tabSelected="1" workbookViewId="0">
      <selection activeCell="K14" sqref="K14"/>
    </sheetView>
  </sheetViews>
  <sheetFormatPr defaultRowHeight="15" x14ac:dyDescent="0.25"/>
  <cols>
    <col min="5" max="5" width="10.42578125" bestFit="1" customWidth="1"/>
    <col min="6" max="6" width="14.140625" bestFit="1" customWidth="1"/>
    <col min="7" max="7" width="4.28515625" bestFit="1" customWidth="1"/>
    <col min="8" max="8" width="11" bestFit="1" customWidth="1"/>
    <col min="9" max="9" width="9.28515625" bestFit="1" customWidth="1"/>
    <col min="10" max="10" width="11.5703125" bestFit="1" customWidth="1"/>
    <col min="11" max="11" width="9.28515625" bestFit="1" customWidth="1"/>
    <col min="12" max="12" width="12.7109375" bestFit="1" customWidth="1"/>
  </cols>
  <sheetData>
    <row r="4" spans="4:12" ht="45" x14ac:dyDescent="0.25">
      <c r="D4" s="5" t="s">
        <v>21</v>
      </c>
      <c r="E4" s="4" t="s">
        <v>9</v>
      </c>
      <c r="F4" s="4" t="s">
        <v>12</v>
      </c>
      <c r="G4" s="5" t="s">
        <v>2</v>
      </c>
      <c r="H4" s="4" t="s">
        <v>13</v>
      </c>
      <c r="I4" s="6" t="s">
        <v>19</v>
      </c>
      <c r="J4" s="6" t="s">
        <v>20</v>
      </c>
      <c r="K4" s="4" t="s">
        <v>22</v>
      </c>
      <c r="L4" s="5" t="s">
        <v>23</v>
      </c>
    </row>
    <row r="5" spans="4:12" x14ac:dyDescent="0.25">
      <c r="D5" s="3" t="s">
        <v>0</v>
      </c>
      <c r="E5" s="1">
        <f>4*4</f>
        <v>16</v>
      </c>
      <c r="F5" s="1" t="s">
        <v>1</v>
      </c>
      <c r="G5" s="1">
        <v>16</v>
      </c>
      <c r="H5" s="1">
        <v>40</v>
      </c>
      <c r="I5" s="7">
        <f>H5*G5</f>
        <v>640</v>
      </c>
      <c r="J5" s="7">
        <f>I5*E5</f>
        <v>10240</v>
      </c>
      <c r="K5" s="7">
        <v>100</v>
      </c>
      <c r="L5" s="7">
        <f>K5*J5</f>
        <v>1024000</v>
      </c>
    </row>
    <row r="6" spans="4:12" x14ac:dyDescent="0.25">
      <c r="D6" s="3"/>
      <c r="E6" s="1">
        <f>4*8</f>
        <v>32</v>
      </c>
      <c r="F6" s="1" t="s">
        <v>18</v>
      </c>
      <c r="G6" s="1">
        <v>11</v>
      </c>
      <c r="H6" s="1">
        <v>20</v>
      </c>
      <c r="I6" s="7">
        <f t="shared" ref="I6:I9" si="0">H6*G6</f>
        <v>220</v>
      </c>
      <c r="J6" s="7">
        <f t="shared" ref="J6:J9" si="1">I6*E6</f>
        <v>7040</v>
      </c>
      <c r="K6" s="7">
        <v>100</v>
      </c>
      <c r="L6" s="7">
        <f t="shared" ref="L6:L9" si="2">K6*J6</f>
        <v>704000</v>
      </c>
    </row>
    <row r="7" spans="4:12" x14ac:dyDescent="0.25">
      <c r="D7" s="3"/>
      <c r="E7" s="1">
        <f>4*5</f>
        <v>20</v>
      </c>
      <c r="F7" s="1" t="s">
        <v>3</v>
      </c>
      <c r="G7" s="1">
        <v>22</v>
      </c>
      <c r="H7" s="1">
        <f>3*35+3*22</f>
        <v>171</v>
      </c>
      <c r="I7" s="7">
        <f t="shared" si="0"/>
        <v>3762</v>
      </c>
      <c r="J7" s="7">
        <f t="shared" si="1"/>
        <v>75240</v>
      </c>
      <c r="K7" s="7">
        <v>100</v>
      </c>
      <c r="L7" s="7">
        <f t="shared" si="2"/>
        <v>7524000</v>
      </c>
    </row>
    <row r="8" spans="4:12" x14ac:dyDescent="0.25">
      <c r="D8" s="2" t="s">
        <v>5</v>
      </c>
      <c r="E8" s="1">
        <f>3*8</f>
        <v>24</v>
      </c>
      <c r="F8" s="1" t="s">
        <v>6</v>
      </c>
      <c r="G8" s="1">
        <v>30</v>
      </c>
      <c r="H8" s="1">
        <v>50</v>
      </c>
      <c r="I8" s="7">
        <f t="shared" si="0"/>
        <v>1500</v>
      </c>
      <c r="J8" s="7">
        <f t="shared" si="1"/>
        <v>36000</v>
      </c>
      <c r="K8" s="7">
        <v>100</v>
      </c>
      <c r="L8" s="7">
        <f t="shared" si="2"/>
        <v>3600000</v>
      </c>
    </row>
    <row r="9" spans="4:12" x14ac:dyDescent="0.25">
      <c r="D9" s="2" t="s">
        <v>4</v>
      </c>
      <c r="E9" s="1">
        <f>7*5.5</f>
        <v>38.5</v>
      </c>
      <c r="F9" s="1" t="s">
        <v>7</v>
      </c>
      <c r="G9" s="1">
        <v>40</v>
      </c>
      <c r="H9" s="1">
        <f>2*30</f>
        <v>60</v>
      </c>
      <c r="I9" s="7">
        <f t="shared" si="0"/>
        <v>2400</v>
      </c>
      <c r="J9" s="7">
        <f t="shared" si="1"/>
        <v>92400</v>
      </c>
      <c r="K9" s="7">
        <v>100</v>
      </c>
      <c r="L9" s="7">
        <f t="shared" si="2"/>
        <v>9240000</v>
      </c>
    </row>
    <row r="10" spans="4:12" x14ac:dyDescent="0.25">
      <c r="D10" s="8" t="s">
        <v>24</v>
      </c>
      <c r="E10" s="9"/>
      <c r="F10" s="9"/>
      <c r="G10" s="9"/>
      <c r="H10" s="10"/>
      <c r="I10" s="11">
        <f>SUM(I5:I9)</f>
        <v>8522</v>
      </c>
      <c r="J10" s="11">
        <f>SUM(J5:J9)</f>
        <v>220920</v>
      </c>
      <c r="K10" s="12"/>
      <c r="L10" s="11">
        <f>SUM(L5:L9)</f>
        <v>22092000</v>
      </c>
    </row>
    <row r="11" spans="4:12" x14ac:dyDescent="0.25">
      <c r="D11" t="s">
        <v>8</v>
      </c>
    </row>
    <row r="12" spans="4:12" x14ac:dyDescent="0.25">
      <c r="D12">
        <v>1</v>
      </c>
      <c r="E12" t="s">
        <v>10</v>
      </c>
    </row>
    <row r="13" spans="4:12" x14ac:dyDescent="0.25">
      <c r="D13">
        <v>2</v>
      </c>
      <c r="E13" t="s">
        <v>17</v>
      </c>
    </row>
    <row r="14" spans="4:12" x14ac:dyDescent="0.25">
      <c r="D14">
        <v>3</v>
      </c>
      <c r="E14" t="s">
        <v>11</v>
      </c>
    </row>
    <row r="15" spans="4:12" x14ac:dyDescent="0.25">
      <c r="D15">
        <v>4</v>
      </c>
      <c r="E15" t="s">
        <v>16</v>
      </c>
    </row>
    <row r="16" spans="4:12" x14ac:dyDescent="0.25">
      <c r="D16">
        <v>5</v>
      </c>
      <c r="E16" t="s">
        <v>14</v>
      </c>
    </row>
    <row r="17" spans="4:5" x14ac:dyDescent="0.25">
      <c r="D17">
        <v>6</v>
      </c>
      <c r="E17" t="s">
        <v>15</v>
      </c>
    </row>
  </sheetData>
  <mergeCells count="2">
    <mergeCell ref="D5:D7"/>
    <mergeCell ref="D10:H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2024-12-23T07:10:09Z</dcterms:modified>
</cp:coreProperties>
</file>