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 Progress Files\Ashil Baby\LIE REPORTS\uploads\VIS(2024-25)-PL081-073-098\"/>
    </mc:Choice>
  </mc:AlternateContent>
  <bookViews>
    <workbookView xWindow="0" yWindow="0" windowWidth="20490" windowHeight="7455" firstSheet="1" activeTab="6"/>
  </bookViews>
  <sheets>
    <sheet name="SUMMARY OF CONSTRUCTION BILLS" sheetId="17" r:id="rId1"/>
    <sheet name="Building sheet" sheetId="4" r:id="rId2"/>
    <sheet name="Sheet1" sheetId="5" state="hidden" r:id="rId3"/>
    <sheet name="Invoice Table" sheetId="12" r:id="rId4"/>
    <sheet name="NEW BILLS 23-24" sheetId="24" state="hidden" r:id="rId5"/>
    <sheet name="NEWS BILLS " sheetId="23" r:id="rId6"/>
    <sheet name="Pile foundation" sheetId="10" r:id="rId7"/>
    <sheet name="Sheet3" sheetId="6" state="hidden" r:id="rId8"/>
    <sheet name="Raft Foundation " sheetId="8" r:id="rId9"/>
    <sheet name="Water Tank" sheetId="9" r:id="rId10"/>
    <sheet name="Total Construction cost" sheetId="13" r:id="rId11"/>
    <sheet name="Weightage chart" sheetId="15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2" i="17" l="1"/>
  <c r="J13" i="8"/>
  <c r="F58" i="12" l="1"/>
  <c r="F56" i="12"/>
  <c r="E206" i="12"/>
  <c r="E78" i="24"/>
  <c r="E148" i="23"/>
  <c r="E107" i="23"/>
  <c r="F53" i="12" l="1"/>
  <c r="H54" i="12" l="1"/>
  <c r="G215" i="23"/>
  <c r="E213" i="23"/>
  <c r="E221" i="23"/>
  <c r="P19" i="23" l="1"/>
  <c r="I9" i="4" l="1"/>
  <c r="G2" i="8"/>
  <c r="G2" i="9"/>
  <c r="G13" i="10" l="1"/>
  <c r="F4" i="10"/>
  <c r="G4" i="10" s="1"/>
  <c r="I4" i="10" s="1"/>
  <c r="J4" i="10" s="1"/>
  <c r="K4" i="10" s="1"/>
  <c r="M4" i="10" s="1"/>
  <c r="N4" i="10" s="1"/>
  <c r="N13" i="10" s="1"/>
  <c r="G3" i="9"/>
  <c r="G4" i="9"/>
  <c r="G6" i="4"/>
  <c r="G7" i="4"/>
  <c r="G8" i="4"/>
  <c r="G5" i="4"/>
  <c r="I5" i="4" s="1"/>
  <c r="G5" i="9" l="1"/>
  <c r="N20" i="10"/>
  <c r="I13" i="10"/>
  <c r="N14" i="10" s="1"/>
  <c r="N16" i="10" s="1"/>
  <c r="G9" i="4"/>
  <c r="E16" i="6"/>
  <c r="E54" i="5" l="1"/>
  <c r="F9" i="4" l="1"/>
  <c r="I8" i="4" l="1"/>
  <c r="I6" i="4"/>
  <c r="I7" i="4" l="1"/>
  <c r="J11" i="8" l="1"/>
  <c r="C5" i="13"/>
  <c r="C7" i="13" s="1"/>
  <c r="H18" i="4"/>
  <c r="H20" i="4" s="1"/>
</calcChain>
</file>

<file path=xl/sharedStrings.xml><?xml version="1.0" encoding="utf-8"?>
<sst xmlns="http://schemas.openxmlformats.org/spreadsheetml/2006/main" count="2104" uniqueCount="412">
  <si>
    <t>Type of Structure</t>
  </si>
  <si>
    <t>Gross Replacement Value
(INR)</t>
  </si>
  <si>
    <t>Remarks:</t>
  </si>
  <si>
    <t>Sr. No.</t>
  </si>
  <si>
    <t>3. Age of construction taken from the information as per documents provided to us.</t>
  </si>
  <si>
    <t>Built-up area (in sq.mtr)</t>
  </si>
  <si>
    <t>Total</t>
  </si>
  <si>
    <t>Buit-up area 
(in sq ft)</t>
  </si>
  <si>
    <t>Plinth Area  Rate 
(INR per sq feet)</t>
  </si>
  <si>
    <t xml:space="preserve">2.The maintinence of the building was good as per site survey observation. </t>
  </si>
  <si>
    <t>Rate</t>
  </si>
  <si>
    <t>1. All the details pertaing to the building area statement such as area, floor, etc has been taken from the map provided to us and more-or-less same was found during site measurment.</t>
  </si>
  <si>
    <t>Particulars</t>
  </si>
  <si>
    <t>krishna sin zala</t>
  </si>
  <si>
    <t>25 lakh per acre</t>
  </si>
  <si>
    <t>Height 
(in m)</t>
  </si>
  <si>
    <t>RCC</t>
  </si>
  <si>
    <t xml:space="preserve">vendors Name </t>
  </si>
  <si>
    <t>Type Of work</t>
  </si>
  <si>
    <t>Cost Incured/ Bills Paid</t>
  </si>
  <si>
    <t>Sl no:</t>
  </si>
  <si>
    <t>Poddar Builders</t>
  </si>
  <si>
    <t>Purchase of PCC Cement</t>
  </si>
  <si>
    <t>Adhikary Enterprises</t>
  </si>
  <si>
    <t>Rashmi Cement</t>
  </si>
  <si>
    <t>Purchase of RMC</t>
  </si>
  <si>
    <t>Hitech Concrete Co.</t>
  </si>
  <si>
    <t xml:space="preserve">Purchase  of Steel </t>
  </si>
  <si>
    <t>Laskar Builders</t>
  </si>
  <si>
    <t>Kapoor Chand Jaiswal</t>
  </si>
  <si>
    <t>Arihant Benchmark Projects Pvt Ltd</t>
  </si>
  <si>
    <t>Sujit Steel Udyog</t>
  </si>
  <si>
    <t xml:space="preserve">HMB Ispayt Pvt Ltd. </t>
  </si>
  <si>
    <t>Purchase of MS Steel Tube</t>
  </si>
  <si>
    <t xml:space="preserve">New Prahari Seccurity Agency </t>
  </si>
  <si>
    <t>Security Service</t>
  </si>
  <si>
    <t>`</t>
  </si>
  <si>
    <t>Invoice Number</t>
  </si>
  <si>
    <t xml:space="preserve"> A005372</t>
  </si>
  <si>
    <t>AE/04447/23-24</t>
  </si>
  <si>
    <t>A005362</t>
  </si>
  <si>
    <t>A005363</t>
  </si>
  <si>
    <t>A005365</t>
  </si>
  <si>
    <t>A005366</t>
  </si>
  <si>
    <t>A005367</t>
  </si>
  <si>
    <t>A005368</t>
  </si>
  <si>
    <t>A005370</t>
  </si>
  <si>
    <t>A005371</t>
  </si>
  <si>
    <t>A005373</t>
  </si>
  <si>
    <t>A005374</t>
  </si>
  <si>
    <t>A005375</t>
  </si>
  <si>
    <t>A005376</t>
  </si>
  <si>
    <t>A005377</t>
  </si>
  <si>
    <t>A005378</t>
  </si>
  <si>
    <t>A005417</t>
  </si>
  <si>
    <t>A005418</t>
  </si>
  <si>
    <t>A0035364</t>
  </si>
  <si>
    <t>A3005361</t>
  </si>
  <si>
    <t>AA005369</t>
  </si>
  <si>
    <t>HCC/HWH/01693</t>
  </si>
  <si>
    <t>HCC/HWH/01697</t>
  </si>
  <si>
    <t>HCC/HWH/0519</t>
  </si>
  <si>
    <t>HCC/HWH/01422</t>
  </si>
  <si>
    <t>HCC/HWH/01423</t>
  </si>
  <si>
    <t>HCC/HWH/01427</t>
  </si>
  <si>
    <t>HCC/HWH/01439</t>
  </si>
  <si>
    <t>HCC/HWH/01443</t>
  </si>
  <si>
    <t>HCC/HWH/01445</t>
  </si>
  <si>
    <t>HCC/HWH/01478</t>
  </si>
  <si>
    <t>HCC/HWH/01521</t>
  </si>
  <si>
    <t>HCC/HWH/01523</t>
  </si>
  <si>
    <t>HCC/HWH/01542</t>
  </si>
  <si>
    <t>HCC/HWH/ 01551</t>
  </si>
  <si>
    <t>HCC/HWH/01691</t>
  </si>
  <si>
    <t>HCC/HWH/01692</t>
  </si>
  <si>
    <t>HCC/HWH/01732</t>
  </si>
  <si>
    <t>HCC/HWH/01969</t>
  </si>
  <si>
    <t>HCC/HWH/ 02123</t>
  </si>
  <si>
    <t>HCC/HWH/09614</t>
  </si>
  <si>
    <t>LB/23-24/0276</t>
  </si>
  <si>
    <t>LB/23-24/0277</t>
  </si>
  <si>
    <t>ABPPL/192/23-24</t>
  </si>
  <si>
    <t>SSU/248/23-24</t>
  </si>
  <si>
    <t>ABPPL/269/23-24</t>
  </si>
  <si>
    <t>AE/04295/23-24</t>
  </si>
  <si>
    <t>T/036/23-24</t>
  </si>
  <si>
    <t>H2M24/12570</t>
  </si>
  <si>
    <t>H2M24/12608</t>
  </si>
  <si>
    <t>H2M24/12695</t>
  </si>
  <si>
    <t>west Bengal State Electricity Board</t>
  </si>
  <si>
    <t>Electricity Bill</t>
  </si>
  <si>
    <t>Dated 27/05/2023</t>
  </si>
  <si>
    <t>Dated 27/04/2023</t>
  </si>
  <si>
    <t>Dated 31/10/2022</t>
  </si>
  <si>
    <t>Dated 28/10/2023</t>
  </si>
  <si>
    <t>Dated 28/12/2023</t>
  </si>
  <si>
    <t>Dated 31/08/2023</t>
  </si>
  <si>
    <t>Dated 29/09/2023</t>
  </si>
  <si>
    <t>Dated 28/03/2023</t>
  </si>
  <si>
    <t>Dated 29/08/2023</t>
  </si>
  <si>
    <t>Dated 28/07/2023</t>
  </si>
  <si>
    <t>Dated 29/11/2022</t>
  </si>
  <si>
    <t>Dated 28/02/2023</t>
  </si>
  <si>
    <t>GF</t>
  </si>
  <si>
    <t>FF</t>
  </si>
  <si>
    <t>SF</t>
  </si>
  <si>
    <t>Stair Head</t>
  </si>
  <si>
    <t>RCC framed structure</t>
  </si>
  <si>
    <t>Raft foundation</t>
  </si>
  <si>
    <t xml:space="preserve"> Unit</t>
  </si>
  <si>
    <t>L/S</t>
  </si>
  <si>
    <t>RCC + Brick work</t>
  </si>
  <si>
    <t>Number of Tanks</t>
  </si>
  <si>
    <t>unit</t>
  </si>
  <si>
    <t xml:space="preserve">Capacity in liter </t>
  </si>
  <si>
    <t>Amount in Rs.</t>
  </si>
  <si>
    <t>UG RCC Water Tank 1</t>
  </si>
  <si>
    <t>RCC Water Tank Outside Block A</t>
  </si>
  <si>
    <t>Liters</t>
  </si>
  <si>
    <t>Type of construction</t>
  </si>
  <si>
    <t>Rate per L</t>
  </si>
  <si>
    <t>Quantity</t>
  </si>
  <si>
    <t xml:space="preserve">Quantity </t>
  </si>
  <si>
    <t xml:space="preserve"> Steel rate analysis for pile</t>
  </si>
  <si>
    <t>Dia of pile in mm</t>
  </si>
  <si>
    <t>Dia of pile in m</t>
  </si>
  <si>
    <t xml:space="preserve">CSA of pile </t>
  </si>
  <si>
    <t xml:space="preserve">CSA  of Steel  </t>
  </si>
  <si>
    <t xml:space="preserve">Quantity of steel per m in kg </t>
  </si>
  <si>
    <t>Qty. of steel required for 18.5 m</t>
  </si>
  <si>
    <t>Rate of steel in kg in Rs.</t>
  </si>
  <si>
    <t>Amount per 1 pile</t>
  </si>
  <si>
    <t>Amount for 174 pile</t>
  </si>
  <si>
    <t>As per IS CODE 2911</t>
  </si>
  <si>
    <t>Minimum dia of steel in pile should be</t>
  </si>
  <si>
    <t>12 mm</t>
  </si>
  <si>
    <t>Mini number of steel reinforcement in pile</t>
  </si>
  <si>
    <t>6 nos</t>
  </si>
  <si>
    <t xml:space="preserve">Minimum Longitudinal  CSA of steel </t>
  </si>
  <si>
    <t>Minimum Transverse CSA of steel  (L/S)</t>
  </si>
  <si>
    <t xml:space="preserve"> M 25 grade concrete rate analysis for pile</t>
  </si>
  <si>
    <t xml:space="preserve">Amount per m </t>
  </si>
  <si>
    <t>Length of each pile in m</t>
  </si>
  <si>
    <t>Amount for 1 pile</t>
  </si>
  <si>
    <t xml:space="preserve">Total number of pile </t>
  </si>
  <si>
    <t>Total amount for 174 piles</t>
  </si>
  <si>
    <t xml:space="preserve">Cost for One pile </t>
  </si>
  <si>
    <r>
      <t>Volume  of Steel  per m in m</t>
    </r>
    <r>
      <rPr>
        <vertAlign val="superscript"/>
        <sz val="11"/>
        <color theme="1"/>
        <rFont val="Calibri"/>
        <family val="2"/>
        <scheme val="minor"/>
      </rPr>
      <t>3</t>
    </r>
  </si>
  <si>
    <t>Rate for Pile testing</t>
  </si>
  <si>
    <t xml:space="preserve">Unit </t>
  </si>
  <si>
    <t>Amount</t>
  </si>
  <si>
    <t>Vertical load test</t>
  </si>
  <si>
    <t>Nos</t>
  </si>
  <si>
    <t>Total cost for piling``</t>
  </si>
  <si>
    <t>NPSA/23-24/640</t>
  </si>
  <si>
    <t>NPSA/23-24/522</t>
  </si>
  <si>
    <t>NPSA/23-24/741</t>
  </si>
  <si>
    <t>NPSA/23-24/722</t>
  </si>
  <si>
    <t>Govt: of West Bengal</t>
  </si>
  <si>
    <t>Building Sanction fees</t>
  </si>
  <si>
    <t>HU20K10U40</t>
  </si>
  <si>
    <t xml:space="preserve">Pollution Control Board </t>
  </si>
  <si>
    <t>Online fee payment receipt</t>
  </si>
  <si>
    <t>Raj Construction</t>
  </si>
  <si>
    <t>Labour Charge Bill</t>
  </si>
  <si>
    <t>GST/24/2023-24</t>
  </si>
  <si>
    <t>West Bengal State Electricity Distribution Company Ltd</t>
  </si>
  <si>
    <t>Fire Service Bill</t>
  </si>
  <si>
    <t xml:space="preserve">Raj Construction </t>
  </si>
  <si>
    <t>Pile Testing</t>
  </si>
  <si>
    <t>Isotex Corporation Pvt. Ltd</t>
  </si>
  <si>
    <t>Machine Advance payment</t>
  </si>
  <si>
    <t>IC/G1P1/MC/2024</t>
  </si>
  <si>
    <t>Total Cost of Construction</t>
  </si>
  <si>
    <t>Total Construction Cost</t>
  </si>
  <si>
    <t>Pile foundation</t>
  </si>
  <si>
    <t>Raft Foundation</t>
  </si>
  <si>
    <t>Water Tank Construction</t>
  </si>
  <si>
    <t>Sl No.</t>
  </si>
  <si>
    <t>Amount Incurred in Rs.</t>
  </si>
  <si>
    <t xml:space="preserve">Total </t>
  </si>
  <si>
    <t>Stage of Construction</t>
  </si>
  <si>
    <t>Excavation, Foundation &amp; Plinth</t>
  </si>
  <si>
    <t>Civil structure</t>
  </si>
  <si>
    <t>Finishing</t>
  </si>
  <si>
    <t>Pulp Moulding Machine</t>
  </si>
  <si>
    <t>PI No.NYPA231227-04</t>
  </si>
  <si>
    <t>Material Purchase</t>
  </si>
  <si>
    <t>Sq.ft</t>
  </si>
  <si>
    <t>Sl. No</t>
  </si>
  <si>
    <t>Vendors Name</t>
  </si>
  <si>
    <t>Cost Incurred/ Bills Paid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</si>
  <si>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</si>
  <si>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A005372</t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</si>
  <si>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</si>
  <si>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</si>
  <si>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</si>
  <si>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</si>
  <si>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</si>
  <si>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</si>
  <si>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</si>
  <si>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</si>
  <si>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10.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</si>
  <si>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</si>
  <si>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</si>
  <si>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</si>
  <si>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</si>
  <si>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</si>
  <si>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</si>
  <si>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</si>
  <si>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</si>
  <si>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19.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</si>
  <si>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</si>
  <si>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</si>
  <si>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</si>
  <si>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</si>
  <si>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</si>
  <si>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</si>
  <si>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</si>
  <si>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</si>
  <si>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</si>
  <si>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29.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</si>
  <si>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</si>
  <si>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</si>
  <si>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</si>
  <si>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</si>
  <si>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</si>
  <si>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</si>
  <si>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</si>
  <si>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</si>
  <si>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</si>
  <si>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39.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</si>
  <si>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</si>
  <si>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</si>
  <si>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</si>
  <si>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</si>
  <si>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Purchase  of Steel</t>
  </si>
  <si>
    <r>
      <t>44.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</si>
  <si>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</si>
  <si>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</si>
  <si>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</si>
  <si>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</si>
  <si>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49.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</si>
  <si>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50.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</si>
  <si>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HMB Ispayt Pvt Ltd.</t>
  </si>
  <si>
    <r>
      <t>51.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</si>
  <si>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52.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</si>
  <si>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53.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</si>
  <si>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r>
      <t>54.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</si>
  <si>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Dated 14/09/2023</t>
  </si>
  <si>
    <t>ABPPL/80/22-23</t>
  </si>
  <si>
    <t>Arihant Benchmark Project  Pvt. Ltd</t>
  </si>
  <si>
    <t>Purchase of Steel Bars</t>
  </si>
  <si>
    <t>Arihant Iron and Steel Product Pvt. Ltd</t>
  </si>
  <si>
    <t>AISPPL/267/22-23</t>
  </si>
  <si>
    <t>AISPPL/277/22-23</t>
  </si>
  <si>
    <t>ABPPL/180/22-23</t>
  </si>
  <si>
    <t xml:space="preserve">Proffesiional Fees </t>
  </si>
  <si>
    <t>BGSBIEXIM0922-02</t>
  </si>
  <si>
    <t>BGSBIEXIM0922-04</t>
  </si>
  <si>
    <t>Biplav Dasgupta</t>
  </si>
  <si>
    <t>22-23/BPR/3665</t>
  </si>
  <si>
    <t>CubicTree Solutions</t>
  </si>
  <si>
    <t xml:space="preserve">Technical </t>
  </si>
  <si>
    <t xml:space="preserve">Geocon </t>
  </si>
  <si>
    <t>Geotechnical Investigation</t>
  </si>
  <si>
    <t>34/2022-2023</t>
  </si>
  <si>
    <t>HCC/HW/1001</t>
  </si>
  <si>
    <t>HCC/HW/1004</t>
  </si>
  <si>
    <t>HCC/HW/1005</t>
  </si>
  <si>
    <t>HCC/HW/1006</t>
  </si>
  <si>
    <t>HCC/HW/1007</t>
  </si>
  <si>
    <t>HCC/HW/1008</t>
  </si>
  <si>
    <t>HCC/HW/1009</t>
  </si>
  <si>
    <t>HCC/HW/1010</t>
  </si>
  <si>
    <t>HCC/HW/1011</t>
  </si>
  <si>
    <t>HCC/HW/1013</t>
  </si>
  <si>
    <t>HCC/HW/1014</t>
  </si>
  <si>
    <t>HCC/HW/1016</t>
  </si>
  <si>
    <t>HCC/HW/1018</t>
  </si>
  <si>
    <t>HCC/HW/1020</t>
  </si>
  <si>
    <t>HCC/HW/1029</t>
  </si>
  <si>
    <t>HCC/HW/1031</t>
  </si>
  <si>
    <t>HCC/HW/1036</t>
  </si>
  <si>
    <t>HCC/HW/1037</t>
  </si>
  <si>
    <t>HCC/HW/1039</t>
  </si>
  <si>
    <t>HCC/HW/1040</t>
  </si>
  <si>
    <t>HCC/HW/1041</t>
  </si>
  <si>
    <t>HCC/HW/1046</t>
  </si>
  <si>
    <t>HCC/HW/1048</t>
  </si>
  <si>
    <t>HCC/HW/1050</t>
  </si>
  <si>
    <t>HCC/HW/1052</t>
  </si>
  <si>
    <t>HCC/HW/1054</t>
  </si>
  <si>
    <t>HCC/HW/1056</t>
  </si>
  <si>
    <t>HCC/HW/1060</t>
  </si>
  <si>
    <t>HCC/HW/1061</t>
  </si>
  <si>
    <t>HCC/HW/1069</t>
  </si>
  <si>
    <t>HCC/HW/1071</t>
  </si>
  <si>
    <t>HCC/HW/1086</t>
  </si>
  <si>
    <t>HCC/HW/1087</t>
  </si>
  <si>
    <t>HCC/HW/1113</t>
  </si>
  <si>
    <t>HCC/HW/1114</t>
  </si>
  <si>
    <t>HCC/HW/1115</t>
  </si>
  <si>
    <t>HCC/HW/1255</t>
  </si>
  <si>
    <t>HCC/HW/966</t>
  </si>
  <si>
    <t>HCC/HW/975</t>
  </si>
  <si>
    <t>HCC/HW/976</t>
  </si>
  <si>
    <t>HCC/HW/984</t>
  </si>
  <si>
    <t>HCC/HW/985</t>
  </si>
  <si>
    <t>HCC/HW/988</t>
  </si>
  <si>
    <t>HCC/HW/996</t>
  </si>
  <si>
    <t>HCC/HW/1194</t>
  </si>
  <si>
    <t>HCC/HW/1110</t>
  </si>
  <si>
    <t>HCC/HW/1126</t>
  </si>
  <si>
    <t>HCC/HW/1131</t>
  </si>
  <si>
    <t>HCC/HW/10278</t>
  </si>
  <si>
    <t>KBC1412</t>
  </si>
  <si>
    <t>Purchase of PVC Pipes</t>
  </si>
  <si>
    <t>Kailash Bathware Co.</t>
  </si>
  <si>
    <t xml:space="preserve"> MAA Karunmoyee </t>
  </si>
  <si>
    <t>Dated 26/08/2022</t>
  </si>
  <si>
    <t>Dated 14/09/2022</t>
  </si>
  <si>
    <t>Dated 20/08/2022</t>
  </si>
  <si>
    <t>Processing Charges</t>
  </si>
  <si>
    <t>PD Rungta and Ors</t>
  </si>
  <si>
    <t>HUF/016/22-23</t>
  </si>
  <si>
    <t>S.K Lath and Company</t>
  </si>
  <si>
    <t>SKL1117</t>
  </si>
  <si>
    <t>Surojit Labour Contractor</t>
  </si>
  <si>
    <t>Dated 17/08/2022</t>
  </si>
  <si>
    <t>Suvidha Consultancy Services Llp</t>
  </si>
  <si>
    <t>SUV/LLP/-27/22-23</t>
  </si>
  <si>
    <t>AE03482/23-24</t>
  </si>
  <si>
    <t>Adhikary Enterprise</t>
  </si>
  <si>
    <t>Purchase of cement</t>
  </si>
  <si>
    <t>purchase of Aggregate</t>
  </si>
  <si>
    <t>ABPPL/134/23-24</t>
  </si>
  <si>
    <t>HCC/HWH/027</t>
  </si>
  <si>
    <t>HCC/HWH/028</t>
  </si>
  <si>
    <t>HCC/HWH/045</t>
  </si>
  <si>
    <t>HCC/HWH/01009</t>
  </si>
  <si>
    <t>HCC/HWH/01010</t>
  </si>
  <si>
    <t>HCC/HWH/01011</t>
  </si>
  <si>
    <t>HCC/HWH/01012</t>
  </si>
  <si>
    <t>HCC/HWH/01013</t>
  </si>
  <si>
    <t>HCC/HWH/01014</t>
  </si>
  <si>
    <t>HCC/HWH/01015</t>
  </si>
  <si>
    <t>HCC/HWH/01016</t>
  </si>
  <si>
    <t>HCC/HWH/01025</t>
  </si>
  <si>
    <t>HCC/HWH/01026</t>
  </si>
  <si>
    <t>HCC/HWH/01027</t>
  </si>
  <si>
    <t>HCC/HWH/01028</t>
  </si>
  <si>
    <t>HCC/HWH/01029</t>
  </si>
  <si>
    <t>HCC/HWH/01041</t>
  </si>
  <si>
    <t>HCC/HWH/01052</t>
  </si>
  <si>
    <t>HCC/HWH/01092</t>
  </si>
  <si>
    <t>HCC/HWH/01093</t>
  </si>
  <si>
    <t>HCC/HWH/01094</t>
  </si>
  <si>
    <t>HCC/HWH/01097</t>
  </si>
  <si>
    <t>HCC/HWH/01100</t>
  </si>
  <si>
    <t>HCC/HWH/01119</t>
  </si>
  <si>
    <t>HCC/HWH/01136</t>
  </si>
  <si>
    <t>HCC/HWH/01139</t>
  </si>
  <si>
    <t>HCC/HWH/01140</t>
  </si>
  <si>
    <t>HCC/HWH/01144</t>
  </si>
  <si>
    <t>HCC/HWH/01194</t>
  </si>
  <si>
    <t>HCC/HWH/01320</t>
  </si>
  <si>
    <t>HCC/HWH/01321</t>
  </si>
  <si>
    <t>HCC/HWH/01322</t>
  </si>
  <si>
    <t>HCC/HWH/01324</t>
  </si>
  <si>
    <t>HCC/HWH/01325</t>
  </si>
  <si>
    <t>HCC/HWH/01347</t>
  </si>
  <si>
    <t>HCC/HWH/01396</t>
  </si>
  <si>
    <t>HCC/HWH/01397</t>
  </si>
  <si>
    <t>HCC/HWH/01416</t>
  </si>
  <si>
    <t>OTHER INVOICES</t>
  </si>
  <si>
    <t>Dated 28/11/2023</t>
  </si>
  <si>
    <t>Maa Tara Enterprise</t>
  </si>
  <si>
    <t>Purchase of Aggregate</t>
  </si>
  <si>
    <t>Purchase of Cement</t>
  </si>
  <si>
    <t>Dated 2/11/2023</t>
  </si>
  <si>
    <t>National Electric Corporation</t>
  </si>
  <si>
    <t>Purchase of Lights</t>
  </si>
  <si>
    <t>23-24/5038</t>
  </si>
  <si>
    <t>New Prahari Security Agency</t>
  </si>
  <si>
    <t>NSPA-23-24-210</t>
  </si>
  <si>
    <t>NSPA-23-24-176</t>
  </si>
  <si>
    <t>NSPA-23-24-298</t>
  </si>
  <si>
    <t>NSPA-23-24-337</t>
  </si>
  <si>
    <t>NSPA-23-24-435</t>
  </si>
  <si>
    <t>NSPA-23-24-432</t>
  </si>
  <si>
    <t>004-23-24</t>
  </si>
  <si>
    <t>Sidharth Kumar Sharma</t>
  </si>
  <si>
    <t>Brokerage Charges</t>
  </si>
  <si>
    <t>017-23-25</t>
  </si>
  <si>
    <t>028-23-26</t>
  </si>
  <si>
    <t>044-23-24</t>
  </si>
  <si>
    <t>Plumbing Charges</t>
  </si>
  <si>
    <t>Nazibur Rahman</t>
  </si>
  <si>
    <t>Grap Reality</t>
  </si>
  <si>
    <t>GRPL/OH/001/12324</t>
  </si>
  <si>
    <t>MNS</t>
  </si>
  <si>
    <t>Professional Charges</t>
  </si>
  <si>
    <t>MNSR/06353/23-24</t>
  </si>
  <si>
    <t>MNSR/06354/23-25</t>
  </si>
  <si>
    <t>IRG-23-24-0004773</t>
  </si>
  <si>
    <t>Legal Fees</t>
  </si>
  <si>
    <t>Legal Entity Identifier India Limited</t>
  </si>
  <si>
    <t>ABPPL/163/23-24</t>
  </si>
  <si>
    <t>GST/25/2023-24</t>
  </si>
  <si>
    <t>Other Invoices</t>
  </si>
  <si>
    <t>Suvidha Consultancy Services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</si>
</sst>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₹&quot;\ * #,##0_ ;_ &quot;₹&quot;\ * \-#,##0_ ;_ &quot;₹&quot;\ * &quot;-&quot;??_ ;_ @_ "/>
    <numFmt numFmtId="165" formatCode="_ * #,##0_ ;_ * \-#,##0_ ;_ * &quot;-&quot;??_ ;_ @_ "/>
    <numFmt numFmtId="166" formatCode="_ [$₹-4009]\ * #,##0_ ;_ [$₹-4009]\ * \-#,##0_ ;_ [$₹-4009]\ * &quot;-&quot;??_ ;_ @_ "/>
    <numFmt numFmtId="167" formatCode="_-* #,##0_-;\-* #,##0_-;_-* &quot;-&quot;??_-;_-@_-"/>
    <numFmt numFmtId="168" formatCode="&quot;₹&quot;\ #,##0"/>
    <numFmt numFmtId="169" formatCode="_ * #,##0.000_ ;_ * \-#,##0.000_ ;_ * &quot;-&quot;??_ ;_ @_ "/>
    <numFmt numFmtId="170" formatCode="&quot;₹&quot;\ 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Times New Roman"/>
      <family val="1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2F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0" xfId="0" applyNumberFormat="1"/>
    <xf numFmtId="165" fontId="0" fillId="0" borderId="0" xfId="4" applyNumberFormat="1" applyFont="1"/>
    <xf numFmtId="0" fontId="2" fillId="0" borderId="0" xfId="0" applyFont="1"/>
    <xf numFmtId="0" fontId="0" fillId="0" borderId="1" xfId="0" applyBorder="1"/>
    <xf numFmtId="1" fontId="0" fillId="0" borderId="0" xfId="0" applyNumberFormat="1"/>
    <xf numFmtId="165" fontId="0" fillId="0" borderId="1" xfId="4" applyNumberFormat="1" applyFont="1" applyFill="1" applyBorder="1" applyAlignment="1">
      <alignment vertical="center" wrapText="1"/>
    </xf>
    <xf numFmtId="2" fontId="0" fillId="0" borderId="0" xfId="0" applyNumberFormat="1"/>
    <xf numFmtId="43" fontId="2" fillId="0" borderId="0" xfId="4" applyFont="1"/>
    <xf numFmtId="4" fontId="7" fillId="0" borderId="0" xfId="0" applyNumberFormat="1" applyFont="1"/>
    <xf numFmtId="3" fontId="0" fillId="0" borderId="0" xfId="0" applyNumberFormat="1"/>
    <xf numFmtId="3" fontId="8" fillId="0" borderId="0" xfId="0" applyNumberFormat="1" applyFont="1"/>
    <xf numFmtId="0" fontId="7" fillId="0" borderId="0" xfId="0" applyFont="1"/>
    <xf numFmtId="0" fontId="10" fillId="0" borderId="0" xfId="0" applyFont="1"/>
    <xf numFmtId="165" fontId="10" fillId="0" borderId="0" xfId="4" applyNumberFormat="1" applyFont="1"/>
    <xf numFmtId="165" fontId="10" fillId="0" borderId="0" xfId="4" applyNumberFormat="1" applyFont="1" applyBorder="1" applyAlignment="1">
      <alignment horizontal="center" vertical="center" wrapText="1"/>
    </xf>
    <xf numFmtId="0" fontId="11" fillId="0" borderId="0" xfId="0" applyFont="1"/>
    <xf numFmtId="43" fontId="10" fillId="0" borderId="0" xfId="0" applyNumberFormat="1" applyFont="1"/>
    <xf numFmtId="4" fontId="12" fillId="0" borderId="0" xfId="0" applyNumberFormat="1" applyFont="1"/>
    <xf numFmtId="165" fontId="10" fillId="0" borderId="0" xfId="0" applyNumberFormat="1" applyFont="1"/>
    <xf numFmtId="166" fontId="11" fillId="0" borderId="0" xfId="3" applyNumberFormat="1" applyFont="1" applyBorder="1" applyAlignment="1">
      <alignment vertical="center"/>
    </xf>
    <xf numFmtId="166" fontId="11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43" fontId="0" fillId="0" borderId="1" xfId="4" applyFont="1" applyBorder="1" applyAlignment="1">
      <alignment horizontal="center" vertical="center"/>
    </xf>
    <xf numFmtId="168" fontId="0" fillId="0" borderId="1" xfId="4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vertical="center"/>
    </xf>
    <xf numFmtId="165" fontId="2" fillId="0" borderId="1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5" borderId="5" xfId="0" applyFont="1" applyFill="1" applyBorder="1" applyAlignment="1">
      <alignment horizontal="center" vertical="center"/>
    </xf>
    <xf numFmtId="165" fontId="0" fillId="0" borderId="0" xfId="4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/>
    </xf>
    <xf numFmtId="165" fontId="0" fillId="0" borderId="0" xfId="0" applyNumberFormat="1"/>
    <xf numFmtId="165" fontId="0" fillId="6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4" fontId="0" fillId="0" borderId="0" xfId="0" applyNumberFormat="1"/>
    <xf numFmtId="1" fontId="0" fillId="0" borderId="0" xfId="0" applyNumberFormat="1" applyAlignment="1">
      <alignment horizontal="right"/>
    </xf>
    <xf numFmtId="43" fontId="0" fillId="6" borderId="0" xfId="4" applyFont="1" applyFill="1"/>
    <xf numFmtId="2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4" applyNumberFormat="1" applyFont="1" applyBorder="1" applyAlignment="1">
      <alignment horizontal="center" vertical="center"/>
    </xf>
    <xf numFmtId="169" fontId="0" fillId="0" borderId="1" xfId="4" applyNumberFormat="1" applyFont="1" applyBorder="1" applyAlignment="1">
      <alignment horizontal="center" vertical="center"/>
    </xf>
    <xf numFmtId="169" fontId="2" fillId="0" borderId="1" xfId="4" applyNumberFormat="1" applyFont="1" applyBorder="1" applyAlignment="1">
      <alignment vertical="center" wrapText="1"/>
    </xf>
    <xf numFmtId="43" fontId="0" fillId="0" borderId="0" xfId="4" applyFont="1"/>
    <xf numFmtId="168" fontId="2" fillId="0" borderId="1" xfId="4" applyNumberFormat="1" applyFont="1" applyBorder="1" applyAlignment="1">
      <alignment vertical="center" wrapText="1"/>
    </xf>
    <xf numFmtId="43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43" fontId="0" fillId="0" borderId="1" xfId="4" applyFont="1" applyBorder="1" applyAlignment="1">
      <alignment horizontal="center" vertical="center" wrapText="1"/>
    </xf>
    <xf numFmtId="43" fontId="0" fillId="0" borderId="1" xfId="4" applyFont="1" applyBorder="1"/>
    <xf numFmtId="0" fontId="15" fillId="3" borderId="9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8" fontId="0" fillId="0" borderId="1" xfId="4" applyNumberFormat="1" applyFont="1" applyBorder="1" applyAlignment="1">
      <alignment horizontal="center" vertical="center"/>
    </xf>
    <xf numFmtId="168" fontId="0" fillId="6" borderId="0" xfId="0" applyNumberFormat="1" applyFill="1"/>
    <xf numFmtId="165" fontId="0" fillId="0" borderId="1" xfId="4" applyNumberFormat="1" applyFont="1" applyBorder="1" applyAlignment="1">
      <alignment vertical="center"/>
    </xf>
    <xf numFmtId="3" fontId="16" fillId="0" borderId="0" xfId="0" applyNumberFormat="1" applyFont="1"/>
    <xf numFmtId="1" fontId="0" fillId="0" borderId="1" xfId="0" applyNumberFormat="1" applyBorder="1"/>
    <xf numFmtId="165" fontId="0" fillId="6" borderId="1" xfId="4" applyNumberFormat="1" applyFont="1" applyFill="1" applyBorder="1"/>
    <xf numFmtId="10" fontId="0" fillId="0" borderId="0" xfId="0" applyNumberFormat="1"/>
    <xf numFmtId="43" fontId="0" fillId="0" borderId="1" xfId="4" applyFont="1" applyBorder="1" applyAlignment="1">
      <alignment horizontal="center"/>
    </xf>
    <xf numFmtId="165" fontId="0" fillId="6" borderId="1" xfId="4" applyNumberFormat="1" applyFont="1" applyFill="1" applyBorder="1" applyAlignment="1">
      <alignment horizontal="center"/>
    </xf>
    <xf numFmtId="43" fontId="0" fillId="0" borderId="0" xfId="0" applyNumberFormat="1"/>
    <xf numFmtId="43" fontId="0" fillId="6" borderId="0" xfId="0" applyNumberFormat="1" applyFill="1"/>
    <xf numFmtId="168" fontId="0" fillId="6" borderId="1" xfId="0" applyNumberFormat="1" applyFill="1" applyBorder="1"/>
    <xf numFmtId="165" fontId="0" fillId="0" borderId="1" xfId="4" applyNumberFormat="1" applyFont="1" applyBorder="1"/>
    <xf numFmtId="165" fontId="0" fillId="0" borderId="4" xfId="4" applyNumberFormat="1" applyFont="1" applyBorder="1"/>
    <xf numFmtId="0" fontId="13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wrapText="1"/>
    </xf>
    <xf numFmtId="43" fontId="2" fillId="0" borderId="1" xfId="4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5" fontId="0" fillId="0" borderId="0" xfId="4" applyNumberFormat="1" applyFont="1" applyBorder="1" applyAlignment="1">
      <alignment vertical="center"/>
    </xf>
    <xf numFmtId="165" fontId="0" fillId="0" borderId="1" xfId="0" applyNumberFormat="1" applyBorder="1"/>
    <xf numFmtId="0" fontId="19" fillId="0" borderId="0" xfId="0" applyFont="1"/>
    <xf numFmtId="9" fontId="18" fillId="0" borderId="11" xfId="0" applyNumberFormat="1" applyFont="1" applyBorder="1" applyAlignment="1">
      <alignment horizontal="center" vertical="center" wrapText="1"/>
    </xf>
    <xf numFmtId="0" fontId="20" fillId="0" borderId="1" xfId="0" applyFont="1" applyBorder="1"/>
    <xf numFmtId="9" fontId="18" fillId="0" borderId="12" xfId="0" applyNumberFormat="1" applyFont="1" applyBorder="1" applyAlignment="1">
      <alignment horizontal="center" vertical="center" wrapText="1"/>
    </xf>
    <xf numFmtId="9" fontId="18" fillId="0" borderId="1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20" fillId="0" borderId="11" xfId="0" applyNumberFormat="1" applyFont="1" applyBorder="1" applyAlignment="1">
      <alignment horizontal="center" vertical="center" wrapText="1"/>
    </xf>
    <xf numFmtId="0" fontId="0" fillId="3" borderId="0" xfId="0" applyFill="1"/>
    <xf numFmtId="170" fontId="10" fillId="0" borderId="0" xfId="0" applyNumberFormat="1" applyFont="1"/>
    <xf numFmtId="165" fontId="0" fillId="6" borderId="1" xfId="4" applyNumberFormat="1" applyFont="1" applyFill="1" applyBorder="1" applyAlignment="1">
      <alignment horizontal="center" vertical="center"/>
    </xf>
    <xf numFmtId="165" fontId="0" fillId="6" borderId="1" xfId="4" applyNumberFormat="1" applyFont="1" applyFill="1" applyBorder="1" applyAlignment="1">
      <alignment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3" fontId="0" fillId="0" borderId="0" xfId="4" applyFont="1" applyAlignment="1">
      <alignment horizontal="left"/>
    </xf>
    <xf numFmtId="165" fontId="0" fillId="0" borderId="0" xfId="4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5" fontId="0" fillId="0" borderId="0" xfId="4" applyNumberFormat="1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0" fillId="6" borderId="0" xfId="0" applyNumberFormat="1" applyFill="1"/>
    <xf numFmtId="3" fontId="0" fillId="0" borderId="0" xfId="0" applyNumberFormat="1" applyFill="1"/>
    <xf numFmtId="165" fontId="23" fillId="0" borderId="0" xfId="0" applyNumberFormat="1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7" fillId="0" borderId="1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2" fillId="6" borderId="0" xfId="0" applyNumberFormat="1" applyFont="1" applyFill="1"/>
    <xf numFmtId="3" fontId="2" fillId="6" borderId="1" xfId="0" applyNumberFormat="1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right" vertical="center" wrapText="1"/>
    </xf>
    <xf numFmtId="43" fontId="0" fillId="0" borderId="1" xfId="4" applyFont="1" applyBorder="1" applyAlignment="1">
      <alignment horizontal="right" vertical="center"/>
    </xf>
    <xf numFmtId="43" fontId="0" fillId="0" borderId="1" xfId="4" applyFont="1" applyFill="1" applyBorder="1" applyAlignment="1">
      <alignment horizontal="right" vertical="center"/>
    </xf>
    <xf numFmtId="165" fontId="0" fillId="0" borderId="1" xfId="4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165" fontId="0" fillId="0" borderId="1" xfId="4" applyNumberFormat="1" applyFont="1" applyFill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4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2" fillId="0" borderId="1" xfId="0" applyNumberFormat="1" applyFont="1" applyFill="1" applyBorder="1"/>
    <xf numFmtId="3" fontId="0" fillId="0" borderId="1" xfId="0" applyNumberFormat="1" applyFont="1" applyFill="1" applyBorder="1"/>
    <xf numFmtId="0" fontId="17" fillId="0" borderId="16" xfId="0" applyFont="1" applyBorder="1" applyAlignment="1">
      <alignment horizontal="center" vertical="center"/>
    </xf>
    <xf numFmtId="4" fontId="17" fillId="0" borderId="16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43" fontId="2" fillId="0" borderId="1" xfId="4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3" fontId="2" fillId="0" borderId="1" xfId="4" applyFont="1" applyBorder="1" applyAlignment="1">
      <alignment horizontal="left"/>
    </xf>
    <xf numFmtId="165" fontId="2" fillId="0" borderId="1" xfId="4" applyNumberFormat="1" applyFont="1" applyFill="1" applyBorder="1" applyAlignment="1">
      <alignment horizontal="center" vertical="center"/>
    </xf>
    <xf numFmtId="165" fontId="2" fillId="0" borderId="1" xfId="0" applyNumberFormat="1" applyFont="1" applyBorder="1"/>
    <xf numFmtId="165" fontId="2" fillId="0" borderId="1" xfId="4" applyNumberFormat="1" applyFont="1" applyBorder="1" applyAlignment="1">
      <alignment horizontal="center" vertical="center"/>
    </xf>
    <xf numFmtId="165" fontId="2" fillId="0" borderId="1" xfId="4" applyNumberFormat="1" applyFont="1" applyBorder="1"/>
    <xf numFmtId="0" fontId="15" fillId="0" borderId="1" xfId="0" applyFont="1" applyBorder="1"/>
    <xf numFmtId="0" fontId="2" fillId="0" borderId="1" xfId="0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vertical="center"/>
    </xf>
  </cellXfs>
  <cellStyles count="9">
    <cellStyle name="40% - Accent1" xfId="1" builtinId="31"/>
    <cellStyle name="Comma" xfId="4" builtinId="3"/>
    <cellStyle name="Comma 2" xfId="2"/>
    <cellStyle name="Comma 2 2" xfId="6"/>
    <cellStyle name="Comma 3" xfId="8"/>
    <cellStyle name="Currency 2" xfId="3"/>
    <cellStyle name="Currency 2 2" xfId="7"/>
    <cellStyle name="Currency 3" xfId="5"/>
    <cellStyle name="Normal" xfId="0" builtinId="0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'Weightage chart'!$B$4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B7-42A6-B2F7-994D3043BF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B7-42A6-B2F7-994D3043BF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B7-42A6-B2F7-994D3043BFC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'Weightage chart'!$A$5:$A$7</c:f>
              <c:strCache>
                <c:ptCount val="3"/>
                <c:pt idx="0">
                  <c:v>Excavation, Foundation &amp; Plinth</c:v>
                </c:pt>
                <c:pt idx="1">
                  <c:v>Civil structure</c:v>
                </c:pt>
                <c:pt idx="2">
                  <c:v>Finishing</c:v>
                </c:pt>
              </c:strCache>
            </c:strRef>
          </c:cat>
          <c:val>
            <c:numRef>
              <c:f>'Weightage chart'!$B$5:$B$7</c:f>
              <c:numCache>
                <c:formatCode>0%</c:formatCode>
                <c:ptCount val="3"/>
                <c:pt idx="0">
                  <c:v>0.25</c:v>
                </c:pt>
                <c:pt idx="1">
                  <c:v>0.6</c:v>
                </c:pt>
                <c:pt idx="2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0B7-42A6-B2F7-994D3043BFC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</xdr:colOff>
      <xdr:row>11</xdr:row>
      <xdr:rowOff>0</xdr:rowOff>
    </xdr:from>
    <xdr:to>
      <xdr:col>22</xdr:col>
      <xdr:colOff>221428</xdr:colOff>
      <xdr:row>40</xdr:row>
      <xdr:rowOff>42396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50106CD-8ABF-4549-B436-0178C346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965" y="2819400"/>
          <a:ext cx="5711638" cy="556689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3</xdr:row>
      <xdr:rowOff>176212</xdr:rowOff>
    </xdr:from>
    <xdr:to>
      <xdr:col>10</xdr:col>
      <xdr:colOff>561975</xdr:colOff>
      <xdr:row>17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topLeftCell="A154" workbookViewId="0">
      <selection activeCell="F165" sqref="F165"/>
    </sheetView>
  </sheetViews>
  <sheetFormatPr defaultRowHeight="15" x14ac:dyDescent="0.25"/>
  <cols>
    <col min="1" max="1" width="6.140625" bestFit="1" customWidth="1"/>
    <col min="2" max="2" width="32.5703125" bestFit="1" customWidth="1"/>
    <col min="3" max="3" width="24.7109375" bestFit="1" customWidth="1"/>
    <col min="4" max="4" width="16.5703125" bestFit="1" customWidth="1"/>
    <col min="5" max="5" width="13.42578125" bestFit="1" customWidth="1"/>
  </cols>
  <sheetData>
    <row r="1" spans="1:5" ht="60.75" thickBot="1" x14ac:dyDescent="0.3">
      <c r="A1" s="100" t="s">
        <v>189</v>
      </c>
      <c r="B1" s="101" t="s">
        <v>190</v>
      </c>
      <c r="C1" s="101" t="s">
        <v>18</v>
      </c>
      <c r="D1" s="101" t="s">
        <v>37</v>
      </c>
      <c r="E1" s="102" t="s">
        <v>191</v>
      </c>
    </row>
    <row r="2" spans="1:5" ht="15.75" thickBot="1" x14ac:dyDescent="0.3">
      <c r="A2" s="103" t="s">
        <v>192</v>
      </c>
      <c r="B2" s="104" t="s">
        <v>21</v>
      </c>
      <c r="C2" s="104" t="s">
        <v>22</v>
      </c>
      <c r="D2" s="104" t="s">
        <v>193</v>
      </c>
      <c r="E2" s="105">
        <v>48000</v>
      </c>
    </row>
    <row r="3" spans="1:5" ht="15.75" thickBot="1" x14ac:dyDescent="0.3">
      <c r="A3" s="103" t="s">
        <v>194</v>
      </c>
      <c r="B3" s="104" t="s">
        <v>23</v>
      </c>
      <c r="C3" s="104" t="s">
        <v>22</v>
      </c>
      <c r="D3" s="104" t="s">
        <v>39</v>
      </c>
      <c r="E3" s="105">
        <v>6300</v>
      </c>
    </row>
    <row r="4" spans="1:5" ht="15.75" thickBot="1" x14ac:dyDescent="0.3">
      <c r="A4" s="103" t="s">
        <v>195</v>
      </c>
      <c r="B4" s="104" t="s">
        <v>24</v>
      </c>
      <c r="C4" s="104" t="s">
        <v>22</v>
      </c>
      <c r="D4" s="104">
        <v>7052230117960</v>
      </c>
      <c r="E4" s="105">
        <v>110400</v>
      </c>
    </row>
    <row r="5" spans="1:5" ht="15.75" thickBot="1" x14ac:dyDescent="0.3">
      <c r="A5" s="103" t="s">
        <v>196</v>
      </c>
      <c r="B5" s="104" t="s">
        <v>21</v>
      </c>
      <c r="C5" s="104" t="s">
        <v>22</v>
      </c>
      <c r="D5" s="104" t="s">
        <v>40</v>
      </c>
      <c r="E5" s="105">
        <v>37000</v>
      </c>
    </row>
    <row r="6" spans="1:5" ht="15.75" thickBot="1" x14ac:dyDescent="0.3">
      <c r="A6" s="103" t="s">
        <v>197</v>
      </c>
      <c r="B6" s="104" t="s">
        <v>21</v>
      </c>
      <c r="C6" s="104" t="s">
        <v>22</v>
      </c>
      <c r="D6" s="104" t="s">
        <v>41</v>
      </c>
      <c r="E6" s="105">
        <v>37000</v>
      </c>
    </row>
    <row r="7" spans="1:5" ht="15.75" thickBot="1" x14ac:dyDescent="0.3">
      <c r="A7" s="103" t="s">
        <v>198</v>
      </c>
      <c r="B7" s="104" t="s">
        <v>21</v>
      </c>
      <c r="C7" s="104" t="s">
        <v>22</v>
      </c>
      <c r="D7" s="104" t="s">
        <v>42</v>
      </c>
      <c r="E7" s="105">
        <v>37000</v>
      </c>
    </row>
    <row r="8" spans="1:5" ht="15.75" thickBot="1" x14ac:dyDescent="0.3">
      <c r="A8" s="103" t="s">
        <v>199</v>
      </c>
      <c r="B8" s="104" t="s">
        <v>21</v>
      </c>
      <c r="C8" s="104" t="s">
        <v>22</v>
      </c>
      <c r="D8" s="104" t="s">
        <v>43</v>
      </c>
      <c r="E8" s="105">
        <v>48000</v>
      </c>
    </row>
    <row r="9" spans="1:5" ht="15.75" thickBot="1" x14ac:dyDescent="0.3">
      <c r="A9" s="103" t="s">
        <v>200</v>
      </c>
      <c r="B9" s="104" t="s">
        <v>21</v>
      </c>
      <c r="C9" s="104" t="s">
        <v>22</v>
      </c>
      <c r="D9" s="104" t="s">
        <v>44</v>
      </c>
      <c r="E9" s="105">
        <v>48000</v>
      </c>
    </row>
    <row r="10" spans="1:5" ht="15.75" thickBot="1" x14ac:dyDescent="0.3">
      <c r="A10" s="103" t="s">
        <v>201</v>
      </c>
      <c r="B10" s="104" t="s">
        <v>21</v>
      </c>
      <c r="C10" s="104" t="s">
        <v>22</v>
      </c>
      <c r="D10" s="104" t="s">
        <v>45</v>
      </c>
      <c r="E10" s="105">
        <v>48000</v>
      </c>
    </row>
    <row r="11" spans="1:5" ht="15.75" thickBot="1" x14ac:dyDescent="0.3">
      <c r="A11" s="103" t="s">
        <v>202</v>
      </c>
      <c r="B11" s="104" t="s">
        <v>21</v>
      </c>
      <c r="C11" s="104" t="s">
        <v>22</v>
      </c>
      <c r="D11" s="104" t="s">
        <v>46</v>
      </c>
      <c r="E11" s="105">
        <v>48000</v>
      </c>
    </row>
    <row r="12" spans="1:5" ht="15.75" thickBot="1" x14ac:dyDescent="0.3">
      <c r="A12" s="103" t="s">
        <v>203</v>
      </c>
      <c r="B12" s="104" t="s">
        <v>21</v>
      </c>
      <c r="C12" s="104" t="s">
        <v>22</v>
      </c>
      <c r="D12" s="104" t="s">
        <v>47</v>
      </c>
      <c r="E12" s="105">
        <v>48000</v>
      </c>
    </row>
    <row r="13" spans="1:5" ht="15.75" thickBot="1" x14ac:dyDescent="0.3">
      <c r="A13" s="103" t="s">
        <v>204</v>
      </c>
      <c r="B13" s="104" t="s">
        <v>21</v>
      </c>
      <c r="C13" s="104" t="s">
        <v>22</v>
      </c>
      <c r="D13" s="104" t="s">
        <v>48</v>
      </c>
      <c r="E13" s="105">
        <v>48000</v>
      </c>
    </row>
    <row r="14" spans="1:5" ht="15.75" thickBot="1" x14ac:dyDescent="0.3">
      <c r="A14" s="103" t="s">
        <v>205</v>
      </c>
      <c r="B14" s="104" t="s">
        <v>21</v>
      </c>
      <c r="C14" s="104" t="s">
        <v>22</v>
      </c>
      <c r="D14" s="104" t="s">
        <v>49</v>
      </c>
      <c r="E14" s="105">
        <v>48000</v>
      </c>
    </row>
    <row r="15" spans="1:5" ht="15.75" thickBot="1" x14ac:dyDescent="0.3">
      <c r="A15" s="103" t="s">
        <v>206</v>
      </c>
      <c r="B15" s="104" t="s">
        <v>21</v>
      </c>
      <c r="C15" s="104" t="s">
        <v>22</v>
      </c>
      <c r="D15" s="104" t="s">
        <v>50</v>
      </c>
      <c r="E15" s="105">
        <v>48000</v>
      </c>
    </row>
    <row r="16" spans="1:5" ht="15.75" thickBot="1" x14ac:dyDescent="0.3">
      <c r="A16" s="103" t="s">
        <v>207</v>
      </c>
      <c r="B16" s="104" t="s">
        <v>21</v>
      </c>
      <c r="C16" s="104" t="s">
        <v>22</v>
      </c>
      <c r="D16" s="104" t="s">
        <v>51</v>
      </c>
      <c r="E16" s="105">
        <v>32000</v>
      </c>
    </row>
    <row r="17" spans="1:5" ht="15.75" thickBot="1" x14ac:dyDescent="0.3">
      <c r="A17" s="103" t="s">
        <v>208</v>
      </c>
      <c r="B17" s="104" t="s">
        <v>21</v>
      </c>
      <c r="C17" s="104" t="s">
        <v>22</v>
      </c>
      <c r="D17" s="104" t="s">
        <v>52</v>
      </c>
      <c r="E17" s="105">
        <v>36850</v>
      </c>
    </row>
    <row r="18" spans="1:5" ht="15.75" thickBot="1" x14ac:dyDescent="0.3">
      <c r="A18" s="103" t="s">
        <v>209</v>
      </c>
      <c r="B18" s="104" t="s">
        <v>21</v>
      </c>
      <c r="C18" s="104" t="s">
        <v>22</v>
      </c>
      <c r="D18" s="104" t="s">
        <v>53</v>
      </c>
      <c r="E18" s="105">
        <v>36850</v>
      </c>
    </row>
    <row r="19" spans="1:5" ht="15.75" thickBot="1" x14ac:dyDescent="0.3">
      <c r="A19" s="103" t="s">
        <v>210</v>
      </c>
      <c r="B19" s="104" t="s">
        <v>21</v>
      </c>
      <c r="C19" s="104" t="s">
        <v>22</v>
      </c>
      <c r="D19" s="104" t="s">
        <v>54</v>
      </c>
      <c r="E19" s="105">
        <v>49600</v>
      </c>
    </row>
    <row r="20" spans="1:5" ht="15.75" thickBot="1" x14ac:dyDescent="0.3">
      <c r="A20" s="103" t="s">
        <v>211</v>
      </c>
      <c r="B20" s="104" t="s">
        <v>21</v>
      </c>
      <c r="C20" s="104" t="s">
        <v>22</v>
      </c>
      <c r="D20" s="104" t="s">
        <v>55</v>
      </c>
      <c r="E20" s="105">
        <v>49600</v>
      </c>
    </row>
    <row r="21" spans="1:5" ht="15.75" thickBot="1" x14ac:dyDescent="0.3">
      <c r="A21" s="103" t="s">
        <v>212</v>
      </c>
      <c r="B21" s="104" t="s">
        <v>21</v>
      </c>
      <c r="C21" s="104" t="s">
        <v>22</v>
      </c>
      <c r="D21" s="104" t="s">
        <v>56</v>
      </c>
      <c r="E21" s="105">
        <v>37000</v>
      </c>
    </row>
    <row r="22" spans="1:5" ht="15.75" thickBot="1" x14ac:dyDescent="0.3">
      <c r="A22" s="103" t="s">
        <v>213</v>
      </c>
      <c r="B22" s="104" t="s">
        <v>21</v>
      </c>
      <c r="C22" s="104" t="s">
        <v>22</v>
      </c>
      <c r="D22" s="104" t="s">
        <v>57</v>
      </c>
      <c r="E22" s="105">
        <v>37000</v>
      </c>
    </row>
    <row r="23" spans="1:5" ht="15.75" thickBot="1" x14ac:dyDescent="0.3">
      <c r="A23" s="103" t="s">
        <v>214</v>
      </c>
      <c r="B23" s="104" t="s">
        <v>21</v>
      </c>
      <c r="C23" s="104" t="s">
        <v>22</v>
      </c>
      <c r="D23" s="104" t="s">
        <v>58</v>
      </c>
      <c r="E23" s="105">
        <v>48000</v>
      </c>
    </row>
    <row r="24" spans="1:5" ht="15.75" thickBot="1" x14ac:dyDescent="0.3">
      <c r="A24" s="103" t="s">
        <v>215</v>
      </c>
      <c r="B24" s="104" t="s">
        <v>26</v>
      </c>
      <c r="C24" s="104" t="s">
        <v>25</v>
      </c>
      <c r="D24" s="104" t="s">
        <v>59</v>
      </c>
      <c r="E24" s="105">
        <v>50799</v>
      </c>
    </row>
    <row r="25" spans="1:5" ht="15.75" thickBot="1" x14ac:dyDescent="0.3">
      <c r="A25" s="103" t="s">
        <v>216</v>
      </c>
      <c r="B25" s="104" t="s">
        <v>26</v>
      </c>
      <c r="C25" s="104" t="s">
        <v>25</v>
      </c>
      <c r="D25" s="104" t="s">
        <v>60</v>
      </c>
      <c r="E25" s="105">
        <v>43542</v>
      </c>
    </row>
    <row r="26" spans="1:5" ht="15.75" thickBot="1" x14ac:dyDescent="0.3">
      <c r="A26" s="103" t="s">
        <v>217</v>
      </c>
      <c r="B26" s="104" t="s">
        <v>26</v>
      </c>
      <c r="C26" s="104" t="s">
        <v>25</v>
      </c>
      <c r="D26" s="104" t="s">
        <v>61</v>
      </c>
      <c r="E26" s="105">
        <v>43542</v>
      </c>
    </row>
    <row r="27" spans="1:5" ht="15.75" thickBot="1" x14ac:dyDescent="0.3">
      <c r="A27" s="103" t="s">
        <v>218</v>
      </c>
      <c r="B27" s="104" t="s">
        <v>26</v>
      </c>
      <c r="C27" s="104" t="s">
        <v>25</v>
      </c>
      <c r="D27" s="104" t="s">
        <v>62</v>
      </c>
      <c r="E27" s="105">
        <v>47171</v>
      </c>
    </row>
    <row r="28" spans="1:5" ht="15.75" thickBot="1" x14ac:dyDescent="0.3">
      <c r="A28" s="103" t="s">
        <v>219</v>
      </c>
      <c r="B28" s="104" t="s">
        <v>26</v>
      </c>
      <c r="C28" s="104" t="s">
        <v>25</v>
      </c>
      <c r="D28" s="104" t="s">
        <v>63</v>
      </c>
      <c r="E28" s="105">
        <v>47171</v>
      </c>
    </row>
    <row r="29" spans="1:5" ht="15.75" thickBot="1" x14ac:dyDescent="0.3">
      <c r="A29" s="103" t="s">
        <v>220</v>
      </c>
      <c r="B29" s="104" t="s">
        <v>26</v>
      </c>
      <c r="C29" s="104" t="s">
        <v>25</v>
      </c>
      <c r="D29" s="104" t="s">
        <v>64</v>
      </c>
      <c r="E29" s="105">
        <v>43542</v>
      </c>
    </row>
    <row r="30" spans="1:5" ht="15.75" thickBot="1" x14ac:dyDescent="0.3">
      <c r="A30" s="103" t="s">
        <v>221</v>
      </c>
      <c r="B30" s="104" t="s">
        <v>26</v>
      </c>
      <c r="C30" s="104" t="s">
        <v>25</v>
      </c>
      <c r="D30" s="104" t="s">
        <v>65</v>
      </c>
      <c r="E30" s="105">
        <v>43542</v>
      </c>
    </row>
    <row r="31" spans="1:5" ht="15.75" thickBot="1" x14ac:dyDescent="0.3">
      <c r="A31" s="103" t="s">
        <v>222</v>
      </c>
      <c r="B31" s="104" t="s">
        <v>26</v>
      </c>
      <c r="C31" s="104" t="s">
        <v>25</v>
      </c>
      <c r="D31" s="104" t="s">
        <v>66</v>
      </c>
      <c r="E31" s="105">
        <v>47170</v>
      </c>
    </row>
    <row r="32" spans="1:5" ht="15.75" thickBot="1" x14ac:dyDescent="0.3">
      <c r="A32" s="103" t="s">
        <v>223</v>
      </c>
      <c r="B32" s="104" t="s">
        <v>26</v>
      </c>
      <c r="C32" s="104" t="s">
        <v>25</v>
      </c>
      <c r="D32" s="104" t="s">
        <v>67</v>
      </c>
      <c r="E32" s="105">
        <v>43542</v>
      </c>
    </row>
    <row r="33" spans="1:5" ht="15.75" thickBot="1" x14ac:dyDescent="0.3">
      <c r="A33" s="103" t="s">
        <v>224</v>
      </c>
      <c r="B33" s="104" t="s">
        <v>26</v>
      </c>
      <c r="C33" s="104" t="s">
        <v>25</v>
      </c>
      <c r="D33" s="104" t="s">
        <v>68</v>
      </c>
      <c r="E33" s="105">
        <v>43542</v>
      </c>
    </row>
    <row r="34" spans="1:5" ht="15.75" thickBot="1" x14ac:dyDescent="0.3">
      <c r="A34" s="103" t="s">
        <v>225</v>
      </c>
      <c r="B34" s="104" t="s">
        <v>26</v>
      </c>
      <c r="C34" s="104" t="s">
        <v>25</v>
      </c>
      <c r="D34" s="104" t="s">
        <v>69</v>
      </c>
      <c r="E34" s="105">
        <v>43542</v>
      </c>
    </row>
    <row r="35" spans="1:5" ht="15.75" thickBot="1" x14ac:dyDescent="0.3">
      <c r="A35" s="103" t="s">
        <v>226</v>
      </c>
      <c r="B35" s="104" t="s">
        <v>26</v>
      </c>
      <c r="C35" s="104" t="s">
        <v>25</v>
      </c>
      <c r="D35" s="104" t="s">
        <v>70</v>
      </c>
      <c r="E35" s="105">
        <v>29028</v>
      </c>
    </row>
    <row r="36" spans="1:5" ht="15.75" thickBot="1" x14ac:dyDescent="0.3">
      <c r="A36" s="103" t="s">
        <v>227</v>
      </c>
      <c r="B36" s="104" t="s">
        <v>26</v>
      </c>
      <c r="C36" s="104" t="s">
        <v>25</v>
      </c>
      <c r="D36" s="104" t="s">
        <v>71</v>
      </c>
      <c r="E36" s="105">
        <v>21771</v>
      </c>
    </row>
    <row r="37" spans="1:5" ht="15.75" thickBot="1" x14ac:dyDescent="0.3">
      <c r="A37" s="103" t="s">
        <v>228</v>
      </c>
      <c r="B37" s="104" t="s">
        <v>26</v>
      </c>
      <c r="C37" s="104" t="s">
        <v>25</v>
      </c>
      <c r="D37" s="104" t="s">
        <v>72</v>
      </c>
      <c r="E37" s="105">
        <v>29028</v>
      </c>
    </row>
    <row r="38" spans="1:5" ht="15.75" thickBot="1" x14ac:dyDescent="0.3">
      <c r="A38" s="103" t="s">
        <v>229</v>
      </c>
      <c r="B38" s="104" t="s">
        <v>26</v>
      </c>
      <c r="C38" s="104" t="s">
        <v>25</v>
      </c>
      <c r="D38" s="104" t="s">
        <v>73</v>
      </c>
      <c r="E38" s="105">
        <v>50799</v>
      </c>
    </row>
    <row r="39" spans="1:5" ht="15.75" thickBot="1" x14ac:dyDescent="0.3">
      <c r="A39" s="103" t="s">
        <v>230</v>
      </c>
      <c r="B39" s="104" t="s">
        <v>26</v>
      </c>
      <c r="C39" s="104" t="s">
        <v>25</v>
      </c>
      <c r="D39" s="104" t="s">
        <v>74</v>
      </c>
      <c r="E39" s="105">
        <v>50799</v>
      </c>
    </row>
    <row r="40" spans="1:5" ht="15.75" thickBot="1" x14ac:dyDescent="0.3">
      <c r="A40" s="103" t="s">
        <v>231</v>
      </c>
      <c r="B40" s="104" t="s">
        <v>26</v>
      </c>
      <c r="C40" s="104" t="s">
        <v>25</v>
      </c>
      <c r="D40" s="104" t="s">
        <v>75</v>
      </c>
      <c r="E40" s="105">
        <v>21771</v>
      </c>
    </row>
    <row r="41" spans="1:5" ht="15.75" thickBot="1" x14ac:dyDescent="0.3">
      <c r="A41" s="103" t="s">
        <v>232</v>
      </c>
      <c r="B41" s="104" t="s">
        <v>26</v>
      </c>
      <c r="C41" s="104" t="s">
        <v>25</v>
      </c>
      <c r="D41" s="104" t="s">
        <v>76</v>
      </c>
      <c r="E41" s="105">
        <v>25400</v>
      </c>
    </row>
    <row r="42" spans="1:5" ht="15.75" thickBot="1" x14ac:dyDescent="0.3">
      <c r="A42" s="103" t="s">
        <v>233</v>
      </c>
      <c r="B42" s="104" t="s">
        <v>26</v>
      </c>
      <c r="C42" s="104" t="s">
        <v>25</v>
      </c>
      <c r="D42" s="104" t="s">
        <v>77</v>
      </c>
      <c r="E42" s="105">
        <v>32657</v>
      </c>
    </row>
    <row r="43" spans="1:5" ht="15.75" thickBot="1" x14ac:dyDescent="0.3">
      <c r="A43" s="103" t="s">
        <v>234</v>
      </c>
      <c r="B43" s="104" t="s">
        <v>26</v>
      </c>
      <c r="C43" s="104" t="s">
        <v>25</v>
      </c>
      <c r="D43" s="104" t="s">
        <v>78</v>
      </c>
      <c r="E43" s="105">
        <v>47170</v>
      </c>
    </row>
    <row r="44" spans="1:5" ht="15.75" thickBot="1" x14ac:dyDescent="0.3">
      <c r="A44" s="103" t="s">
        <v>235</v>
      </c>
      <c r="B44" s="104" t="s">
        <v>28</v>
      </c>
      <c r="C44" s="104" t="s">
        <v>236</v>
      </c>
      <c r="D44" s="104" t="s">
        <v>79</v>
      </c>
      <c r="E44" s="105">
        <v>680246</v>
      </c>
    </row>
    <row r="45" spans="1:5" ht="15.75" thickBot="1" x14ac:dyDescent="0.3">
      <c r="A45" s="103" t="s">
        <v>237</v>
      </c>
      <c r="B45" s="104" t="s">
        <v>28</v>
      </c>
      <c r="C45" s="104" t="s">
        <v>236</v>
      </c>
      <c r="D45" s="104" t="s">
        <v>80</v>
      </c>
      <c r="E45" s="105">
        <v>819763</v>
      </c>
    </row>
    <row r="46" spans="1:5" ht="15.75" thickBot="1" x14ac:dyDescent="0.3">
      <c r="A46" s="103" t="s">
        <v>238</v>
      </c>
      <c r="B46" s="104" t="s">
        <v>30</v>
      </c>
      <c r="C46" s="104" t="s">
        <v>236</v>
      </c>
      <c r="D46" s="104" t="s">
        <v>81</v>
      </c>
      <c r="E46" s="105">
        <v>547067</v>
      </c>
    </row>
    <row r="47" spans="1:5" ht="15.75" thickBot="1" x14ac:dyDescent="0.3">
      <c r="A47" s="103" t="s">
        <v>239</v>
      </c>
      <c r="B47" s="104" t="s">
        <v>31</v>
      </c>
      <c r="C47" s="104" t="s">
        <v>236</v>
      </c>
      <c r="D47" s="104" t="s">
        <v>82</v>
      </c>
      <c r="E47" s="105">
        <v>1850871</v>
      </c>
    </row>
    <row r="48" spans="1:5" ht="15.75" thickBot="1" x14ac:dyDescent="0.3">
      <c r="A48" s="103" t="s">
        <v>240</v>
      </c>
      <c r="B48" s="104" t="s">
        <v>30</v>
      </c>
      <c r="C48" s="104" t="s">
        <v>236</v>
      </c>
      <c r="D48" s="104" t="s">
        <v>83</v>
      </c>
      <c r="E48" s="105">
        <v>838500</v>
      </c>
    </row>
    <row r="49" spans="1:5" ht="15.75" thickBot="1" x14ac:dyDescent="0.3">
      <c r="A49" s="103" t="s">
        <v>241</v>
      </c>
      <c r="B49" s="104" t="s">
        <v>23</v>
      </c>
      <c r="C49" s="104" t="s">
        <v>236</v>
      </c>
      <c r="D49" s="104" t="s">
        <v>84</v>
      </c>
      <c r="E49" s="105">
        <v>6300</v>
      </c>
    </row>
    <row r="50" spans="1:5" ht="15.75" thickBot="1" x14ac:dyDescent="0.3">
      <c r="A50" s="103" t="s">
        <v>242</v>
      </c>
      <c r="B50" s="104" t="s">
        <v>29</v>
      </c>
      <c r="C50" s="104" t="s">
        <v>236</v>
      </c>
      <c r="D50" s="104" t="s">
        <v>85</v>
      </c>
      <c r="E50" s="105">
        <v>1000139</v>
      </c>
    </row>
    <row r="51" spans="1:5" ht="15.75" thickBot="1" x14ac:dyDescent="0.3">
      <c r="A51" s="103" t="s">
        <v>243</v>
      </c>
      <c r="B51" s="104" t="s">
        <v>244</v>
      </c>
      <c r="C51" s="104" t="s">
        <v>33</v>
      </c>
      <c r="D51" s="104" t="s">
        <v>86</v>
      </c>
      <c r="E51" s="105">
        <v>593089.24</v>
      </c>
    </row>
    <row r="52" spans="1:5" ht="15.75" thickBot="1" x14ac:dyDescent="0.3">
      <c r="A52" s="103" t="s">
        <v>245</v>
      </c>
      <c r="B52" s="104" t="s">
        <v>244</v>
      </c>
      <c r="C52" s="104" t="s">
        <v>33</v>
      </c>
      <c r="D52" s="104" t="s">
        <v>87</v>
      </c>
      <c r="E52" s="105">
        <v>916076</v>
      </c>
    </row>
    <row r="53" spans="1:5" ht="15.75" thickBot="1" x14ac:dyDescent="0.3">
      <c r="A53" s="103" t="s">
        <v>246</v>
      </c>
      <c r="B53" s="104" t="s">
        <v>244</v>
      </c>
      <c r="C53" s="104" t="s">
        <v>33</v>
      </c>
      <c r="D53" s="104" t="s">
        <v>88</v>
      </c>
      <c r="E53" s="105">
        <v>500615</v>
      </c>
    </row>
    <row r="54" spans="1:5" ht="15.75" thickBot="1" x14ac:dyDescent="0.3">
      <c r="A54" s="103" t="s">
        <v>247</v>
      </c>
      <c r="B54" s="104" t="s">
        <v>163</v>
      </c>
      <c r="C54" s="104" t="s">
        <v>164</v>
      </c>
      <c r="D54" s="104" t="s">
        <v>165</v>
      </c>
      <c r="E54" s="105">
        <v>1885864</v>
      </c>
    </row>
    <row r="55" spans="1:5" x14ac:dyDescent="0.25">
      <c r="A55" s="128" t="s">
        <v>248</v>
      </c>
      <c r="B55" s="128" t="s">
        <v>163</v>
      </c>
      <c r="C55" s="128" t="s">
        <v>169</v>
      </c>
      <c r="D55" s="106" t="s">
        <v>165</v>
      </c>
      <c r="E55" s="130">
        <v>120360</v>
      </c>
    </row>
    <row r="56" spans="1:5" ht="15.75" thickBot="1" x14ac:dyDescent="0.3">
      <c r="A56" s="129"/>
      <c r="B56" s="169"/>
      <c r="C56" s="169"/>
      <c r="D56" s="106" t="s">
        <v>249</v>
      </c>
      <c r="E56" s="170"/>
    </row>
    <row r="57" spans="1:5" ht="15.75" thickBot="1" x14ac:dyDescent="0.3">
      <c r="A57" s="171">
        <v>55</v>
      </c>
      <c r="B57" s="172" t="s">
        <v>251</v>
      </c>
      <c r="C57" s="173" t="s">
        <v>252</v>
      </c>
      <c r="D57" s="172" t="s">
        <v>250</v>
      </c>
      <c r="E57" s="174">
        <v>836234</v>
      </c>
    </row>
    <row r="58" spans="1:5" ht="15.75" thickBot="1" x14ac:dyDescent="0.3">
      <c r="A58" s="171">
        <v>56</v>
      </c>
      <c r="B58" s="172" t="s">
        <v>251</v>
      </c>
      <c r="C58" s="173" t="s">
        <v>252</v>
      </c>
      <c r="D58" s="172" t="s">
        <v>256</v>
      </c>
      <c r="E58" s="174">
        <v>2180704</v>
      </c>
    </row>
    <row r="59" spans="1:5" ht="15.75" thickBot="1" x14ac:dyDescent="0.3">
      <c r="A59" s="171">
        <v>57</v>
      </c>
      <c r="B59" s="172" t="s">
        <v>253</v>
      </c>
      <c r="C59" s="173" t="s">
        <v>252</v>
      </c>
      <c r="D59" s="172" t="s">
        <v>254</v>
      </c>
      <c r="E59" s="175">
        <v>988092</v>
      </c>
    </row>
    <row r="60" spans="1:5" ht="15.75" thickBot="1" x14ac:dyDescent="0.3">
      <c r="A60" s="171">
        <v>58</v>
      </c>
      <c r="B60" s="172" t="s">
        <v>253</v>
      </c>
      <c r="C60" s="173" t="s">
        <v>252</v>
      </c>
      <c r="D60" s="172" t="s">
        <v>255</v>
      </c>
      <c r="E60" s="175">
        <v>1075722</v>
      </c>
    </row>
    <row r="61" spans="1:5" ht="15.75" thickBot="1" x14ac:dyDescent="0.3">
      <c r="A61" s="171">
        <v>59</v>
      </c>
      <c r="B61" s="176" t="s">
        <v>264</v>
      </c>
      <c r="C61" s="177" t="s">
        <v>265</v>
      </c>
      <c r="D61" s="178" t="s">
        <v>266</v>
      </c>
      <c r="E61" s="179">
        <v>79502</v>
      </c>
    </row>
    <row r="62" spans="1:5" ht="15.75" thickBot="1" x14ac:dyDescent="0.3">
      <c r="A62" s="171">
        <v>60</v>
      </c>
      <c r="B62" s="173" t="s">
        <v>26</v>
      </c>
      <c r="C62" s="173" t="s">
        <v>25</v>
      </c>
      <c r="D62" s="172" t="s">
        <v>305</v>
      </c>
      <c r="E62" s="180">
        <v>23975</v>
      </c>
    </row>
    <row r="63" spans="1:5" ht="15.75" thickBot="1" x14ac:dyDescent="0.3">
      <c r="A63" s="171">
        <v>61</v>
      </c>
      <c r="B63" s="173" t="s">
        <v>26</v>
      </c>
      <c r="C63" s="173" t="s">
        <v>25</v>
      </c>
      <c r="D63" s="172" t="s">
        <v>306</v>
      </c>
      <c r="E63" s="181">
        <v>47950</v>
      </c>
    </row>
    <row r="64" spans="1:5" ht="15.75" thickBot="1" x14ac:dyDescent="0.3">
      <c r="A64" s="171">
        <v>62</v>
      </c>
      <c r="B64" s="173" t="s">
        <v>26</v>
      </c>
      <c r="C64" s="173" t="s">
        <v>25</v>
      </c>
      <c r="D64" s="172" t="s">
        <v>307</v>
      </c>
      <c r="E64" s="181">
        <v>47950</v>
      </c>
    </row>
    <row r="65" spans="1:5" ht="15.75" thickBot="1" x14ac:dyDescent="0.3">
      <c r="A65" s="171">
        <v>63</v>
      </c>
      <c r="B65" s="173" t="s">
        <v>26</v>
      </c>
      <c r="C65" s="173" t="s">
        <v>25</v>
      </c>
      <c r="D65" s="172" t="s">
        <v>308</v>
      </c>
      <c r="E65" s="181">
        <v>47950</v>
      </c>
    </row>
    <row r="66" spans="1:5" ht="15.75" thickBot="1" x14ac:dyDescent="0.3">
      <c r="A66" s="171">
        <v>64</v>
      </c>
      <c r="B66" s="173" t="s">
        <v>26</v>
      </c>
      <c r="C66" s="173" t="s">
        <v>25</v>
      </c>
      <c r="D66" s="172" t="s">
        <v>309</v>
      </c>
      <c r="E66" s="180">
        <v>23975</v>
      </c>
    </row>
    <row r="67" spans="1:5" ht="15.75" thickBot="1" x14ac:dyDescent="0.3">
      <c r="A67" s="171">
        <v>65</v>
      </c>
      <c r="B67" s="173" t="s">
        <v>26</v>
      </c>
      <c r="C67" s="173" t="s">
        <v>25</v>
      </c>
      <c r="D67" s="172" t="s">
        <v>310</v>
      </c>
      <c r="E67" s="181">
        <v>47950</v>
      </c>
    </row>
    <row r="68" spans="1:5" ht="15.75" thickBot="1" x14ac:dyDescent="0.3">
      <c r="A68" s="171">
        <v>66</v>
      </c>
      <c r="B68" s="173" t="s">
        <v>26</v>
      </c>
      <c r="C68" s="173" t="s">
        <v>25</v>
      </c>
      <c r="D68" s="172" t="s">
        <v>304</v>
      </c>
      <c r="E68" s="181">
        <v>47950</v>
      </c>
    </row>
    <row r="69" spans="1:5" ht="15.75" thickBot="1" x14ac:dyDescent="0.3">
      <c r="A69" s="171">
        <v>67</v>
      </c>
      <c r="B69" s="173" t="s">
        <v>26</v>
      </c>
      <c r="C69" s="173" t="s">
        <v>25</v>
      </c>
      <c r="D69" s="172" t="s">
        <v>267</v>
      </c>
      <c r="E69" s="181">
        <v>47950</v>
      </c>
    </row>
    <row r="70" spans="1:5" ht="15.75" thickBot="1" x14ac:dyDescent="0.3">
      <c r="A70" s="171">
        <v>68</v>
      </c>
      <c r="B70" s="173" t="s">
        <v>26</v>
      </c>
      <c r="C70" s="173" t="s">
        <v>25</v>
      </c>
      <c r="D70" s="172" t="s">
        <v>268</v>
      </c>
      <c r="E70" s="182">
        <v>47950</v>
      </c>
    </row>
    <row r="71" spans="1:5" ht="15.75" thickBot="1" x14ac:dyDescent="0.3">
      <c r="A71" s="171">
        <v>69</v>
      </c>
      <c r="B71" s="173" t="s">
        <v>26</v>
      </c>
      <c r="C71" s="173" t="s">
        <v>25</v>
      </c>
      <c r="D71" s="172" t="s">
        <v>269</v>
      </c>
      <c r="E71" s="182">
        <v>47950</v>
      </c>
    </row>
    <row r="72" spans="1:5" ht="15.75" thickBot="1" x14ac:dyDescent="0.3">
      <c r="A72" s="171">
        <v>70</v>
      </c>
      <c r="B72" s="173" t="s">
        <v>26</v>
      </c>
      <c r="C72" s="173" t="s">
        <v>25</v>
      </c>
      <c r="D72" s="172" t="s">
        <v>270</v>
      </c>
      <c r="E72" s="182">
        <v>47950</v>
      </c>
    </row>
    <row r="73" spans="1:5" ht="15.75" thickBot="1" x14ac:dyDescent="0.3">
      <c r="A73" s="171">
        <v>71</v>
      </c>
      <c r="B73" s="173" t="s">
        <v>26</v>
      </c>
      <c r="C73" s="173" t="s">
        <v>25</v>
      </c>
      <c r="D73" s="172" t="s">
        <v>271</v>
      </c>
      <c r="E73" s="182">
        <v>47950</v>
      </c>
    </row>
    <row r="74" spans="1:5" ht="15.75" thickBot="1" x14ac:dyDescent="0.3">
      <c r="A74" s="171">
        <v>72</v>
      </c>
      <c r="B74" s="173" t="s">
        <v>26</v>
      </c>
      <c r="C74" s="173" t="s">
        <v>25</v>
      </c>
      <c r="D74" s="172" t="s">
        <v>272</v>
      </c>
      <c r="E74" s="182">
        <v>47950</v>
      </c>
    </row>
    <row r="75" spans="1:5" ht="15.75" thickBot="1" x14ac:dyDescent="0.3">
      <c r="A75" s="171">
        <v>73</v>
      </c>
      <c r="B75" s="173" t="s">
        <v>26</v>
      </c>
      <c r="C75" s="173" t="s">
        <v>25</v>
      </c>
      <c r="D75" s="172" t="s">
        <v>273</v>
      </c>
      <c r="E75" s="182">
        <v>47950</v>
      </c>
    </row>
    <row r="76" spans="1:5" ht="15.75" thickBot="1" x14ac:dyDescent="0.3">
      <c r="A76" s="171">
        <v>74</v>
      </c>
      <c r="B76" s="173" t="s">
        <v>26</v>
      </c>
      <c r="C76" s="173" t="s">
        <v>25</v>
      </c>
      <c r="D76" s="172" t="s">
        <v>274</v>
      </c>
      <c r="E76" s="180">
        <v>23975</v>
      </c>
    </row>
    <row r="77" spans="1:5" ht="15.75" thickBot="1" x14ac:dyDescent="0.3">
      <c r="A77" s="171">
        <v>75</v>
      </c>
      <c r="B77" s="173" t="s">
        <v>26</v>
      </c>
      <c r="C77" s="173" t="s">
        <v>25</v>
      </c>
      <c r="D77" s="172" t="s">
        <v>275</v>
      </c>
      <c r="E77" s="180">
        <v>23975</v>
      </c>
    </row>
    <row r="78" spans="1:5" ht="15.75" thickBot="1" x14ac:dyDescent="0.3">
      <c r="A78" s="171">
        <v>76</v>
      </c>
      <c r="B78" s="173" t="s">
        <v>26</v>
      </c>
      <c r="C78" s="173" t="s">
        <v>25</v>
      </c>
      <c r="D78" s="172" t="s">
        <v>276</v>
      </c>
      <c r="E78" s="180">
        <v>23975</v>
      </c>
    </row>
    <row r="79" spans="1:5" ht="15.75" thickBot="1" x14ac:dyDescent="0.3">
      <c r="A79" s="171">
        <v>77</v>
      </c>
      <c r="B79" s="173" t="s">
        <v>26</v>
      </c>
      <c r="C79" s="173" t="s">
        <v>25</v>
      </c>
      <c r="D79" s="172" t="s">
        <v>277</v>
      </c>
      <c r="E79" s="180">
        <v>23975</v>
      </c>
    </row>
    <row r="80" spans="1:5" ht="15.75" thickBot="1" x14ac:dyDescent="0.3">
      <c r="A80" s="171">
        <v>78</v>
      </c>
      <c r="B80" s="173" t="s">
        <v>26</v>
      </c>
      <c r="C80" s="173" t="s">
        <v>25</v>
      </c>
      <c r="D80" s="172" t="s">
        <v>278</v>
      </c>
      <c r="E80" s="180">
        <v>23975</v>
      </c>
    </row>
    <row r="81" spans="1:5" ht="15.75" thickBot="1" x14ac:dyDescent="0.3">
      <c r="A81" s="171">
        <v>79</v>
      </c>
      <c r="B81" s="173" t="s">
        <v>26</v>
      </c>
      <c r="C81" s="173" t="s">
        <v>25</v>
      </c>
      <c r="D81" s="172" t="s">
        <v>279</v>
      </c>
      <c r="E81" s="180">
        <v>23975</v>
      </c>
    </row>
    <row r="82" spans="1:5" ht="15.75" thickBot="1" x14ac:dyDescent="0.3">
      <c r="A82" s="171">
        <v>80</v>
      </c>
      <c r="B82" s="173" t="s">
        <v>26</v>
      </c>
      <c r="C82" s="173" t="s">
        <v>25</v>
      </c>
      <c r="D82" s="172" t="s">
        <v>280</v>
      </c>
      <c r="E82" s="182">
        <v>47950</v>
      </c>
    </row>
    <row r="83" spans="1:5" ht="15.75" thickBot="1" x14ac:dyDescent="0.3">
      <c r="A83" s="171">
        <v>81</v>
      </c>
      <c r="B83" s="173" t="s">
        <v>26</v>
      </c>
      <c r="C83" s="173" t="s">
        <v>25</v>
      </c>
      <c r="D83" s="172" t="s">
        <v>315</v>
      </c>
      <c r="E83" s="182">
        <v>47950</v>
      </c>
    </row>
    <row r="84" spans="1:5" ht="15.75" thickBot="1" x14ac:dyDescent="0.3">
      <c r="A84" s="171">
        <v>82</v>
      </c>
      <c r="B84" s="173" t="s">
        <v>26</v>
      </c>
      <c r="C84" s="173" t="s">
        <v>25</v>
      </c>
      <c r="D84" s="172" t="s">
        <v>281</v>
      </c>
      <c r="E84" s="182">
        <v>47950</v>
      </c>
    </row>
    <row r="85" spans="1:5" ht="15.75" thickBot="1" x14ac:dyDescent="0.3">
      <c r="A85" s="171">
        <v>83</v>
      </c>
      <c r="B85" s="173" t="s">
        <v>26</v>
      </c>
      <c r="C85" s="173" t="s">
        <v>25</v>
      </c>
      <c r="D85" s="172" t="s">
        <v>282</v>
      </c>
      <c r="E85" s="182">
        <v>47950</v>
      </c>
    </row>
    <row r="86" spans="1:5" ht="15.75" thickBot="1" x14ac:dyDescent="0.3">
      <c r="A86" s="171">
        <v>84</v>
      </c>
      <c r="B86" s="173" t="s">
        <v>26</v>
      </c>
      <c r="C86" s="173" t="s">
        <v>25</v>
      </c>
      <c r="D86" s="172" t="s">
        <v>283</v>
      </c>
      <c r="E86" s="180">
        <v>23975</v>
      </c>
    </row>
    <row r="87" spans="1:5" ht="15.75" thickBot="1" x14ac:dyDescent="0.3">
      <c r="A87" s="171">
        <v>85</v>
      </c>
      <c r="B87" s="173" t="s">
        <v>26</v>
      </c>
      <c r="C87" s="173" t="s">
        <v>25</v>
      </c>
      <c r="D87" s="172" t="s">
        <v>284</v>
      </c>
      <c r="E87" s="182">
        <v>47950</v>
      </c>
    </row>
    <row r="88" spans="1:5" ht="15.75" thickBot="1" x14ac:dyDescent="0.3">
      <c r="A88" s="171">
        <v>86</v>
      </c>
      <c r="B88" s="173" t="s">
        <v>26</v>
      </c>
      <c r="C88" s="173" t="s">
        <v>25</v>
      </c>
      <c r="D88" s="172" t="s">
        <v>285</v>
      </c>
      <c r="E88" s="182">
        <v>47950</v>
      </c>
    </row>
    <row r="89" spans="1:5" ht="15.75" thickBot="1" x14ac:dyDescent="0.3">
      <c r="A89" s="171">
        <v>87</v>
      </c>
      <c r="B89" s="173" t="s">
        <v>26</v>
      </c>
      <c r="C89" s="173" t="s">
        <v>25</v>
      </c>
      <c r="D89" s="172" t="s">
        <v>286</v>
      </c>
      <c r="E89" s="182">
        <v>47950</v>
      </c>
    </row>
    <row r="90" spans="1:5" ht="15.75" thickBot="1" x14ac:dyDescent="0.3">
      <c r="A90" s="171">
        <v>88</v>
      </c>
      <c r="B90" s="173" t="s">
        <v>26</v>
      </c>
      <c r="C90" s="173" t="s">
        <v>25</v>
      </c>
      <c r="D90" s="172" t="s">
        <v>287</v>
      </c>
      <c r="E90" s="182">
        <v>47950</v>
      </c>
    </row>
    <row r="91" spans="1:5" ht="15.75" thickBot="1" x14ac:dyDescent="0.3">
      <c r="A91" s="171">
        <v>89</v>
      </c>
      <c r="B91" s="173" t="s">
        <v>26</v>
      </c>
      <c r="C91" s="173" t="s">
        <v>25</v>
      </c>
      <c r="D91" s="172" t="s">
        <v>288</v>
      </c>
      <c r="E91" s="182">
        <v>47950</v>
      </c>
    </row>
    <row r="92" spans="1:5" ht="15.75" thickBot="1" x14ac:dyDescent="0.3">
      <c r="A92" s="171">
        <v>90</v>
      </c>
      <c r="B92" s="173" t="s">
        <v>26</v>
      </c>
      <c r="C92" s="173" t="s">
        <v>25</v>
      </c>
      <c r="D92" s="172" t="s">
        <v>289</v>
      </c>
      <c r="E92" s="182">
        <v>47950</v>
      </c>
    </row>
    <row r="93" spans="1:5" ht="15.75" thickBot="1" x14ac:dyDescent="0.3">
      <c r="A93" s="171">
        <v>91</v>
      </c>
      <c r="B93" s="173" t="s">
        <v>26</v>
      </c>
      <c r="C93" s="173" t="s">
        <v>25</v>
      </c>
      <c r="D93" s="172" t="s">
        <v>290</v>
      </c>
      <c r="E93" s="182">
        <v>47950</v>
      </c>
    </row>
    <row r="94" spans="1:5" ht="15.75" thickBot="1" x14ac:dyDescent="0.3">
      <c r="A94" s="171">
        <v>92</v>
      </c>
      <c r="B94" s="173" t="s">
        <v>26</v>
      </c>
      <c r="C94" s="173" t="s">
        <v>25</v>
      </c>
      <c r="D94" s="172" t="s">
        <v>291</v>
      </c>
      <c r="E94" s="182">
        <v>47950</v>
      </c>
    </row>
    <row r="95" spans="1:5" ht="15.75" thickBot="1" x14ac:dyDescent="0.3">
      <c r="A95" s="171">
        <v>93</v>
      </c>
      <c r="B95" s="173" t="s">
        <v>26</v>
      </c>
      <c r="C95" s="173" t="s">
        <v>25</v>
      </c>
      <c r="D95" s="172" t="s">
        <v>292</v>
      </c>
      <c r="E95" s="182">
        <v>47950</v>
      </c>
    </row>
    <row r="96" spans="1:5" ht="15.75" thickBot="1" x14ac:dyDescent="0.3">
      <c r="A96" s="171">
        <v>94</v>
      </c>
      <c r="B96" s="173" t="s">
        <v>26</v>
      </c>
      <c r="C96" s="173" t="s">
        <v>25</v>
      </c>
      <c r="D96" s="172" t="s">
        <v>293</v>
      </c>
      <c r="E96" s="180">
        <v>23975</v>
      </c>
    </row>
    <row r="97" spans="1:5" ht="15.75" thickBot="1" x14ac:dyDescent="0.3">
      <c r="A97" s="171">
        <v>95</v>
      </c>
      <c r="B97" s="173" t="s">
        <v>26</v>
      </c>
      <c r="C97" s="173" t="s">
        <v>25</v>
      </c>
      <c r="D97" s="172" t="s">
        <v>294</v>
      </c>
      <c r="E97" s="180">
        <v>23975</v>
      </c>
    </row>
    <row r="98" spans="1:5" ht="15.75" thickBot="1" x14ac:dyDescent="0.3">
      <c r="A98" s="171">
        <v>96</v>
      </c>
      <c r="B98" s="173" t="s">
        <v>26</v>
      </c>
      <c r="C98" s="173" t="s">
        <v>25</v>
      </c>
      <c r="D98" s="172" t="s">
        <v>295</v>
      </c>
      <c r="E98" s="182">
        <v>47950</v>
      </c>
    </row>
    <row r="99" spans="1:5" ht="15.75" thickBot="1" x14ac:dyDescent="0.3">
      <c r="A99" s="171">
        <v>97</v>
      </c>
      <c r="B99" s="173" t="s">
        <v>26</v>
      </c>
      <c r="C99" s="173" t="s">
        <v>25</v>
      </c>
      <c r="D99" s="172" t="s">
        <v>296</v>
      </c>
      <c r="E99" s="182">
        <v>47950</v>
      </c>
    </row>
    <row r="100" spans="1:5" ht="15.75" thickBot="1" x14ac:dyDescent="0.3">
      <c r="A100" s="171">
        <v>98</v>
      </c>
      <c r="B100" s="173" t="s">
        <v>26</v>
      </c>
      <c r="C100" s="173" t="s">
        <v>25</v>
      </c>
      <c r="D100" s="172" t="s">
        <v>297</v>
      </c>
      <c r="E100" s="182">
        <v>47950</v>
      </c>
    </row>
    <row r="101" spans="1:5" ht="15.75" thickBot="1" x14ac:dyDescent="0.3">
      <c r="A101" s="171">
        <v>99</v>
      </c>
      <c r="B101" s="173" t="s">
        <v>26</v>
      </c>
      <c r="C101" s="173" t="s">
        <v>25</v>
      </c>
      <c r="D101" s="172" t="s">
        <v>298</v>
      </c>
      <c r="E101" s="182">
        <v>47950</v>
      </c>
    </row>
    <row r="102" spans="1:5" ht="15.75" thickBot="1" x14ac:dyDescent="0.3">
      <c r="A102" s="171">
        <v>100</v>
      </c>
      <c r="B102" s="173" t="s">
        <v>26</v>
      </c>
      <c r="C102" s="173" t="s">
        <v>25</v>
      </c>
      <c r="D102" s="172" t="s">
        <v>299</v>
      </c>
      <c r="E102" s="182">
        <v>47950</v>
      </c>
    </row>
    <row r="103" spans="1:5" ht="15.75" thickBot="1" x14ac:dyDescent="0.3">
      <c r="A103" s="171">
        <v>101</v>
      </c>
      <c r="B103" s="173" t="s">
        <v>26</v>
      </c>
      <c r="C103" s="173" t="s">
        <v>25</v>
      </c>
      <c r="D103" s="172" t="s">
        <v>312</v>
      </c>
      <c r="E103" s="182">
        <v>47950</v>
      </c>
    </row>
    <row r="104" spans="1:5" ht="15.75" thickBot="1" x14ac:dyDescent="0.3">
      <c r="A104" s="171">
        <v>102</v>
      </c>
      <c r="B104" s="173" t="s">
        <v>26</v>
      </c>
      <c r="C104" s="173" t="s">
        <v>25</v>
      </c>
      <c r="D104" s="172" t="s">
        <v>300</v>
      </c>
      <c r="E104" s="182">
        <v>47950</v>
      </c>
    </row>
    <row r="105" spans="1:5" ht="15.75" thickBot="1" x14ac:dyDescent="0.3">
      <c r="A105" s="171">
        <v>103</v>
      </c>
      <c r="B105" s="173" t="s">
        <v>26</v>
      </c>
      <c r="C105" s="173" t="s">
        <v>25</v>
      </c>
      <c r="D105" s="172" t="s">
        <v>301</v>
      </c>
      <c r="E105" s="182">
        <v>47950</v>
      </c>
    </row>
    <row r="106" spans="1:5" ht="15.75" thickBot="1" x14ac:dyDescent="0.3">
      <c r="A106" s="171">
        <v>104</v>
      </c>
      <c r="B106" s="173" t="s">
        <v>26</v>
      </c>
      <c r="C106" s="173" t="s">
        <v>25</v>
      </c>
      <c r="D106" s="172" t="s">
        <v>302</v>
      </c>
      <c r="E106" s="182">
        <v>47950</v>
      </c>
    </row>
    <row r="107" spans="1:5" ht="15.75" thickBot="1" x14ac:dyDescent="0.3">
      <c r="A107" s="171">
        <v>105</v>
      </c>
      <c r="B107" s="173" t="s">
        <v>26</v>
      </c>
      <c r="C107" s="173" t="s">
        <v>25</v>
      </c>
      <c r="D107" s="172" t="s">
        <v>313</v>
      </c>
      <c r="E107" s="182">
        <v>47950</v>
      </c>
    </row>
    <row r="108" spans="1:5" ht="15.75" thickBot="1" x14ac:dyDescent="0.3">
      <c r="A108" s="171">
        <v>106</v>
      </c>
      <c r="B108" s="173" t="s">
        <v>26</v>
      </c>
      <c r="C108" s="173" t="s">
        <v>25</v>
      </c>
      <c r="D108" s="172" t="s">
        <v>314</v>
      </c>
      <c r="E108" s="182">
        <v>47950</v>
      </c>
    </row>
    <row r="109" spans="1:5" ht="15.75" thickBot="1" x14ac:dyDescent="0.3">
      <c r="A109" s="171">
        <v>107</v>
      </c>
      <c r="B109" s="173" t="s">
        <v>26</v>
      </c>
      <c r="C109" s="173" t="s">
        <v>25</v>
      </c>
      <c r="D109" s="172" t="s">
        <v>311</v>
      </c>
      <c r="E109" s="180">
        <v>41100</v>
      </c>
    </row>
    <row r="110" spans="1:5" ht="15.75" thickBot="1" x14ac:dyDescent="0.3">
      <c r="A110" s="171">
        <v>108</v>
      </c>
      <c r="B110" s="173" t="s">
        <v>26</v>
      </c>
      <c r="C110" s="173" t="s">
        <v>25</v>
      </c>
      <c r="D110" s="172" t="s">
        <v>303</v>
      </c>
      <c r="E110" s="182">
        <v>47950</v>
      </c>
    </row>
    <row r="111" spans="1:5" ht="15.75" thickBot="1" x14ac:dyDescent="0.3">
      <c r="A111" s="171">
        <v>109</v>
      </c>
      <c r="B111" s="177" t="s">
        <v>318</v>
      </c>
      <c r="C111" s="177" t="s">
        <v>317</v>
      </c>
      <c r="D111" s="172" t="s">
        <v>316</v>
      </c>
      <c r="E111" s="183">
        <v>13167</v>
      </c>
    </row>
    <row r="112" spans="1:5" ht="15.75" thickBot="1" x14ac:dyDescent="0.3">
      <c r="A112" s="171">
        <v>110</v>
      </c>
      <c r="B112" s="177" t="s">
        <v>319</v>
      </c>
      <c r="C112" s="177" t="s">
        <v>335</v>
      </c>
      <c r="D112" s="172" t="s">
        <v>320</v>
      </c>
      <c r="E112" s="175">
        <v>37320</v>
      </c>
    </row>
    <row r="113" spans="1:5" ht="15.75" thickBot="1" x14ac:dyDescent="0.3">
      <c r="A113" s="171">
        <v>111</v>
      </c>
      <c r="B113" s="177" t="s">
        <v>319</v>
      </c>
      <c r="C113" s="177" t="s">
        <v>335</v>
      </c>
      <c r="D113" s="172" t="s">
        <v>321</v>
      </c>
      <c r="E113" s="180">
        <v>53504</v>
      </c>
    </row>
    <row r="114" spans="1:5" ht="15.75" thickBot="1" x14ac:dyDescent="0.3">
      <c r="A114" s="171">
        <v>112</v>
      </c>
      <c r="B114" s="177" t="s">
        <v>319</v>
      </c>
      <c r="C114" s="177" t="s">
        <v>335</v>
      </c>
      <c r="D114" s="172" t="s">
        <v>322</v>
      </c>
      <c r="E114" s="180">
        <v>44368</v>
      </c>
    </row>
    <row r="115" spans="1:5" ht="15.75" thickBot="1" x14ac:dyDescent="0.3">
      <c r="A115" s="171">
        <v>113</v>
      </c>
      <c r="B115" s="184" t="s">
        <v>328</v>
      </c>
      <c r="C115" s="177" t="s">
        <v>335</v>
      </c>
      <c r="D115" s="172" t="s">
        <v>329</v>
      </c>
      <c r="E115" s="175">
        <v>40000</v>
      </c>
    </row>
    <row r="116" spans="1:5" ht="15.75" thickBot="1" x14ac:dyDescent="0.3">
      <c r="A116" s="171">
        <v>114</v>
      </c>
      <c r="B116" s="172" t="s">
        <v>333</v>
      </c>
      <c r="C116" s="172" t="s">
        <v>334</v>
      </c>
      <c r="D116" s="172" t="s">
        <v>332</v>
      </c>
      <c r="E116" s="175">
        <v>32700</v>
      </c>
    </row>
    <row r="117" spans="1:5" ht="15.75" thickBot="1" x14ac:dyDescent="0.3">
      <c r="A117" s="171">
        <v>115</v>
      </c>
      <c r="B117" s="172" t="s">
        <v>251</v>
      </c>
      <c r="C117" s="185" t="s">
        <v>252</v>
      </c>
      <c r="D117" s="172" t="s">
        <v>336</v>
      </c>
      <c r="E117" s="175">
        <v>564131</v>
      </c>
    </row>
    <row r="118" spans="1:5" ht="15.75" thickBot="1" x14ac:dyDescent="0.3">
      <c r="A118" s="171">
        <v>116</v>
      </c>
      <c r="B118" s="172" t="s">
        <v>251</v>
      </c>
      <c r="C118" s="185" t="s">
        <v>252</v>
      </c>
      <c r="D118" s="172" t="s">
        <v>336</v>
      </c>
      <c r="E118" s="175">
        <v>549125</v>
      </c>
    </row>
    <row r="119" spans="1:5" ht="15.75" thickBot="1" x14ac:dyDescent="0.3">
      <c r="A119" s="171">
        <v>117</v>
      </c>
      <c r="B119" s="173" t="s">
        <v>26</v>
      </c>
      <c r="C119" s="173" t="s">
        <v>25</v>
      </c>
      <c r="D119" s="172" t="s">
        <v>337</v>
      </c>
      <c r="E119" s="167">
        <v>51375</v>
      </c>
    </row>
    <row r="120" spans="1:5" ht="15.75" thickBot="1" x14ac:dyDescent="0.3">
      <c r="A120" s="171">
        <v>118</v>
      </c>
      <c r="B120" s="173" t="s">
        <v>26</v>
      </c>
      <c r="C120" s="173" t="s">
        <v>25</v>
      </c>
      <c r="D120" s="172" t="s">
        <v>338</v>
      </c>
      <c r="E120" s="167">
        <v>47950</v>
      </c>
    </row>
    <row r="121" spans="1:5" ht="15.75" thickBot="1" x14ac:dyDescent="0.3">
      <c r="A121" s="171">
        <v>119</v>
      </c>
      <c r="B121" s="173" t="s">
        <v>26</v>
      </c>
      <c r="C121" s="173" t="s">
        <v>25</v>
      </c>
      <c r="D121" s="172" t="s">
        <v>339</v>
      </c>
      <c r="E121" s="167">
        <v>27400</v>
      </c>
    </row>
    <row r="122" spans="1:5" ht="15.75" thickBot="1" x14ac:dyDescent="0.3">
      <c r="A122" s="171">
        <v>120</v>
      </c>
      <c r="B122" s="173" t="s">
        <v>26</v>
      </c>
      <c r="C122" s="173" t="s">
        <v>25</v>
      </c>
      <c r="D122" s="172" t="s">
        <v>340</v>
      </c>
      <c r="E122" s="167">
        <v>50799</v>
      </c>
    </row>
    <row r="123" spans="1:5" ht="15.75" thickBot="1" x14ac:dyDescent="0.3">
      <c r="A123" s="171">
        <v>121</v>
      </c>
      <c r="B123" s="173" t="s">
        <v>26</v>
      </c>
      <c r="C123" s="173" t="s">
        <v>25</v>
      </c>
      <c r="D123" s="172" t="s">
        <v>341</v>
      </c>
      <c r="E123" s="167">
        <v>47171</v>
      </c>
    </row>
    <row r="124" spans="1:5" ht="15.75" thickBot="1" x14ac:dyDescent="0.3">
      <c r="A124" s="171">
        <v>122</v>
      </c>
      <c r="B124" s="173" t="s">
        <v>26</v>
      </c>
      <c r="C124" s="173" t="s">
        <v>25</v>
      </c>
      <c r="D124" s="172" t="s">
        <v>342</v>
      </c>
      <c r="E124" s="167">
        <v>47171</v>
      </c>
    </row>
    <row r="125" spans="1:5" ht="15.75" thickBot="1" x14ac:dyDescent="0.3">
      <c r="A125" s="171">
        <v>123</v>
      </c>
      <c r="B125" s="173" t="s">
        <v>26</v>
      </c>
      <c r="C125" s="173" t="s">
        <v>25</v>
      </c>
      <c r="D125" s="172" t="s">
        <v>343</v>
      </c>
      <c r="E125" s="167">
        <v>47171</v>
      </c>
    </row>
    <row r="126" spans="1:5" ht="15.75" thickBot="1" x14ac:dyDescent="0.3">
      <c r="A126" s="171">
        <v>124</v>
      </c>
      <c r="B126" s="173" t="s">
        <v>26</v>
      </c>
      <c r="C126" s="173" t="s">
        <v>25</v>
      </c>
      <c r="D126" s="172" t="s">
        <v>344</v>
      </c>
      <c r="E126" s="167">
        <v>47171</v>
      </c>
    </row>
    <row r="127" spans="1:5" ht="15.75" thickBot="1" x14ac:dyDescent="0.3">
      <c r="A127" s="171">
        <v>125</v>
      </c>
      <c r="B127" s="173" t="s">
        <v>26</v>
      </c>
      <c r="C127" s="173" t="s">
        <v>25</v>
      </c>
      <c r="D127" s="172" t="s">
        <v>345</v>
      </c>
      <c r="E127" s="167">
        <v>47171</v>
      </c>
    </row>
    <row r="128" spans="1:5" ht="15.75" thickBot="1" x14ac:dyDescent="0.3">
      <c r="A128" s="171">
        <v>126</v>
      </c>
      <c r="B128" s="173" t="s">
        <v>26</v>
      </c>
      <c r="C128" s="173" t="s">
        <v>25</v>
      </c>
      <c r="D128" s="172" t="s">
        <v>346</v>
      </c>
      <c r="E128" s="167">
        <v>36285</v>
      </c>
    </row>
    <row r="129" spans="1:5" ht="15.75" thickBot="1" x14ac:dyDescent="0.3">
      <c r="A129" s="171">
        <v>127</v>
      </c>
      <c r="B129" s="173" t="s">
        <v>26</v>
      </c>
      <c r="C129" s="173" t="s">
        <v>25</v>
      </c>
      <c r="D129" s="172" t="s">
        <v>347</v>
      </c>
      <c r="E129" s="167">
        <v>27771</v>
      </c>
    </row>
    <row r="130" spans="1:5" ht="15.75" thickBot="1" x14ac:dyDescent="0.3">
      <c r="A130" s="171">
        <v>128</v>
      </c>
      <c r="B130" s="173" t="s">
        <v>26</v>
      </c>
      <c r="C130" s="173" t="s">
        <v>25</v>
      </c>
      <c r="D130" s="172" t="s">
        <v>348</v>
      </c>
      <c r="E130" s="167">
        <v>47171</v>
      </c>
    </row>
    <row r="131" spans="1:5" ht="15.75" thickBot="1" x14ac:dyDescent="0.3">
      <c r="A131" s="171">
        <v>129</v>
      </c>
      <c r="B131" s="173" t="s">
        <v>26</v>
      </c>
      <c r="C131" s="173" t="s">
        <v>25</v>
      </c>
      <c r="D131" s="172" t="s">
        <v>349</v>
      </c>
      <c r="E131" s="167">
        <v>47171</v>
      </c>
    </row>
    <row r="132" spans="1:5" ht="15.75" thickBot="1" x14ac:dyDescent="0.3">
      <c r="A132" s="171">
        <v>130</v>
      </c>
      <c r="B132" s="173" t="s">
        <v>26</v>
      </c>
      <c r="C132" s="173" t="s">
        <v>25</v>
      </c>
      <c r="D132" s="172" t="s">
        <v>350</v>
      </c>
      <c r="E132" s="167">
        <v>47171</v>
      </c>
    </row>
    <row r="133" spans="1:5" ht="15.75" thickBot="1" x14ac:dyDescent="0.3">
      <c r="A133" s="171">
        <v>131</v>
      </c>
      <c r="B133" s="173" t="s">
        <v>26</v>
      </c>
      <c r="C133" s="173" t="s">
        <v>25</v>
      </c>
      <c r="D133" s="172" t="s">
        <v>351</v>
      </c>
      <c r="E133" s="167">
        <v>47171</v>
      </c>
    </row>
    <row r="134" spans="1:5" ht="15.75" thickBot="1" x14ac:dyDescent="0.3">
      <c r="A134" s="171">
        <v>132</v>
      </c>
      <c r="B134" s="173" t="s">
        <v>26</v>
      </c>
      <c r="C134" s="173" t="s">
        <v>25</v>
      </c>
      <c r="D134" s="172" t="s">
        <v>352</v>
      </c>
      <c r="E134" s="167">
        <v>50799</v>
      </c>
    </row>
    <row r="135" spans="1:5" ht="15.75" thickBot="1" x14ac:dyDescent="0.3">
      <c r="A135" s="171">
        <v>133</v>
      </c>
      <c r="B135" s="173" t="s">
        <v>26</v>
      </c>
      <c r="C135" s="173" t="s">
        <v>25</v>
      </c>
      <c r="D135" s="172" t="s">
        <v>353</v>
      </c>
      <c r="E135" s="167">
        <v>21771</v>
      </c>
    </row>
    <row r="136" spans="1:5" ht="15.75" thickBot="1" x14ac:dyDescent="0.3">
      <c r="A136" s="171">
        <v>134</v>
      </c>
      <c r="B136" s="173" t="s">
        <v>26</v>
      </c>
      <c r="C136" s="173" t="s">
        <v>25</v>
      </c>
      <c r="D136" s="172" t="s">
        <v>354</v>
      </c>
      <c r="E136" s="175">
        <v>14249</v>
      </c>
    </row>
    <row r="137" spans="1:5" ht="15.75" thickBot="1" x14ac:dyDescent="0.3">
      <c r="A137" s="171">
        <v>135</v>
      </c>
      <c r="B137" s="173" t="s">
        <v>26</v>
      </c>
      <c r="C137" s="173" t="s">
        <v>25</v>
      </c>
      <c r="D137" s="172" t="s">
        <v>355</v>
      </c>
      <c r="E137" s="175">
        <v>43542</v>
      </c>
    </row>
    <row r="138" spans="1:5" ht="15.75" thickBot="1" x14ac:dyDescent="0.3">
      <c r="A138" s="171">
        <v>136</v>
      </c>
      <c r="B138" s="173" t="s">
        <v>26</v>
      </c>
      <c r="C138" s="173" t="s">
        <v>25</v>
      </c>
      <c r="D138" s="172" t="s">
        <v>356</v>
      </c>
      <c r="E138" s="175">
        <v>43542</v>
      </c>
    </row>
    <row r="139" spans="1:5" ht="15.75" thickBot="1" x14ac:dyDescent="0.3">
      <c r="A139" s="171">
        <v>137</v>
      </c>
      <c r="B139" s="173" t="s">
        <v>26</v>
      </c>
      <c r="C139" s="173" t="s">
        <v>25</v>
      </c>
      <c r="D139" s="172" t="s">
        <v>357</v>
      </c>
      <c r="E139" s="175">
        <v>43542</v>
      </c>
    </row>
    <row r="140" spans="1:5" ht="15.75" thickBot="1" x14ac:dyDescent="0.3">
      <c r="A140" s="171">
        <v>138</v>
      </c>
      <c r="B140" s="173" t="s">
        <v>26</v>
      </c>
      <c r="C140" s="173" t="s">
        <v>25</v>
      </c>
      <c r="D140" s="172" t="s">
        <v>358</v>
      </c>
      <c r="E140" s="175">
        <v>29028</v>
      </c>
    </row>
    <row r="141" spans="1:5" ht="15.75" thickBot="1" x14ac:dyDescent="0.3">
      <c r="A141" s="171">
        <v>139</v>
      </c>
      <c r="B141" s="173" t="s">
        <v>26</v>
      </c>
      <c r="C141" s="173" t="s">
        <v>25</v>
      </c>
      <c r="D141" s="172" t="s">
        <v>359</v>
      </c>
      <c r="E141" s="175">
        <v>43542</v>
      </c>
    </row>
    <row r="142" spans="1:5" ht="15.75" thickBot="1" x14ac:dyDescent="0.3">
      <c r="A142" s="171">
        <v>140</v>
      </c>
      <c r="B142" s="173" t="s">
        <v>26</v>
      </c>
      <c r="C142" s="173" t="s">
        <v>25</v>
      </c>
      <c r="D142" s="172" t="s">
        <v>360</v>
      </c>
      <c r="E142" s="175">
        <v>29028</v>
      </c>
    </row>
    <row r="143" spans="1:5" ht="15.75" thickBot="1" x14ac:dyDescent="0.3">
      <c r="A143" s="171">
        <v>141</v>
      </c>
      <c r="B143" s="173" t="s">
        <v>26</v>
      </c>
      <c r="C143" s="173" t="s">
        <v>25</v>
      </c>
      <c r="D143" s="172" t="s">
        <v>361</v>
      </c>
      <c r="E143" s="175">
        <v>50799</v>
      </c>
    </row>
    <row r="144" spans="1:5" ht="15.75" thickBot="1" x14ac:dyDescent="0.3">
      <c r="A144" s="171">
        <v>142</v>
      </c>
      <c r="B144" s="173" t="s">
        <v>26</v>
      </c>
      <c r="C144" s="173" t="s">
        <v>25</v>
      </c>
      <c r="D144" s="172" t="s">
        <v>363</v>
      </c>
      <c r="E144" s="175">
        <v>50799</v>
      </c>
    </row>
    <row r="145" spans="1:5" ht="15.75" thickBot="1" x14ac:dyDescent="0.3">
      <c r="A145" s="171">
        <v>143</v>
      </c>
      <c r="B145" s="173" t="s">
        <v>26</v>
      </c>
      <c r="C145" s="173" t="s">
        <v>25</v>
      </c>
      <c r="D145" s="172" t="s">
        <v>364</v>
      </c>
      <c r="E145" s="175">
        <v>32657</v>
      </c>
    </row>
    <row r="146" spans="1:5" ht="15.75" thickBot="1" x14ac:dyDescent="0.3">
      <c r="A146" s="171">
        <v>144</v>
      </c>
      <c r="B146" s="173" t="s">
        <v>26</v>
      </c>
      <c r="C146" s="173" t="s">
        <v>25</v>
      </c>
      <c r="D146" s="172" t="s">
        <v>365</v>
      </c>
      <c r="E146" s="175">
        <v>50799</v>
      </c>
    </row>
    <row r="147" spans="1:5" ht="15.75" thickBot="1" x14ac:dyDescent="0.3">
      <c r="A147" s="171">
        <v>145</v>
      </c>
      <c r="B147" s="173" t="s">
        <v>26</v>
      </c>
      <c r="C147" s="173" t="s">
        <v>25</v>
      </c>
      <c r="D147" s="172" t="s">
        <v>362</v>
      </c>
      <c r="E147" s="175">
        <v>47170</v>
      </c>
    </row>
    <row r="148" spans="1:5" ht="15.75" thickBot="1" x14ac:dyDescent="0.3">
      <c r="A148" s="171">
        <v>146</v>
      </c>
      <c r="B148" s="173" t="s">
        <v>26</v>
      </c>
      <c r="C148" s="173" t="s">
        <v>25</v>
      </c>
      <c r="D148" s="172" t="s">
        <v>366</v>
      </c>
      <c r="E148" s="175">
        <v>50799</v>
      </c>
    </row>
    <row r="149" spans="1:5" ht="15.75" thickBot="1" x14ac:dyDescent="0.3">
      <c r="A149" s="171">
        <v>147</v>
      </c>
      <c r="B149" s="173" t="s">
        <v>26</v>
      </c>
      <c r="C149" s="173" t="s">
        <v>25</v>
      </c>
      <c r="D149" s="172" t="s">
        <v>367</v>
      </c>
      <c r="E149" s="175">
        <v>47170</v>
      </c>
    </row>
    <row r="150" spans="1:5" ht="15.75" thickBot="1" x14ac:dyDescent="0.3">
      <c r="A150" s="171">
        <v>148</v>
      </c>
      <c r="B150" s="173" t="s">
        <v>26</v>
      </c>
      <c r="C150" s="173" t="s">
        <v>25</v>
      </c>
      <c r="D150" s="172" t="s">
        <v>368</v>
      </c>
      <c r="E150" s="175">
        <v>50799</v>
      </c>
    </row>
    <row r="151" spans="1:5" ht="15.75" thickBot="1" x14ac:dyDescent="0.3">
      <c r="A151" s="171">
        <v>149</v>
      </c>
      <c r="B151" s="173" t="s">
        <v>26</v>
      </c>
      <c r="C151" s="173" t="s">
        <v>25</v>
      </c>
      <c r="D151" s="172" t="s">
        <v>369</v>
      </c>
      <c r="E151" s="175">
        <v>50799</v>
      </c>
    </row>
    <row r="152" spans="1:5" ht="15.75" thickBot="1" x14ac:dyDescent="0.3">
      <c r="A152" s="171">
        <v>150</v>
      </c>
      <c r="B152" s="173" t="s">
        <v>26</v>
      </c>
      <c r="C152" s="173" t="s">
        <v>25</v>
      </c>
      <c r="D152" s="172" t="s">
        <v>370</v>
      </c>
      <c r="E152" s="175">
        <v>6018</v>
      </c>
    </row>
    <row r="153" spans="1:5" ht="15.75" thickBot="1" x14ac:dyDescent="0.3">
      <c r="A153" s="171">
        <v>151</v>
      </c>
      <c r="B153" s="173" t="s">
        <v>26</v>
      </c>
      <c r="C153" s="173" t="s">
        <v>25</v>
      </c>
      <c r="D153" s="172" t="s">
        <v>371</v>
      </c>
      <c r="E153" s="175">
        <v>50799</v>
      </c>
    </row>
    <row r="154" spans="1:5" ht="15.75" thickBot="1" x14ac:dyDescent="0.3">
      <c r="A154" s="171">
        <v>152</v>
      </c>
      <c r="B154" s="173" t="s">
        <v>26</v>
      </c>
      <c r="C154" s="173" t="s">
        <v>25</v>
      </c>
      <c r="D154" s="172" t="s">
        <v>372</v>
      </c>
      <c r="E154" s="175">
        <v>47171</v>
      </c>
    </row>
    <row r="155" spans="1:5" ht="15.75" thickBot="1" x14ac:dyDescent="0.3">
      <c r="A155" s="171">
        <v>153</v>
      </c>
      <c r="B155" s="173" t="s">
        <v>26</v>
      </c>
      <c r="C155" s="173" t="s">
        <v>25</v>
      </c>
      <c r="D155" s="172" t="s">
        <v>373</v>
      </c>
      <c r="E155" s="175">
        <v>47171</v>
      </c>
    </row>
    <row r="156" spans="1:5" ht="15.75" thickBot="1" x14ac:dyDescent="0.3">
      <c r="A156" s="171">
        <v>154</v>
      </c>
      <c r="B156" s="173" t="s">
        <v>26</v>
      </c>
      <c r="C156" s="173" t="s">
        <v>25</v>
      </c>
      <c r="D156" s="172" t="s">
        <v>374</v>
      </c>
      <c r="E156" s="175">
        <v>47171</v>
      </c>
    </row>
    <row r="157" spans="1:5" ht="15.75" thickBot="1" x14ac:dyDescent="0.3">
      <c r="A157" s="171">
        <v>155</v>
      </c>
      <c r="B157" s="177" t="s">
        <v>319</v>
      </c>
      <c r="C157" s="177" t="s">
        <v>378</v>
      </c>
      <c r="D157" s="172" t="s">
        <v>376</v>
      </c>
      <c r="E157" s="175">
        <v>42000</v>
      </c>
    </row>
    <row r="158" spans="1:5" ht="15.75" thickBot="1" x14ac:dyDescent="0.3">
      <c r="A158" s="171">
        <v>156</v>
      </c>
      <c r="B158" s="172" t="s">
        <v>377</v>
      </c>
      <c r="C158" s="177" t="s">
        <v>379</v>
      </c>
      <c r="D158" s="172" t="s">
        <v>380</v>
      </c>
      <c r="E158" s="175">
        <v>17000</v>
      </c>
    </row>
    <row r="159" spans="1:5" ht="15.75" thickBot="1" x14ac:dyDescent="0.3">
      <c r="A159" s="171">
        <v>157</v>
      </c>
      <c r="B159" s="172" t="s">
        <v>381</v>
      </c>
      <c r="C159" s="177" t="s">
        <v>382</v>
      </c>
      <c r="D159" s="172" t="s">
        <v>383</v>
      </c>
      <c r="E159" s="175">
        <v>42244</v>
      </c>
    </row>
    <row r="160" spans="1:5" ht="15.75" thickBot="1" x14ac:dyDescent="0.3">
      <c r="A160" s="171">
        <v>158</v>
      </c>
      <c r="B160" s="177" t="s">
        <v>398</v>
      </c>
      <c r="C160" s="177" t="s">
        <v>397</v>
      </c>
      <c r="D160" s="178">
        <v>238</v>
      </c>
      <c r="E160" s="175">
        <v>23850</v>
      </c>
    </row>
    <row r="161" spans="1:5" ht="15.75" thickBot="1" x14ac:dyDescent="0.3">
      <c r="A161" s="171">
        <v>159</v>
      </c>
      <c r="B161" s="177" t="s">
        <v>399</v>
      </c>
      <c r="C161" s="177" t="s">
        <v>317</v>
      </c>
      <c r="D161" s="172" t="s">
        <v>400</v>
      </c>
      <c r="E161" s="167">
        <v>421623</v>
      </c>
    </row>
    <row r="162" spans="1:5" ht="31.5" customHeight="1" x14ac:dyDescent="0.25">
      <c r="E162" s="186">
        <f>SUM(E2:E161)</f>
        <v>22286562.240000002</v>
      </c>
    </row>
  </sheetData>
  <mergeCells count="4">
    <mergeCell ref="A55:A56"/>
    <mergeCell ref="B55:B56"/>
    <mergeCell ref="C55:C56"/>
    <mergeCell ref="E55:E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B17" sqref="B17:C17"/>
    </sheetView>
  </sheetViews>
  <sheetFormatPr defaultRowHeight="15" x14ac:dyDescent="0.25"/>
  <cols>
    <col min="1" max="1" width="12.5703125" customWidth="1"/>
    <col min="2" max="3" width="16.5703125" customWidth="1"/>
    <col min="4" max="4" width="17.28515625" customWidth="1"/>
    <col min="6" max="6" width="10.140625" customWidth="1"/>
    <col min="7" max="7" width="15" customWidth="1"/>
  </cols>
  <sheetData>
    <row r="1" spans="1:7" ht="29.25" customHeight="1" x14ac:dyDescent="0.25">
      <c r="A1" s="63" t="s">
        <v>12</v>
      </c>
      <c r="B1" s="64" t="s">
        <v>112</v>
      </c>
      <c r="C1" s="64" t="s">
        <v>119</v>
      </c>
      <c r="D1" s="65" t="s">
        <v>114</v>
      </c>
      <c r="E1" s="65" t="s">
        <v>113</v>
      </c>
      <c r="F1" s="65" t="s">
        <v>120</v>
      </c>
      <c r="G1" s="66" t="s">
        <v>115</v>
      </c>
    </row>
    <row r="2" spans="1:7" ht="31.5" customHeight="1" x14ac:dyDescent="0.25">
      <c r="A2" s="67" t="s">
        <v>116</v>
      </c>
      <c r="B2" s="4">
        <v>1</v>
      </c>
      <c r="C2" s="4" t="s">
        <v>16</v>
      </c>
      <c r="D2" s="68">
        <v>90000</v>
      </c>
      <c r="E2" s="4" t="s">
        <v>118</v>
      </c>
      <c r="F2" s="4">
        <v>7</v>
      </c>
      <c r="G2" s="69">
        <f>F2*D2</f>
        <v>630000</v>
      </c>
    </row>
    <row r="3" spans="1:7" ht="39.75" customHeight="1" x14ac:dyDescent="0.25">
      <c r="A3" s="67" t="s">
        <v>116</v>
      </c>
      <c r="B3" s="4">
        <v>1</v>
      </c>
      <c r="C3" s="4" t="s">
        <v>16</v>
      </c>
      <c r="D3" s="68">
        <v>90000</v>
      </c>
      <c r="E3" s="4" t="s">
        <v>118</v>
      </c>
      <c r="F3" s="4">
        <v>7</v>
      </c>
      <c r="G3" s="69">
        <f t="shared" ref="G3:G4" si="0">F3*D3</f>
        <v>630000</v>
      </c>
    </row>
    <row r="4" spans="1:7" ht="43.5" customHeight="1" x14ac:dyDescent="0.25">
      <c r="A4" s="67" t="s">
        <v>117</v>
      </c>
      <c r="B4" s="4">
        <v>1</v>
      </c>
      <c r="C4" s="4" t="s">
        <v>16</v>
      </c>
      <c r="D4" s="68">
        <v>100200</v>
      </c>
      <c r="E4" s="4" t="s">
        <v>118</v>
      </c>
      <c r="F4" s="4">
        <v>8</v>
      </c>
      <c r="G4" s="69">
        <f t="shared" si="0"/>
        <v>801600</v>
      </c>
    </row>
    <row r="5" spans="1:7" x14ac:dyDescent="0.25">
      <c r="A5" s="147" t="s">
        <v>6</v>
      </c>
      <c r="B5" s="148"/>
      <c r="C5" s="148"/>
      <c r="D5" s="148"/>
      <c r="E5" s="148"/>
      <c r="F5" s="149"/>
      <c r="G5" s="80">
        <f>SUM(G2:G4)</f>
        <v>2061600</v>
      </c>
    </row>
  </sheetData>
  <mergeCells count="1">
    <mergeCell ref="A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"/>
  <sheetViews>
    <sheetView workbookViewId="0">
      <selection activeCell="G10" sqref="G10"/>
    </sheetView>
  </sheetViews>
  <sheetFormatPr defaultRowHeight="15" x14ac:dyDescent="0.25"/>
  <cols>
    <col min="2" max="2" width="25.7109375" customWidth="1"/>
    <col min="3" max="3" width="26.7109375" customWidth="1"/>
  </cols>
  <sheetData>
    <row r="2" spans="1:8" x14ac:dyDescent="0.25">
      <c r="A2" s="150" t="s">
        <v>174</v>
      </c>
      <c r="B2" s="150"/>
      <c r="C2" s="150"/>
    </row>
    <row r="3" spans="1:8" ht="21" customHeight="1" x14ac:dyDescent="0.25">
      <c r="A3" s="10" t="s">
        <v>178</v>
      </c>
      <c r="B3" s="53" t="s">
        <v>12</v>
      </c>
      <c r="C3" s="60" t="s">
        <v>179</v>
      </c>
      <c r="D3" s="34"/>
      <c r="E3" s="34"/>
      <c r="F3" s="34"/>
      <c r="G3" s="34"/>
      <c r="H3" s="34"/>
    </row>
    <row r="4" spans="1:8" x14ac:dyDescent="0.25">
      <c r="A4" s="53">
        <v>1</v>
      </c>
      <c r="B4" s="10" t="s">
        <v>175</v>
      </c>
      <c r="C4" s="54">
        <v>14588128.42821</v>
      </c>
    </row>
    <row r="5" spans="1:8" x14ac:dyDescent="0.25">
      <c r="A5" s="53">
        <v>2</v>
      </c>
      <c r="B5" s="10" t="s">
        <v>176</v>
      </c>
      <c r="C5" s="71">
        <f>'Building sheet'!$I$9*0.15</f>
        <v>17103784.895085003</v>
      </c>
    </row>
    <row r="6" spans="1:8" x14ac:dyDescent="0.25">
      <c r="A6" s="53">
        <v>3</v>
      </c>
      <c r="B6" s="10" t="s">
        <v>177</v>
      </c>
      <c r="C6" s="71">
        <v>2061600</v>
      </c>
      <c r="E6" s="34"/>
    </row>
    <row r="7" spans="1:8" x14ac:dyDescent="0.25">
      <c r="A7" s="53">
        <v>4</v>
      </c>
      <c r="B7" s="10" t="s">
        <v>180</v>
      </c>
      <c r="C7" s="88">
        <f>C6+C5+C4</f>
        <v>33753513.323295005</v>
      </c>
    </row>
  </sheetData>
  <mergeCells count="1">
    <mergeCell ref="A2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13" sqref="A13"/>
    </sheetView>
  </sheetViews>
  <sheetFormatPr defaultRowHeight="15" x14ac:dyDescent="0.25"/>
  <cols>
    <col min="1" max="1" width="34.42578125" customWidth="1"/>
    <col min="2" max="2" width="14.28515625" customWidth="1"/>
  </cols>
  <sheetData>
    <row r="1" spans="1:2" ht="15.75" x14ac:dyDescent="0.25">
      <c r="A1" s="89" t="s">
        <v>181</v>
      </c>
    </row>
    <row r="3" spans="1:2" ht="15.75" thickBot="1" x14ac:dyDescent="0.3"/>
    <row r="4" spans="1:2" ht="16.5" thickBot="1" x14ac:dyDescent="0.3">
      <c r="A4" s="91" t="s">
        <v>181</v>
      </c>
      <c r="B4" s="95"/>
    </row>
    <row r="5" spans="1:2" ht="15.75" thickBot="1" x14ac:dyDescent="0.3">
      <c r="A5" s="94" t="s">
        <v>182</v>
      </c>
      <c r="B5" s="90">
        <v>0.25</v>
      </c>
    </row>
    <row r="6" spans="1:2" ht="15.75" thickBot="1" x14ac:dyDescent="0.3">
      <c r="A6" s="94" t="s">
        <v>183</v>
      </c>
      <c r="B6" s="92">
        <v>0.6</v>
      </c>
    </row>
    <row r="7" spans="1:2" x14ac:dyDescent="0.25">
      <c r="A7" s="94" t="s">
        <v>184</v>
      </c>
      <c r="B7" s="93">
        <v>0.15</v>
      </c>
    </row>
    <row r="15" spans="1:2" ht="14.2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75"/>
  <sheetViews>
    <sheetView zoomScale="80" zoomScaleNormal="80" workbookViewId="0">
      <selection activeCell="B13" sqref="B13:I13"/>
    </sheetView>
  </sheetViews>
  <sheetFormatPr defaultRowHeight="15" x14ac:dyDescent="0.25"/>
  <cols>
    <col min="2" max="2" width="7.28515625" customWidth="1"/>
    <col min="3" max="3" width="23.7109375" customWidth="1"/>
    <col min="4" max="4" width="9.28515625" customWidth="1"/>
    <col min="5" max="5" width="15.5703125" customWidth="1"/>
    <col min="6" max="6" width="14.5703125" customWidth="1"/>
    <col min="7" max="7" width="17" customWidth="1"/>
    <col min="8" max="8" width="17.85546875" customWidth="1"/>
    <col min="9" max="9" width="17.140625" customWidth="1"/>
    <col min="12" max="12" width="23.7109375" customWidth="1"/>
    <col min="13" max="13" width="30" customWidth="1"/>
  </cols>
  <sheetData>
    <row r="4" spans="2:13" ht="57" customHeight="1" x14ac:dyDescent="0.25">
      <c r="B4" s="5" t="s">
        <v>3</v>
      </c>
      <c r="C4" s="1" t="s">
        <v>12</v>
      </c>
      <c r="D4" s="1" t="s">
        <v>15</v>
      </c>
      <c r="E4" s="1" t="s">
        <v>0</v>
      </c>
      <c r="F4" s="1" t="s">
        <v>5</v>
      </c>
      <c r="G4" s="1" t="s">
        <v>7</v>
      </c>
      <c r="H4" s="1" t="s">
        <v>8</v>
      </c>
      <c r="I4" s="1" t="s">
        <v>1</v>
      </c>
    </row>
    <row r="5" spans="2:13" ht="50.25" customHeight="1" x14ac:dyDescent="0.35">
      <c r="B5" s="2">
        <v>1</v>
      </c>
      <c r="C5" s="2" t="s">
        <v>103</v>
      </c>
      <c r="D5" s="6">
        <v>6.1</v>
      </c>
      <c r="E5" s="2" t="s">
        <v>107</v>
      </c>
      <c r="F5" s="55">
        <v>2093.904</v>
      </c>
      <c r="G5" s="32">
        <f>F5*10.7639</f>
        <v>22538.5732656</v>
      </c>
      <c r="H5" s="12">
        <v>1800</v>
      </c>
      <c r="I5" s="31">
        <f>H5*G5</f>
        <v>40569431.878080003</v>
      </c>
      <c r="L5" s="131"/>
      <c r="M5" s="131"/>
    </row>
    <row r="6" spans="2:13" ht="50.25" customHeight="1" x14ac:dyDescent="0.35">
      <c r="B6" s="2">
        <v>2</v>
      </c>
      <c r="C6" s="2" t="s">
        <v>104</v>
      </c>
      <c r="D6" s="6">
        <v>4</v>
      </c>
      <c r="E6" s="2" t="s">
        <v>107</v>
      </c>
      <c r="F6" s="55">
        <v>2093.904</v>
      </c>
      <c r="G6" s="32">
        <f t="shared" ref="G6:G8" si="0">F6*10.7639</f>
        <v>22538.5732656</v>
      </c>
      <c r="H6" s="12">
        <v>1600</v>
      </c>
      <c r="I6" s="31">
        <f>H6*G6</f>
        <v>36061717.224959999</v>
      </c>
      <c r="L6" s="29"/>
      <c r="M6" s="29"/>
    </row>
    <row r="7" spans="2:13" ht="50.25" customHeight="1" x14ac:dyDescent="0.35">
      <c r="B7" s="2">
        <v>3</v>
      </c>
      <c r="C7" s="2" t="s">
        <v>105</v>
      </c>
      <c r="D7" s="6">
        <v>4</v>
      </c>
      <c r="E7" s="2" t="s">
        <v>107</v>
      </c>
      <c r="F7" s="55">
        <v>2093.904</v>
      </c>
      <c r="G7" s="32">
        <f t="shared" si="0"/>
        <v>22538.5732656</v>
      </c>
      <c r="H7" s="12">
        <v>1600</v>
      </c>
      <c r="I7" s="31">
        <f>H7*G7</f>
        <v>36061717.224959999</v>
      </c>
      <c r="L7" s="29"/>
      <c r="M7" s="29"/>
    </row>
    <row r="8" spans="2:13" ht="50.25" customHeight="1" x14ac:dyDescent="0.35">
      <c r="B8" s="2">
        <v>4</v>
      </c>
      <c r="C8" s="2" t="s">
        <v>106</v>
      </c>
      <c r="D8" s="6">
        <v>14.3</v>
      </c>
      <c r="E8" s="2" t="s">
        <v>107</v>
      </c>
      <c r="F8" s="55">
        <v>88.415000000000006</v>
      </c>
      <c r="G8" s="32">
        <f t="shared" si="0"/>
        <v>951.69021850000001</v>
      </c>
      <c r="H8" s="12">
        <v>1400</v>
      </c>
      <c r="I8" s="31">
        <f>H8*G8</f>
        <v>1332366.3059</v>
      </c>
      <c r="L8" s="29"/>
      <c r="M8" s="29"/>
    </row>
    <row r="9" spans="2:13" ht="33" customHeight="1" x14ac:dyDescent="0.35">
      <c r="B9" s="134" t="s">
        <v>6</v>
      </c>
      <c r="C9" s="134"/>
      <c r="D9" s="134"/>
      <c r="E9" s="134"/>
      <c r="F9" s="56">
        <f>F8+F7+F6+F5</f>
        <v>6370.1270000000004</v>
      </c>
      <c r="G9" s="33">
        <f>SUM(G5:G8)</f>
        <v>68567.410015300004</v>
      </c>
      <c r="H9" s="85"/>
      <c r="I9" s="58">
        <f>SUM(I5:I8)</f>
        <v>114025232.63390002</v>
      </c>
      <c r="L9" s="97"/>
      <c r="M9" s="19"/>
    </row>
    <row r="10" spans="2:13" ht="12.75" customHeight="1" x14ac:dyDescent="0.35">
      <c r="B10" s="86" t="s">
        <v>2</v>
      </c>
      <c r="C10" s="135"/>
      <c r="D10" s="135"/>
      <c r="E10" s="135"/>
      <c r="F10" s="135"/>
      <c r="G10" s="135"/>
      <c r="H10" s="135"/>
      <c r="I10" s="135"/>
      <c r="L10" s="19"/>
      <c r="M10" s="19"/>
    </row>
    <row r="11" spans="2:13" ht="28.5" customHeight="1" x14ac:dyDescent="0.35">
      <c r="B11" s="132" t="s">
        <v>11</v>
      </c>
      <c r="C11" s="132"/>
      <c r="D11" s="132"/>
      <c r="E11" s="132"/>
      <c r="F11" s="132"/>
      <c r="G11" s="132"/>
      <c r="H11" s="132"/>
      <c r="I11" s="132"/>
      <c r="L11" s="19"/>
      <c r="M11" s="19"/>
    </row>
    <row r="12" spans="2:13" ht="26.25" customHeight="1" x14ac:dyDescent="0.35">
      <c r="B12" s="132" t="s">
        <v>9</v>
      </c>
      <c r="C12" s="132"/>
      <c r="D12" s="132"/>
      <c r="E12" s="132"/>
      <c r="F12" s="132"/>
      <c r="G12" s="132"/>
      <c r="H12" s="132"/>
      <c r="I12" s="132"/>
      <c r="L12" s="19"/>
      <c r="M12" s="21"/>
    </row>
    <row r="13" spans="2:13" ht="22.5" customHeight="1" x14ac:dyDescent="0.35">
      <c r="B13" s="133" t="s">
        <v>4</v>
      </c>
      <c r="C13" s="133"/>
      <c r="D13" s="133"/>
      <c r="E13" s="133"/>
      <c r="F13" s="133"/>
      <c r="G13" s="133"/>
      <c r="H13" s="133"/>
      <c r="I13" s="133"/>
      <c r="L13" s="19"/>
      <c r="M13" s="20"/>
    </row>
    <row r="14" spans="2:13" ht="15.75" customHeight="1" x14ac:dyDescent="0.35">
      <c r="L14" s="22"/>
      <c r="M14" s="22"/>
    </row>
    <row r="15" spans="2:13" ht="21" x14ac:dyDescent="0.35">
      <c r="L15" s="22"/>
      <c r="M15" s="22"/>
    </row>
    <row r="16" spans="2:13" ht="21" x14ac:dyDescent="0.35">
      <c r="H16" s="7"/>
      <c r="I16" s="18"/>
      <c r="L16" s="22"/>
      <c r="M16" s="22"/>
    </row>
    <row r="17" spans="6:13" ht="21" x14ac:dyDescent="0.35">
      <c r="F17" t="s">
        <v>173</v>
      </c>
      <c r="H17" s="8">
        <v>14202511.09155</v>
      </c>
      <c r="L17" s="22"/>
      <c r="M17" s="22"/>
    </row>
    <row r="18" spans="6:13" ht="21" customHeight="1" x14ac:dyDescent="0.35">
      <c r="H18" s="87">
        <f>'Building sheet'!$I$9*0.15</f>
        <v>17103784.895085003</v>
      </c>
      <c r="L18" s="22"/>
      <c r="M18" s="22"/>
    </row>
    <row r="19" spans="6:13" ht="21" x14ac:dyDescent="0.35">
      <c r="H19">
        <v>2061600</v>
      </c>
      <c r="L19" s="131"/>
      <c r="M19" s="131"/>
    </row>
    <row r="20" spans="6:13" ht="21" x14ac:dyDescent="0.35">
      <c r="G20" s="52"/>
      <c r="H20" s="39">
        <f>H19+H18+H17</f>
        <v>33367895.986635003</v>
      </c>
      <c r="L20" s="19"/>
      <c r="M20" s="20"/>
    </row>
    <row r="21" spans="6:13" ht="21" x14ac:dyDescent="0.35">
      <c r="G21" s="59"/>
      <c r="L21" s="23"/>
      <c r="M21" s="19"/>
    </row>
    <row r="22" spans="6:13" ht="21" x14ac:dyDescent="0.35">
      <c r="L22" s="20"/>
      <c r="M22" s="20"/>
    </row>
    <row r="23" spans="6:13" ht="21" x14ac:dyDescent="0.35">
      <c r="H23" s="11"/>
      <c r="L23" s="23"/>
      <c r="M23" s="21"/>
    </row>
    <row r="24" spans="6:13" ht="21" x14ac:dyDescent="0.35">
      <c r="L24" s="19"/>
      <c r="M24" s="21"/>
    </row>
    <row r="25" spans="6:13" ht="21" x14ac:dyDescent="0.35">
      <c r="L25" s="19"/>
      <c r="M25" s="24"/>
    </row>
    <row r="26" spans="6:13" ht="21" x14ac:dyDescent="0.35">
      <c r="L26" s="23"/>
      <c r="M26" s="25"/>
    </row>
    <row r="27" spans="6:13" ht="21" x14ac:dyDescent="0.35">
      <c r="L27" s="22"/>
      <c r="M27" s="22"/>
    </row>
    <row r="28" spans="6:13" ht="21" x14ac:dyDescent="0.35">
      <c r="F28" s="39"/>
      <c r="G28" s="57"/>
      <c r="L28" s="22"/>
      <c r="M28" s="26"/>
    </row>
    <row r="29" spans="6:13" ht="21" x14ac:dyDescent="0.35">
      <c r="L29" s="22"/>
      <c r="M29" s="22"/>
    </row>
    <row r="30" spans="6:13" ht="21" x14ac:dyDescent="0.35">
      <c r="G30" s="13"/>
      <c r="I30" s="15"/>
      <c r="L30" s="22"/>
      <c r="M30" s="27"/>
    </row>
    <row r="31" spans="6:13" ht="21" x14ac:dyDescent="0.35">
      <c r="L31" s="22"/>
      <c r="M31" s="22"/>
    </row>
    <row r="32" spans="6:13" ht="21" x14ac:dyDescent="0.35">
      <c r="F32" s="16"/>
      <c r="L32" s="19"/>
      <c r="M32" s="28"/>
    </row>
    <row r="33" spans="9:13" ht="21" x14ac:dyDescent="0.35">
      <c r="L33" s="19"/>
      <c r="M33" s="28"/>
    </row>
    <row r="34" spans="9:13" ht="21" x14ac:dyDescent="0.35">
      <c r="L34" s="19"/>
      <c r="M34" s="28"/>
    </row>
    <row r="35" spans="9:13" ht="21" x14ac:dyDescent="0.35">
      <c r="L35" s="19"/>
      <c r="M35" s="19"/>
    </row>
    <row r="36" spans="9:13" ht="21" x14ac:dyDescent="0.35">
      <c r="I36" s="17"/>
      <c r="L36" s="19"/>
      <c r="M36" s="25"/>
    </row>
    <row r="38" spans="9:13" x14ac:dyDescent="0.25">
      <c r="L38" s="11"/>
    </row>
    <row r="46" spans="9:13" x14ac:dyDescent="0.25">
      <c r="M46" s="9"/>
    </row>
    <row r="49" spans="13:13" x14ac:dyDescent="0.25">
      <c r="M49" s="9"/>
    </row>
    <row r="50" spans="13:13" x14ac:dyDescent="0.25">
      <c r="M50" s="9"/>
    </row>
    <row r="52" spans="13:13" x14ac:dyDescent="0.25">
      <c r="M52" s="14"/>
    </row>
    <row r="72" spans="9:9" x14ac:dyDescent="0.25">
      <c r="I72" t="s">
        <v>13</v>
      </c>
    </row>
    <row r="73" spans="9:9" x14ac:dyDescent="0.25">
      <c r="I73">
        <v>9825598523</v>
      </c>
    </row>
    <row r="75" spans="9:9" x14ac:dyDescent="0.25">
      <c r="I75" t="s">
        <v>14</v>
      </c>
    </row>
  </sheetData>
  <mergeCells count="7">
    <mergeCell ref="L5:M5"/>
    <mergeCell ref="L19:M19"/>
    <mergeCell ref="B12:I12"/>
    <mergeCell ref="B13:I13"/>
    <mergeCell ref="B9:E9"/>
    <mergeCell ref="B11:I11"/>
    <mergeCell ref="C10:I10"/>
  </mergeCells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A52" zoomScale="130" zoomScaleNormal="130" workbookViewId="0">
      <selection activeCell="C58" sqref="C58"/>
    </sheetView>
  </sheetViews>
  <sheetFormatPr defaultRowHeight="15" x14ac:dyDescent="0.25"/>
  <cols>
    <col min="1" max="1" width="7.28515625" customWidth="1"/>
    <col min="2" max="2" width="30.28515625" customWidth="1"/>
    <col min="3" max="3" width="24.28515625" customWidth="1"/>
    <col min="4" max="4" width="19" customWidth="1"/>
    <col min="5" max="5" width="12.7109375" customWidth="1"/>
    <col min="7" max="7" width="21" customWidth="1"/>
    <col min="8" max="8" width="12" bestFit="1" customWidth="1"/>
  </cols>
  <sheetData>
    <row r="1" spans="1:5" ht="38.25" customHeight="1" thickBot="1" x14ac:dyDescent="0.3">
      <c r="A1" s="35" t="s">
        <v>20</v>
      </c>
      <c r="B1" s="35" t="s">
        <v>17</v>
      </c>
      <c r="C1" s="35" t="s">
        <v>18</v>
      </c>
      <c r="D1" s="35" t="s">
        <v>37</v>
      </c>
      <c r="E1" s="44" t="s">
        <v>19</v>
      </c>
    </row>
    <row r="2" spans="1:5" x14ac:dyDescent="0.25">
      <c r="A2" s="34">
        <v>1</v>
      </c>
      <c r="B2" t="s">
        <v>21</v>
      </c>
      <c r="C2" t="s">
        <v>22</v>
      </c>
      <c r="D2" s="41" t="s">
        <v>38</v>
      </c>
      <c r="E2" s="36">
        <v>48000</v>
      </c>
    </row>
    <row r="3" spans="1:5" x14ac:dyDescent="0.25">
      <c r="A3" s="34">
        <v>2</v>
      </c>
      <c r="B3" t="s">
        <v>23</v>
      </c>
      <c r="C3" t="s">
        <v>22</v>
      </c>
      <c r="D3" s="42" t="s">
        <v>39</v>
      </c>
      <c r="E3" s="36">
        <v>6300</v>
      </c>
    </row>
    <row r="4" spans="1:5" x14ac:dyDescent="0.25">
      <c r="A4" s="34">
        <v>3</v>
      </c>
      <c r="B4" t="s">
        <v>24</v>
      </c>
      <c r="C4" t="s">
        <v>22</v>
      </c>
      <c r="D4" s="43">
        <v>7052230117960</v>
      </c>
      <c r="E4" s="36">
        <v>110400</v>
      </c>
    </row>
    <row r="5" spans="1:5" x14ac:dyDescent="0.25">
      <c r="A5" s="34">
        <v>4</v>
      </c>
      <c r="B5" t="s">
        <v>21</v>
      </c>
      <c r="C5" t="s">
        <v>22</v>
      </c>
      <c r="D5" s="41" t="s">
        <v>40</v>
      </c>
      <c r="E5" s="37">
        <v>37000</v>
      </c>
    </row>
    <row r="6" spans="1:5" x14ac:dyDescent="0.25">
      <c r="A6" s="34">
        <v>5</v>
      </c>
      <c r="B6" t="s">
        <v>21</v>
      </c>
      <c r="C6" t="s">
        <v>22</v>
      </c>
      <c r="D6" s="41" t="s">
        <v>41</v>
      </c>
      <c r="E6" s="37">
        <v>37000</v>
      </c>
    </row>
    <row r="7" spans="1:5" x14ac:dyDescent="0.25">
      <c r="A7" s="34">
        <v>6</v>
      </c>
      <c r="B7" t="s">
        <v>21</v>
      </c>
      <c r="C7" t="s">
        <v>22</v>
      </c>
      <c r="D7" s="41" t="s">
        <v>42</v>
      </c>
      <c r="E7" s="37">
        <v>37000</v>
      </c>
    </row>
    <row r="8" spans="1:5" x14ac:dyDescent="0.25">
      <c r="A8" s="34">
        <v>7</v>
      </c>
      <c r="B8" t="s">
        <v>21</v>
      </c>
      <c r="C8" t="s">
        <v>22</v>
      </c>
      <c r="D8" s="41" t="s">
        <v>43</v>
      </c>
      <c r="E8" s="37">
        <v>48000</v>
      </c>
    </row>
    <row r="9" spans="1:5" x14ac:dyDescent="0.25">
      <c r="A9" s="34">
        <v>8</v>
      </c>
      <c r="B9" t="s">
        <v>21</v>
      </c>
      <c r="C9" t="s">
        <v>22</v>
      </c>
      <c r="D9" s="41" t="s">
        <v>44</v>
      </c>
      <c r="E9" s="37">
        <v>48000</v>
      </c>
    </row>
    <row r="10" spans="1:5" x14ac:dyDescent="0.25">
      <c r="A10" s="34">
        <v>9</v>
      </c>
      <c r="B10" t="s">
        <v>21</v>
      </c>
      <c r="C10" t="s">
        <v>22</v>
      </c>
      <c r="D10" s="41" t="s">
        <v>45</v>
      </c>
      <c r="E10" s="37">
        <v>48000</v>
      </c>
    </row>
    <row r="11" spans="1:5" x14ac:dyDescent="0.25">
      <c r="A11" s="34">
        <v>10</v>
      </c>
      <c r="B11" t="s">
        <v>21</v>
      </c>
      <c r="C11" t="s">
        <v>22</v>
      </c>
      <c r="D11" s="41" t="s">
        <v>46</v>
      </c>
      <c r="E11" s="37">
        <v>48000</v>
      </c>
    </row>
    <row r="12" spans="1:5" x14ac:dyDescent="0.25">
      <c r="A12" s="34">
        <v>11</v>
      </c>
      <c r="B12" t="s">
        <v>21</v>
      </c>
      <c r="C12" t="s">
        <v>22</v>
      </c>
      <c r="D12" s="41" t="s">
        <v>47</v>
      </c>
      <c r="E12" s="37">
        <v>48000</v>
      </c>
    </row>
    <row r="13" spans="1:5" x14ac:dyDescent="0.25">
      <c r="A13" s="34">
        <v>12</v>
      </c>
      <c r="B13" t="s">
        <v>21</v>
      </c>
      <c r="C13" t="s">
        <v>22</v>
      </c>
      <c r="D13" s="41" t="s">
        <v>48</v>
      </c>
      <c r="E13" s="37">
        <v>48000</v>
      </c>
    </row>
    <row r="14" spans="1:5" x14ac:dyDescent="0.25">
      <c r="A14" s="34">
        <v>13</v>
      </c>
      <c r="B14" t="s">
        <v>21</v>
      </c>
      <c r="C14" t="s">
        <v>22</v>
      </c>
      <c r="D14" s="41" t="s">
        <v>49</v>
      </c>
      <c r="E14" s="37">
        <v>48000</v>
      </c>
    </row>
    <row r="15" spans="1:5" x14ac:dyDescent="0.25">
      <c r="A15" s="34">
        <v>14</v>
      </c>
      <c r="B15" t="s">
        <v>21</v>
      </c>
      <c r="C15" t="s">
        <v>22</v>
      </c>
      <c r="D15" s="41" t="s">
        <v>50</v>
      </c>
      <c r="E15" s="37">
        <v>48000</v>
      </c>
    </row>
    <row r="16" spans="1:5" x14ac:dyDescent="0.25">
      <c r="A16" s="34">
        <v>15</v>
      </c>
      <c r="B16" t="s">
        <v>21</v>
      </c>
      <c r="C16" t="s">
        <v>22</v>
      </c>
      <c r="D16" s="41" t="s">
        <v>51</v>
      </c>
      <c r="E16" s="37">
        <v>32000</v>
      </c>
    </row>
    <row r="17" spans="1:5" x14ac:dyDescent="0.25">
      <c r="A17" s="34">
        <v>16</v>
      </c>
      <c r="B17" t="s">
        <v>21</v>
      </c>
      <c r="C17" t="s">
        <v>22</v>
      </c>
      <c r="D17" s="41" t="s">
        <v>52</v>
      </c>
      <c r="E17" s="37">
        <v>36850</v>
      </c>
    </row>
    <row r="18" spans="1:5" x14ac:dyDescent="0.25">
      <c r="A18" s="34">
        <v>17</v>
      </c>
      <c r="B18" t="s">
        <v>21</v>
      </c>
      <c r="C18" t="s">
        <v>22</v>
      </c>
      <c r="D18" s="41" t="s">
        <v>53</v>
      </c>
      <c r="E18" s="37">
        <v>36850</v>
      </c>
    </row>
    <row r="19" spans="1:5" x14ac:dyDescent="0.25">
      <c r="A19" s="34">
        <v>18</v>
      </c>
      <c r="B19" t="s">
        <v>21</v>
      </c>
      <c r="C19" t="s">
        <v>22</v>
      </c>
      <c r="D19" s="41" t="s">
        <v>54</v>
      </c>
      <c r="E19" s="37">
        <v>49600</v>
      </c>
    </row>
    <row r="20" spans="1:5" x14ac:dyDescent="0.25">
      <c r="A20" s="34">
        <v>19</v>
      </c>
      <c r="B20" t="s">
        <v>21</v>
      </c>
      <c r="C20" t="s">
        <v>22</v>
      </c>
      <c r="D20" s="41" t="s">
        <v>55</v>
      </c>
      <c r="E20" s="37">
        <v>49600</v>
      </c>
    </row>
    <row r="21" spans="1:5" x14ac:dyDescent="0.25">
      <c r="A21" s="34">
        <v>20</v>
      </c>
      <c r="B21" t="s">
        <v>21</v>
      </c>
      <c r="C21" t="s">
        <v>22</v>
      </c>
      <c r="D21" s="41" t="s">
        <v>56</v>
      </c>
      <c r="E21" s="37">
        <v>37000</v>
      </c>
    </row>
    <row r="22" spans="1:5" x14ac:dyDescent="0.25">
      <c r="A22" s="34">
        <v>21</v>
      </c>
      <c r="B22" t="s">
        <v>21</v>
      </c>
      <c r="C22" t="s">
        <v>22</v>
      </c>
      <c r="D22" s="41" t="s">
        <v>57</v>
      </c>
      <c r="E22" s="37">
        <v>37000</v>
      </c>
    </row>
    <row r="23" spans="1:5" x14ac:dyDescent="0.25">
      <c r="A23" s="34">
        <v>22</v>
      </c>
      <c r="B23" t="s">
        <v>21</v>
      </c>
      <c r="C23" t="s">
        <v>22</v>
      </c>
      <c r="D23" s="41" t="s">
        <v>58</v>
      </c>
      <c r="E23" s="37">
        <v>48000</v>
      </c>
    </row>
    <row r="24" spans="1:5" x14ac:dyDescent="0.25">
      <c r="A24" s="34">
        <v>23</v>
      </c>
      <c r="B24" t="s">
        <v>26</v>
      </c>
      <c r="C24" s="38" t="s">
        <v>25</v>
      </c>
      <c r="D24" s="38" t="s">
        <v>59</v>
      </c>
      <c r="E24" s="37">
        <v>50799</v>
      </c>
    </row>
    <row r="25" spans="1:5" x14ac:dyDescent="0.25">
      <c r="A25" s="34">
        <v>24</v>
      </c>
      <c r="B25" t="s">
        <v>26</v>
      </c>
      <c r="C25" s="38" t="s">
        <v>25</v>
      </c>
      <c r="D25" s="38" t="s">
        <v>60</v>
      </c>
      <c r="E25" s="37">
        <v>43542</v>
      </c>
    </row>
    <row r="26" spans="1:5" x14ac:dyDescent="0.25">
      <c r="A26" s="34">
        <v>25</v>
      </c>
      <c r="B26" t="s">
        <v>26</v>
      </c>
      <c r="C26" s="38" t="s">
        <v>25</v>
      </c>
      <c r="D26" s="38" t="s">
        <v>61</v>
      </c>
      <c r="E26" s="37">
        <v>43542</v>
      </c>
    </row>
    <row r="27" spans="1:5" x14ac:dyDescent="0.25">
      <c r="A27" s="34">
        <v>26</v>
      </c>
      <c r="B27" t="s">
        <v>26</v>
      </c>
      <c r="C27" s="38" t="s">
        <v>25</v>
      </c>
      <c r="D27" s="38" t="s">
        <v>62</v>
      </c>
      <c r="E27" s="37">
        <v>47171</v>
      </c>
    </row>
    <row r="28" spans="1:5" x14ac:dyDescent="0.25">
      <c r="A28" s="34">
        <v>27</v>
      </c>
      <c r="B28" t="s">
        <v>26</v>
      </c>
      <c r="C28" s="38" t="s">
        <v>25</v>
      </c>
      <c r="D28" s="38" t="s">
        <v>63</v>
      </c>
      <c r="E28" s="37">
        <v>47171</v>
      </c>
    </row>
    <row r="29" spans="1:5" x14ac:dyDescent="0.25">
      <c r="A29" s="34">
        <v>28</v>
      </c>
      <c r="B29" t="s">
        <v>26</v>
      </c>
      <c r="C29" s="38" t="s">
        <v>25</v>
      </c>
      <c r="D29" s="38" t="s">
        <v>64</v>
      </c>
      <c r="E29" s="37">
        <v>43542</v>
      </c>
    </row>
    <row r="30" spans="1:5" x14ac:dyDescent="0.25">
      <c r="A30" s="34">
        <v>29</v>
      </c>
      <c r="B30" t="s">
        <v>26</v>
      </c>
      <c r="C30" s="38" t="s">
        <v>25</v>
      </c>
      <c r="D30" s="38" t="s">
        <v>65</v>
      </c>
      <c r="E30" s="37">
        <v>43542</v>
      </c>
    </row>
    <row r="31" spans="1:5" x14ac:dyDescent="0.25">
      <c r="A31" s="34">
        <v>30</v>
      </c>
      <c r="B31" t="s">
        <v>26</v>
      </c>
      <c r="C31" s="38" t="s">
        <v>25</v>
      </c>
      <c r="D31" s="38" t="s">
        <v>66</v>
      </c>
      <c r="E31" s="37">
        <v>47170</v>
      </c>
    </row>
    <row r="32" spans="1:5" x14ac:dyDescent="0.25">
      <c r="A32" s="34">
        <v>31</v>
      </c>
      <c r="B32" t="s">
        <v>26</v>
      </c>
      <c r="C32" s="38" t="s">
        <v>25</v>
      </c>
      <c r="D32" s="38" t="s">
        <v>67</v>
      </c>
      <c r="E32" s="37">
        <v>43542</v>
      </c>
    </row>
    <row r="33" spans="1:5" x14ac:dyDescent="0.25">
      <c r="A33" s="34">
        <v>32</v>
      </c>
      <c r="B33" t="s">
        <v>26</v>
      </c>
      <c r="C33" s="38" t="s">
        <v>25</v>
      </c>
      <c r="D33" s="38" t="s">
        <v>68</v>
      </c>
      <c r="E33" s="37">
        <v>43542</v>
      </c>
    </row>
    <row r="34" spans="1:5" x14ac:dyDescent="0.25">
      <c r="A34" s="34">
        <v>33</v>
      </c>
      <c r="B34" t="s">
        <v>26</v>
      </c>
      <c r="C34" s="38" t="s">
        <v>25</v>
      </c>
      <c r="D34" s="38" t="s">
        <v>69</v>
      </c>
      <c r="E34">
        <v>43542</v>
      </c>
    </row>
    <row r="35" spans="1:5" x14ac:dyDescent="0.25">
      <c r="A35" s="34">
        <v>34</v>
      </c>
      <c r="B35" t="s">
        <v>26</v>
      </c>
      <c r="C35" s="38" t="s">
        <v>25</v>
      </c>
      <c r="D35" s="38" t="s">
        <v>70</v>
      </c>
      <c r="E35">
        <v>29028</v>
      </c>
    </row>
    <row r="36" spans="1:5" x14ac:dyDescent="0.25">
      <c r="A36" s="34">
        <v>35</v>
      </c>
      <c r="B36" t="s">
        <v>26</v>
      </c>
      <c r="C36" s="38" t="s">
        <v>25</v>
      </c>
      <c r="D36" s="38" t="s">
        <v>71</v>
      </c>
      <c r="E36">
        <v>21771</v>
      </c>
    </row>
    <row r="37" spans="1:5" x14ac:dyDescent="0.25">
      <c r="A37" s="34">
        <v>36</v>
      </c>
      <c r="B37" t="s">
        <v>26</v>
      </c>
      <c r="C37" s="38" t="s">
        <v>25</v>
      </c>
      <c r="D37" s="38" t="s">
        <v>72</v>
      </c>
      <c r="E37">
        <v>29028</v>
      </c>
    </row>
    <row r="38" spans="1:5" x14ac:dyDescent="0.25">
      <c r="A38" s="34">
        <v>37</v>
      </c>
      <c r="B38" t="s">
        <v>26</v>
      </c>
      <c r="C38" s="38" t="s">
        <v>25</v>
      </c>
      <c r="D38" s="38" t="s">
        <v>73</v>
      </c>
      <c r="E38">
        <v>50799</v>
      </c>
    </row>
    <row r="39" spans="1:5" x14ac:dyDescent="0.25">
      <c r="A39" s="34">
        <v>38</v>
      </c>
      <c r="B39" t="s">
        <v>26</v>
      </c>
      <c r="C39" s="38" t="s">
        <v>25</v>
      </c>
      <c r="D39" s="38" t="s">
        <v>74</v>
      </c>
      <c r="E39">
        <v>50799</v>
      </c>
    </row>
    <row r="40" spans="1:5" x14ac:dyDescent="0.25">
      <c r="A40" s="34">
        <v>39</v>
      </c>
      <c r="B40" t="s">
        <v>26</v>
      </c>
      <c r="C40" s="38" t="s">
        <v>25</v>
      </c>
      <c r="D40" s="38" t="s">
        <v>75</v>
      </c>
      <c r="E40">
        <v>21771</v>
      </c>
    </row>
    <row r="41" spans="1:5" x14ac:dyDescent="0.25">
      <c r="A41" s="34">
        <v>40</v>
      </c>
      <c r="B41" t="s">
        <v>26</v>
      </c>
      <c r="C41" s="38" t="s">
        <v>25</v>
      </c>
      <c r="D41" s="38" t="s">
        <v>76</v>
      </c>
      <c r="E41">
        <v>25400</v>
      </c>
    </row>
    <row r="42" spans="1:5" x14ac:dyDescent="0.25">
      <c r="A42" s="34">
        <v>41</v>
      </c>
      <c r="B42" t="s">
        <v>26</v>
      </c>
      <c r="C42" s="38" t="s">
        <v>25</v>
      </c>
      <c r="D42" s="38" t="s">
        <v>77</v>
      </c>
      <c r="E42">
        <v>32657</v>
      </c>
    </row>
    <row r="43" spans="1:5" x14ac:dyDescent="0.25">
      <c r="A43" s="34">
        <v>42</v>
      </c>
      <c r="B43" t="s">
        <v>26</v>
      </c>
      <c r="C43" s="38" t="s">
        <v>25</v>
      </c>
      <c r="D43" s="38" t="s">
        <v>78</v>
      </c>
      <c r="E43">
        <v>47170</v>
      </c>
    </row>
    <row r="44" spans="1:5" x14ac:dyDescent="0.25">
      <c r="A44" s="34">
        <v>43</v>
      </c>
      <c r="B44" t="s">
        <v>28</v>
      </c>
      <c r="C44" s="38" t="s">
        <v>27</v>
      </c>
      <c r="D44" s="38" t="s">
        <v>79</v>
      </c>
      <c r="E44" s="39">
        <v>680246</v>
      </c>
    </row>
    <row r="45" spans="1:5" x14ac:dyDescent="0.25">
      <c r="A45" s="34">
        <v>44</v>
      </c>
      <c r="B45" t="s">
        <v>28</v>
      </c>
      <c r="C45" s="38" t="s">
        <v>27</v>
      </c>
      <c r="D45" s="38" t="s">
        <v>80</v>
      </c>
      <c r="E45" s="8">
        <v>819763</v>
      </c>
    </row>
    <row r="46" spans="1:5" x14ac:dyDescent="0.25">
      <c r="A46" s="34">
        <v>45</v>
      </c>
      <c r="B46" t="s">
        <v>30</v>
      </c>
      <c r="C46" s="38" t="s">
        <v>27</v>
      </c>
      <c r="D46" s="38" t="s">
        <v>81</v>
      </c>
      <c r="E46" s="8">
        <v>547067</v>
      </c>
    </row>
    <row r="47" spans="1:5" x14ac:dyDescent="0.25">
      <c r="A47" s="34">
        <v>46</v>
      </c>
      <c r="B47" t="s">
        <v>31</v>
      </c>
      <c r="C47" s="38" t="s">
        <v>27</v>
      </c>
      <c r="D47" s="38" t="s">
        <v>82</v>
      </c>
      <c r="E47" s="8">
        <v>1850871</v>
      </c>
    </row>
    <row r="48" spans="1:5" x14ac:dyDescent="0.25">
      <c r="A48" s="34">
        <v>47</v>
      </c>
      <c r="B48" t="s">
        <v>30</v>
      </c>
      <c r="C48" s="38" t="s">
        <v>27</v>
      </c>
      <c r="D48" s="38" t="s">
        <v>83</v>
      </c>
      <c r="E48" s="8">
        <v>838500</v>
      </c>
    </row>
    <row r="49" spans="1:7" x14ac:dyDescent="0.25">
      <c r="A49" s="34">
        <v>48</v>
      </c>
      <c r="B49" t="s">
        <v>23</v>
      </c>
      <c r="C49" s="38" t="s">
        <v>27</v>
      </c>
      <c r="D49" s="38" t="s">
        <v>84</v>
      </c>
      <c r="E49" s="8">
        <v>6300</v>
      </c>
    </row>
    <row r="50" spans="1:7" x14ac:dyDescent="0.25">
      <c r="A50" s="34">
        <v>49</v>
      </c>
      <c r="B50" t="s">
        <v>29</v>
      </c>
      <c r="C50" s="38" t="s">
        <v>27</v>
      </c>
      <c r="D50" s="38" t="s">
        <v>85</v>
      </c>
      <c r="E50" s="8">
        <v>1000139</v>
      </c>
    </row>
    <row r="51" spans="1:7" x14ac:dyDescent="0.25">
      <c r="A51" s="34">
        <v>50</v>
      </c>
      <c r="B51" t="s">
        <v>32</v>
      </c>
      <c r="C51" s="38" t="s">
        <v>33</v>
      </c>
      <c r="D51" s="38" t="s">
        <v>86</v>
      </c>
      <c r="E51" s="8">
        <v>593089.24</v>
      </c>
    </row>
    <row r="52" spans="1:7" x14ac:dyDescent="0.25">
      <c r="A52" s="34">
        <v>51</v>
      </c>
      <c r="B52" t="s">
        <v>32</v>
      </c>
      <c r="C52" s="38" t="s">
        <v>33</v>
      </c>
      <c r="D52" s="38" t="s">
        <v>87</v>
      </c>
      <c r="E52" s="8">
        <v>916076</v>
      </c>
    </row>
    <row r="53" spans="1:7" x14ac:dyDescent="0.25">
      <c r="A53" s="34">
        <v>52</v>
      </c>
      <c r="B53" t="s">
        <v>32</v>
      </c>
      <c r="C53" s="38" t="s">
        <v>33</v>
      </c>
      <c r="D53" s="38" t="s">
        <v>88</v>
      </c>
      <c r="E53" s="8">
        <v>500615</v>
      </c>
    </row>
    <row r="54" spans="1:7" x14ac:dyDescent="0.25">
      <c r="E54" s="40">
        <f>SUM(E2:E53)</f>
        <v>9544794.2400000002</v>
      </c>
    </row>
    <row r="56" spans="1:7" ht="15.75" thickBot="1" x14ac:dyDescent="0.3">
      <c r="G56" s="39"/>
    </row>
    <row r="57" spans="1:7" ht="32.25" customHeight="1" thickBot="1" x14ac:dyDescent="0.3">
      <c r="A57" s="35" t="s">
        <v>20</v>
      </c>
      <c r="B57" s="35" t="s">
        <v>17</v>
      </c>
      <c r="C57" s="35" t="s">
        <v>18</v>
      </c>
      <c r="D57" s="35"/>
      <c r="E57" s="35" t="s">
        <v>19</v>
      </c>
    </row>
    <row r="58" spans="1:7" x14ac:dyDescent="0.25">
      <c r="A58">
        <v>1</v>
      </c>
      <c r="B58" t="s">
        <v>34</v>
      </c>
      <c r="C58" t="s">
        <v>35</v>
      </c>
      <c r="E58" s="16">
        <v>12000</v>
      </c>
    </row>
    <row r="59" spans="1:7" x14ac:dyDescent="0.25">
      <c r="A59">
        <v>2</v>
      </c>
      <c r="B59" t="s">
        <v>34</v>
      </c>
      <c r="C59" t="s">
        <v>35</v>
      </c>
      <c r="E59" s="16">
        <v>12000</v>
      </c>
    </row>
    <row r="60" spans="1:7" x14ac:dyDescent="0.25">
      <c r="A60">
        <v>3</v>
      </c>
      <c r="B60" t="s">
        <v>34</v>
      </c>
      <c r="C60" t="s">
        <v>35</v>
      </c>
      <c r="E60" s="16">
        <v>12000</v>
      </c>
    </row>
    <row r="61" spans="1:7" x14ac:dyDescent="0.25">
      <c r="A61">
        <v>4</v>
      </c>
      <c r="B61" t="s">
        <v>34</v>
      </c>
      <c r="C61" t="s">
        <v>35</v>
      </c>
      <c r="E61" s="16">
        <v>12000</v>
      </c>
    </row>
    <row r="67" spans="2:2" x14ac:dyDescent="0.25">
      <c r="B67" t="s">
        <v>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opLeftCell="B187" workbookViewId="0">
      <selection activeCell="E206" sqref="E206"/>
    </sheetView>
  </sheetViews>
  <sheetFormatPr defaultRowHeight="15" x14ac:dyDescent="0.25"/>
  <cols>
    <col min="2" max="2" width="50.42578125" bestFit="1" customWidth="1"/>
    <col min="3" max="3" width="36.5703125" customWidth="1"/>
    <col min="4" max="4" width="24.140625" customWidth="1"/>
    <col min="5" max="5" width="19.140625" style="166" customWidth="1"/>
    <col min="6" max="6" width="14.28515625" bestFit="1" customWidth="1"/>
    <col min="8" max="8" width="22" customWidth="1"/>
  </cols>
  <sheetData>
    <row r="1" spans="1:8" ht="30" x14ac:dyDescent="0.25">
      <c r="A1" s="83" t="s">
        <v>20</v>
      </c>
      <c r="B1" s="83" t="s">
        <v>17</v>
      </c>
      <c r="C1" s="83" t="s">
        <v>18</v>
      </c>
      <c r="D1" s="83" t="s">
        <v>37</v>
      </c>
      <c r="E1" s="157" t="s">
        <v>19</v>
      </c>
      <c r="H1" s="96" t="s">
        <v>187</v>
      </c>
    </row>
    <row r="2" spans="1:8" x14ac:dyDescent="0.25">
      <c r="A2" s="4">
        <v>1</v>
      </c>
      <c r="B2" s="115" t="s">
        <v>21</v>
      </c>
      <c r="C2" s="115" t="s">
        <v>22</v>
      </c>
      <c r="D2" s="115" t="s">
        <v>38</v>
      </c>
      <c r="E2" s="158">
        <v>48000</v>
      </c>
      <c r="H2" s="30">
        <v>48000</v>
      </c>
    </row>
    <row r="3" spans="1:8" x14ac:dyDescent="0.25">
      <c r="A3" s="4">
        <v>2</v>
      </c>
      <c r="B3" s="115" t="s">
        <v>23</v>
      </c>
      <c r="C3" s="115" t="s">
        <v>22</v>
      </c>
      <c r="D3" s="115" t="s">
        <v>39</v>
      </c>
      <c r="E3" s="158">
        <v>6300</v>
      </c>
      <c r="H3" s="30">
        <v>6300</v>
      </c>
    </row>
    <row r="4" spans="1:8" x14ac:dyDescent="0.25">
      <c r="A4" s="4">
        <v>3</v>
      </c>
      <c r="B4" s="115" t="s">
        <v>24</v>
      </c>
      <c r="C4" s="115" t="s">
        <v>22</v>
      </c>
      <c r="D4" s="3">
        <v>7052230117960</v>
      </c>
      <c r="E4" s="158">
        <v>110400</v>
      </c>
      <c r="H4" s="30">
        <v>110400</v>
      </c>
    </row>
    <row r="5" spans="1:8" x14ac:dyDescent="0.25">
      <c r="A5" s="4">
        <v>4</v>
      </c>
      <c r="B5" s="115" t="s">
        <v>21</v>
      </c>
      <c r="C5" s="115" t="s">
        <v>22</v>
      </c>
      <c r="D5" s="115" t="s">
        <v>40</v>
      </c>
      <c r="E5" s="158">
        <v>37000</v>
      </c>
      <c r="H5" s="30">
        <v>37000</v>
      </c>
    </row>
    <row r="6" spans="1:8" x14ac:dyDescent="0.25">
      <c r="A6" s="4">
        <v>5</v>
      </c>
      <c r="B6" s="115" t="s">
        <v>21</v>
      </c>
      <c r="C6" s="115" t="s">
        <v>22</v>
      </c>
      <c r="D6" s="115" t="s">
        <v>41</v>
      </c>
      <c r="E6" s="158">
        <v>37000</v>
      </c>
      <c r="H6" s="30">
        <v>37000</v>
      </c>
    </row>
    <row r="7" spans="1:8" x14ac:dyDescent="0.25">
      <c r="A7" s="4">
        <v>6</v>
      </c>
      <c r="B7" s="115" t="s">
        <v>21</v>
      </c>
      <c r="C7" s="115" t="s">
        <v>22</v>
      </c>
      <c r="D7" s="115" t="s">
        <v>42</v>
      </c>
      <c r="E7" s="158">
        <v>37000</v>
      </c>
      <c r="H7" s="30">
        <v>37000</v>
      </c>
    </row>
    <row r="8" spans="1:8" x14ac:dyDescent="0.25">
      <c r="A8" s="4">
        <v>7</v>
      </c>
      <c r="B8" s="115" t="s">
        <v>21</v>
      </c>
      <c r="C8" s="115" t="s">
        <v>22</v>
      </c>
      <c r="D8" s="115" t="s">
        <v>43</v>
      </c>
      <c r="E8" s="158">
        <v>48000</v>
      </c>
      <c r="H8" s="30">
        <v>48000</v>
      </c>
    </row>
    <row r="9" spans="1:8" x14ac:dyDescent="0.25">
      <c r="A9" s="4">
        <v>8</v>
      </c>
      <c r="B9" s="115" t="s">
        <v>21</v>
      </c>
      <c r="C9" s="115" t="s">
        <v>22</v>
      </c>
      <c r="D9" s="115" t="s">
        <v>44</v>
      </c>
      <c r="E9" s="158">
        <v>48000</v>
      </c>
      <c r="H9" s="30">
        <v>48000</v>
      </c>
    </row>
    <row r="10" spans="1:8" x14ac:dyDescent="0.25">
      <c r="A10" s="4">
        <v>9</v>
      </c>
      <c r="B10" s="115" t="s">
        <v>21</v>
      </c>
      <c r="C10" s="115" t="s">
        <v>22</v>
      </c>
      <c r="D10" s="115" t="s">
        <v>45</v>
      </c>
      <c r="E10" s="158">
        <v>48000</v>
      </c>
      <c r="H10" s="30">
        <v>48000</v>
      </c>
    </row>
    <row r="11" spans="1:8" x14ac:dyDescent="0.25">
      <c r="A11" s="4">
        <v>10</v>
      </c>
      <c r="B11" s="115" t="s">
        <v>21</v>
      </c>
      <c r="C11" s="115" t="s">
        <v>22</v>
      </c>
      <c r="D11" s="115" t="s">
        <v>46</v>
      </c>
      <c r="E11" s="158">
        <v>48000</v>
      </c>
      <c r="H11" s="30">
        <v>48000</v>
      </c>
    </row>
    <row r="12" spans="1:8" x14ac:dyDescent="0.25">
      <c r="A12" s="4">
        <v>11</v>
      </c>
      <c r="B12" s="115" t="s">
        <v>21</v>
      </c>
      <c r="C12" s="115" t="s">
        <v>22</v>
      </c>
      <c r="D12" s="115" t="s">
        <v>47</v>
      </c>
      <c r="E12" s="158">
        <v>48000</v>
      </c>
      <c r="H12" s="30">
        <v>48000</v>
      </c>
    </row>
    <row r="13" spans="1:8" x14ac:dyDescent="0.25">
      <c r="A13" s="4">
        <v>12</v>
      </c>
      <c r="B13" s="115" t="s">
        <v>21</v>
      </c>
      <c r="C13" s="115" t="s">
        <v>22</v>
      </c>
      <c r="D13" s="115" t="s">
        <v>48</v>
      </c>
      <c r="E13" s="158">
        <v>48000</v>
      </c>
      <c r="H13" s="30">
        <v>48000</v>
      </c>
    </row>
    <row r="14" spans="1:8" x14ac:dyDescent="0.25">
      <c r="A14" s="4">
        <v>13</v>
      </c>
      <c r="B14" s="115" t="s">
        <v>21</v>
      </c>
      <c r="C14" s="115" t="s">
        <v>22</v>
      </c>
      <c r="D14" s="115" t="s">
        <v>49</v>
      </c>
      <c r="E14" s="158">
        <v>48000</v>
      </c>
      <c r="H14" s="30">
        <v>48000</v>
      </c>
    </row>
    <row r="15" spans="1:8" x14ac:dyDescent="0.25">
      <c r="A15" s="4">
        <v>14</v>
      </c>
      <c r="B15" s="115" t="s">
        <v>21</v>
      </c>
      <c r="C15" s="115" t="s">
        <v>22</v>
      </c>
      <c r="D15" s="115" t="s">
        <v>50</v>
      </c>
      <c r="E15" s="158">
        <v>48000</v>
      </c>
      <c r="H15" s="30">
        <v>48000</v>
      </c>
    </row>
    <row r="16" spans="1:8" x14ac:dyDescent="0.25">
      <c r="A16" s="4">
        <v>15</v>
      </c>
      <c r="B16" s="115" t="s">
        <v>21</v>
      </c>
      <c r="C16" s="115" t="s">
        <v>22</v>
      </c>
      <c r="D16" s="115" t="s">
        <v>51</v>
      </c>
      <c r="E16" s="158">
        <v>32000</v>
      </c>
      <c r="H16" s="30">
        <v>32000</v>
      </c>
    </row>
    <row r="17" spans="1:8" x14ac:dyDescent="0.25">
      <c r="A17" s="4">
        <v>16</v>
      </c>
      <c r="B17" s="115" t="s">
        <v>21</v>
      </c>
      <c r="C17" s="115" t="s">
        <v>22</v>
      </c>
      <c r="D17" s="115" t="s">
        <v>52</v>
      </c>
      <c r="E17" s="158">
        <v>36850</v>
      </c>
      <c r="H17" s="30">
        <v>36850</v>
      </c>
    </row>
    <row r="18" spans="1:8" x14ac:dyDescent="0.25">
      <c r="A18" s="4">
        <v>17</v>
      </c>
      <c r="B18" s="115" t="s">
        <v>21</v>
      </c>
      <c r="C18" s="115" t="s">
        <v>22</v>
      </c>
      <c r="D18" s="115" t="s">
        <v>53</v>
      </c>
      <c r="E18" s="158">
        <v>36850</v>
      </c>
      <c r="H18" s="30">
        <v>36850</v>
      </c>
    </row>
    <row r="19" spans="1:8" x14ac:dyDescent="0.25">
      <c r="A19" s="4">
        <v>18</v>
      </c>
      <c r="B19" s="115" t="s">
        <v>21</v>
      </c>
      <c r="C19" s="115" t="s">
        <v>22</v>
      </c>
      <c r="D19" s="115" t="s">
        <v>54</v>
      </c>
      <c r="E19" s="158">
        <v>49600</v>
      </c>
      <c r="H19" s="30">
        <v>49600</v>
      </c>
    </row>
    <row r="20" spans="1:8" x14ac:dyDescent="0.25">
      <c r="A20" s="4">
        <v>19</v>
      </c>
      <c r="B20" s="115" t="s">
        <v>21</v>
      </c>
      <c r="C20" s="115" t="s">
        <v>22</v>
      </c>
      <c r="D20" s="115" t="s">
        <v>55</v>
      </c>
      <c r="E20" s="158">
        <v>49600</v>
      </c>
      <c r="H20" s="30">
        <v>49600</v>
      </c>
    </row>
    <row r="21" spans="1:8" x14ac:dyDescent="0.25">
      <c r="A21" s="4">
        <v>20</v>
      </c>
      <c r="B21" s="115" t="s">
        <v>21</v>
      </c>
      <c r="C21" s="115" t="s">
        <v>22</v>
      </c>
      <c r="D21" s="115" t="s">
        <v>56</v>
      </c>
      <c r="E21" s="158">
        <v>37000</v>
      </c>
      <c r="H21" s="30">
        <v>37000</v>
      </c>
    </row>
    <row r="22" spans="1:8" x14ac:dyDescent="0.25">
      <c r="A22" s="4">
        <v>21</v>
      </c>
      <c r="B22" s="115" t="s">
        <v>21</v>
      </c>
      <c r="C22" s="115" t="s">
        <v>22</v>
      </c>
      <c r="D22" s="115" t="s">
        <v>57</v>
      </c>
      <c r="E22" s="158">
        <v>37000</v>
      </c>
      <c r="H22" s="30">
        <v>37000</v>
      </c>
    </row>
    <row r="23" spans="1:8" x14ac:dyDescent="0.25">
      <c r="A23" s="4">
        <v>22</v>
      </c>
      <c r="B23" s="115" t="s">
        <v>21</v>
      </c>
      <c r="C23" s="115" t="s">
        <v>22</v>
      </c>
      <c r="D23" s="115" t="s">
        <v>58</v>
      </c>
      <c r="E23" s="158">
        <v>48000</v>
      </c>
      <c r="H23" s="30">
        <v>48000</v>
      </c>
    </row>
    <row r="24" spans="1:8" x14ac:dyDescent="0.25">
      <c r="A24" s="4">
        <v>23</v>
      </c>
      <c r="B24" s="115" t="s">
        <v>26</v>
      </c>
      <c r="C24" s="115" t="s">
        <v>25</v>
      </c>
      <c r="D24" s="115" t="s">
        <v>59</v>
      </c>
      <c r="E24" s="158">
        <v>50799</v>
      </c>
      <c r="H24" s="30">
        <v>50799</v>
      </c>
    </row>
    <row r="25" spans="1:8" x14ac:dyDescent="0.25">
      <c r="A25" s="4">
        <v>24</v>
      </c>
      <c r="B25" s="115" t="s">
        <v>26</v>
      </c>
      <c r="C25" s="115" t="s">
        <v>25</v>
      </c>
      <c r="D25" s="115" t="s">
        <v>60</v>
      </c>
      <c r="E25" s="158">
        <v>43542</v>
      </c>
      <c r="H25" s="30">
        <v>43542</v>
      </c>
    </row>
    <row r="26" spans="1:8" x14ac:dyDescent="0.25">
      <c r="A26" s="4">
        <v>25</v>
      </c>
      <c r="B26" s="115" t="s">
        <v>26</v>
      </c>
      <c r="C26" s="115" t="s">
        <v>25</v>
      </c>
      <c r="D26" s="115" t="s">
        <v>61</v>
      </c>
      <c r="E26" s="158">
        <v>43542</v>
      </c>
      <c r="H26" s="30">
        <v>43542</v>
      </c>
    </row>
    <row r="27" spans="1:8" x14ac:dyDescent="0.25">
      <c r="A27" s="4">
        <v>26</v>
      </c>
      <c r="B27" s="115" t="s">
        <v>26</v>
      </c>
      <c r="C27" s="115" t="s">
        <v>25</v>
      </c>
      <c r="D27" s="115" t="s">
        <v>62</v>
      </c>
      <c r="E27" s="158">
        <v>47171</v>
      </c>
      <c r="H27" s="30">
        <v>47171</v>
      </c>
    </row>
    <row r="28" spans="1:8" x14ac:dyDescent="0.25">
      <c r="A28" s="4">
        <v>27</v>
      </c>
      <c r="B28" s="115" t="s">
        <v>26</v>
      </c>
      <c r="C28" s="115" t="s">
        <v>25</v>
      </c>
      <c r="D28" s="115" t="s">
        <v>63</v>
      </c>
      <c r="E28" s="158">
        <v>47171</v>
      </c>
      <c r="H28" s="30">
        <v>47171</v>
      </c>
    </row>
    <row r="29" spans="1:8" x14ac:dyDescent="0.25">
      <c r="A29" s="4">
        <v>28</v>
      </c>
      <c r="B29" s="115" t="s">
        <v>26</v>
      </c>
      <c r="C29" s="115" t="s">
        <v>25</v>
      </c>
      <c r="D29" s="115" t="s">
        <v>64</v>
      </c>
      <c r="E29" s="158">
        <v>43542</v>
      </c>
      <c r="H29" s="30">
        <v>43542</v>
      </c>
    </row>
    <row r="30" spans="1:8" x14ac:dyDescent="0.25">
      <c r="A30" s="4">
        <v>29</v>
      </c>
      <c r="B30" s="115" t="s">
        <v>26</v>
      </c>
      <c r="C30" s="115" t="s">
        <v>25</v>
      </c>
      <c r="D30" s="115" t="s">
        <v>65</v>
      </c>
      <c r="E30" s="158">
        <v>43542</v>
      </c>
      <c r="H30" s="30">
        <v>43542</v>
      </c>
    </row>
    <row r="31" spans="1:8" x14ac:dyDescent="0.25">
      <c r="A31" s="4">
        <v>30</v>
      </c>
      <c r="B31" s="115" t="s">
        <v>26</v>
      </c>
      <c r="C31" s="115" t="s">
        <v>25</v>
      </c>
      <c r="D31" s="115" t="s">
        <v>66</v>
      </c>
      <c r="E31" s="158">
        <v>47170</v>
      </c>
      <c r="H31" s="30">
        <v>47170</v>
      </c>
    </row>
    <row r="32" spans="1:8" x14ac:dyDescent="0.25">
      <c r="A32" s="4">
        <v>31</v>
      </c>
      <c r="B32" s="115" t="s">
        <v>26</v>
      </c>
      <c r="C32" s="115" t="s">
        <v>25</v>
      </c>
      <c r="D32" s="115" t="s">
        <v>67</v>
      </c>
      <c r="E32" s="158">
        <v>43542</v>
      </c>
      <c r="H32" s="30">
        <v>43542</v>
      </c>
    </row>
    <row r="33" spans="1:8" x14ac:dyDescent="0.25">
      <c r="A33" s="4">
        <v>32</v>
      </c>
      <c r="B33" s="115" t="s">
        <v>26</v>
      </c>
      <c r="C33" s="115" t="s">
        <v>25</v>
      </c>
      <c r="D33" s="115" t="s">
        <v>68</v>
      </c>
      <c r="E33" s="158">
        <v>43542</v>
      </c>
      <c r="H33" s="30">
        <v>43542</v>
      </c>
    </row>
    <row r="34" spans="1:8" x14ac:dyDescent="0.25">
      <c r="A34" s="4">
        <v>33</v>
      </c>
      <c r="B34" s="115" t="s">
        <v>26</v>
      </c>
      <c r="C34" s="115" t="s">
        <v>25</v>
      </c>
      <c r="D34" s="115" t="s">
        <v>69</v>
      </c>
      <c r="E34" s="158">
        <v>43542</v>
      </c>
      <c r="H34" s="30">
        <v>43542</v>
      </c>
    </row>
    <row r="35" spans="1:8" x14ac:dyDescent="0.25">
      <c r="A35" s="4">
        <v>34</v>
      </c>
      <c r="B35" s="115" t="s">
        <v>26</v>
      </c>
      <c r="C35" s="115" t="s">
        <v>25</v>
      </c>
      <c r="D35" s="115" t="s">
        <v>70</v>
      </c>
      <c r="E35" s="158">
        <v>29028</v>
      </c>
      <c r="H35" s="30">
        <v>29028</v>
      </c>
    </row>
    <row r="36" spans="1:8" x14ac:dyDescent="0.25">
      <c r="A36" s="4">
        <v>35</v>
      </c>
      <c r="B36" s="115" t="s">
        <v>26</v>
      </c>
      <c r="C36" s="115" t="s">
        <v>25</v>
      </c>
      <c r="D36" s="115" t="s">
        <v>71</v>
      </c>
      <c r="E36" s="158">
        <v>21771</v>
      </c>
      <c r="H36" s="30">
        <v>21771</v>
      </c>
    </row>
    <row r="37" spans="1:8" x14ac:dyDescent="0.25">
      <c r="A37" s="4">
        <v>36</v>
      </c>
      <c r="B37" s="115" t="s">
        <v>26</v>
      </c>
      <c r="C37" s="115" t="s">
        <v>25</v>
      </c>
      <c r="D37" s="115" t="s">
        <v>72</v>
      </c>
      <c r="E37" s="158">
        <v>29028</v>
      </c>
      <c r="H37" s="30">
        <v>29028</v>
      </c>
    </row>
    <row r="38" spans="1:8" x14ac:dyDescent="0.25">
      <c r="A38" s="4">
        <v>37</v>
      </c>
      <c r="B38" s="115" t="s">
        <v>26</v>
      </c>
      <c r="C38" s="115" t="s">
        <v>25</v>
      </c>
      <c r="D38" s="115" t="s">
        <v>73</v>
      </c>
      <c r="E38" s="158">
        <v>50799</v>
      </c>
      <c r="H38" s="30">
        <v>50799</v>
      </c>
    </row>
    <row r="39" spans="1:8" x14ac:dyDescent="0.25">
      <c r="A39" s="4">
        <v>38</v>
      </c>
      <c r="B39" s="115" t="s">
        <v>26</v>
      </c>
      <c r="C39" s="115" t="s">
        <v>25</v>
      </c>
      <c r="D39" s="115" t="s">
        <v>74</v>
      </c>
      <c r="E39" s="158">
        <v>50799</v>
      </c>
      <c r="H39" s="30">
        <v>50799</v>
      </c>
    </row>
    <row r="40" spans="1:8" x14ac:dyDescent="0.25">
      <c r="A40" s="4">
        <v>39</v>
      </c>
      <c r="B40" s="115" t="s">
        <v>26</v>
      </c>
      <c r="C40" s="115" t="s">
        <v>25</v>
      </c>
      <c r="D40" s="115" t="s">
        <v>75</v>
      </c>
      <c r="E40" s="158">
        <v>21771</v>
      </c>
      <c r="H40" s="30">
        <v>21771</v>
      </c>
    </row>
    <row r="41" spans="1:8" x14ac:dyDescent="0.25">
      <c r="A41" s="4">
        <v>40</v>
      </c>
      <c r="B41" s="115" t="s">
        <v>26</v>
      </c>
      <c r="C41" s="115" t="s">
        <v>25</v>
      </c>
      <c r="D41" s="115" t="s">
        <v>76</v>
      </c>
      <c r="E41" s="158">
        <v>25400</v>
      </c>
      <c r="H41" s="30">
        <v>25400</v>
      </c>
    </row>
    <row r="42" spans="1:8" x14ac:dyDescent="0.25">
      <c r="A42" s="4">
        <v>41</v>
      </c>
      <c r="B42" s="115" t="s">
        <v>26</v>
      </c>
      <c r="C42" s="115" t="s">
        <v>25</v>
      </c>
      <c r="D42" s="115" t="s">
        <v>77</v>
      </c>
      <c r="E42" s="158">
        <v>32657</v>
      </c>
      <c r="H42" s="30">
        <v>32657</v>
      </c>
    </row>
    <row r="43" spans="1:8" x14ac:dyDescent="0.25">
      <c r="A43" s="4">
        <v>42</v>
      </c>
      <c r="B43" s="115" t="s">
        <v>26</v>
      </c>
      <c r="C43" s="115" t="s">
        <v>25</v>
      </c>
      <c r="D43" s="115" t="s">
        <v>78</v>
      </c>
      <c r="E43" s="158">
        <v>47170</v>
      </c>
      <c r="H43" s="30">
        <v>47170</v>
      </c>
    </row>
    <row r="44" spans="1:8" x14ac:dyDescent="0.25">
      <c r="A44" s="4">
        <v>43</v>
      </c>
      <c r="B44" s="115" t="s">
        <v>28</v>
      </c>
      <c r="C44" s="115" t="s">
        <v>27</v>
      </c>
      <c r="D44" s="115" t="s">
        <v>79</v>
      </c>
      <c r="E44" s="158">
        <v>680246</v>
      </c>
      <c r="H44" s="30">
        <v>680246</v>
      </c>
    </row>
    <row r="45" spans="1:8" x14ac:dyDescent="0.25">
      <c r="A45" s="4">
        <v>44</v>
      </c>
      <c r="B45" s="115" t="s">
        <v>28</v>
      </c>
      <c r="C45" s="115" t="s">
        <v>27</v>
      </c>
      <c r="D45" s="115" t="s">
        <v>80</v>
      </c>
      <c r="E45" s="158">
        <v>819763</v>
      </c>
      <c r="H45" s="30">
        <v>819763</v>
      </c>
    </row>
    <row r="46" spans="1:8" x14ac:dyDescent="0.25">
      <c r="A46" s="4">
        <v>45</v>
      </c>
      <c r="B46" s="115" t="s">
        <v>30</v>
      </c>
      <c r="C46" s="115" t="s">
        <v>27</v>
      </c>
      <c r="D46" s="115" t="s">
        <v>81</v>
      </c>
      <c r="E46" s="158">
        <v>547067</v>
      </c>
      <c r="H46" s="30">
        <v>547067</v>
      </c>
    </row>
    <row r="47" spans="1:8" x14ac:dyDescent="0.25">
      <c r="A47" s="4">
        <v>46</v>
      </c>
      <c r="B47" s="115" t="s">
        <v>31</v>
      </c>
      <c r="C47" s="115" t="s">
        <v>27</v>
      </c>
      <c r="D47" s="115" t="s">
        <v>82</v>
      </c>
      <c r="E47" s="158">
        <v>1850871</v>
      </c>
      <c r="H47" s="30">
        <v>1850871</v>
      </c>
    </row>
    <row r="48" spans="1:8" x14ac:dyDescent="0.25">
      <c r="A48" s="4">
        <v>47</v>
      </c>
      <c r="B48" s="115" t="s">
        <v>30</v>
      </c>
      <c r="C48" s="115" t="s">
        <v>27</v>
      </c>
      <c r="D48" s="115" t="s">
        <v>83</v>
      </c>
      <c r="E48" s="158">
        <v>838500</v>
      </c>
      <c r="H48" s="30">
        <v>838500</v>
      </c>
    </row>
    <row r="49" spans="1:8" x14ac:dyDescent="0.25">
      <c r="A49" s="4">
        <v>48</v>
      </c>
      <c r="B49" s="115" t="s">
        <v>23</v>
      </c>
      <c r="C49" s="115" t="s">
        <v>27</v>
      </c>
      <c r="D49" s="115" t="s">
        <v>84</v>
      </c>
      <c r="E49" s="158">
        <v>6300</v>
      </c>
      <c r="H49" s="30">
        <v>6300</v>
      </c>
    </row>
    <row r="50" spans="1:8" x14ac:dyDescent="0.25">
      <c r="A50" s="4">
        <v>49</v>
      </c>
      <c r="B50" s="115" t="s">
        <v>29</v>
      </c>
      <c r="C50" s="115" t="s">
        <v>27</v>
      </c>
      <c r="D50" s="115" t="s">
        <v>85</v>
      </c>
      <c r="E50" s="158">
        <v>1000139</v>
      </c>
      <c r="H50" s="30">
        <v>1000139</v>
      </c>
    </row>
    <row r="51" spans="1:8" x14ac:dyDescent="0.25">
      <c r="A51" s="4">
        <v>50</v>
      </c>
      <c r="B51" s="115" t="s">
        <v>32</v>
      </c>
      <c r="C51" s="115" t="s">
        <v>33</v>
      </c>
      <c r="D51" s="115" t="s">
        <v>86</v>
      </c>
      <c r="E51" s="158">
        <v>593089.24</v>
      </c>
      <c r="H51" s="30">
        <v>593089.24</v>
      </c>
    </row>
    <row r="52" spans="1:8" x14ac:dyDescent="0.25">
      <c r="A52" s="4">
        <v>51</v>
      </c>
      <c r="B52" s="115" t="s">
        <v>32</v>
      </c>
      <c r="C52" s="115" t="s">
        <v>33</v>
      </c>
      <c r="D52" s="115" t="s">
        <v>87</v>
      </c>
      <c r="E52" s="158">
        <v>916076</v>
      </c>
      <c r="H52" s="30">
        <v>916076</v>
      </c>
    </row>
    <row r="53" spans="1:8" x14ac:dyDescent="0.25">
      <c r="A53" s="4">
        <v>52</v>
      </c>
      <c r="B53" s="115" t="s">
        <v>32</v>
      </c>
      <c r="C53" s="115" t="s">
        <v>33</v>
      </c>
      <c r="D53" s="115" t="s">
        <v>88</v>
      </c>
      <c r="E53" s="158">
        <v>500615</v>
      </c>
      <c r="F53" s="78">
        <f>SUM(E2:E53)</f>
        <v>9544794.2400000002</v>
      </c>
      <c r="H53" s="30">
        <v>500615</v>
      </c>
    </row>
    <row r="54" spans="1:8" x14ac:dyDescent="0.25">
      <c r="A54" s="4">
        <v>53</v>
      </c>
      <c r="B54" s="115" t="s">
        <v>34</v>
      </c>
      <c r="C54" s="115" t="s">
        <v>35</v>
      </c>
      <c r="D54" s="115" t="s">
        <v>154</v>
      </c>
      <c r="E54" s="158">
        <v>12000</v>
      </c>
      <c r="F54" s="30">
        <v>1885864</v>
      </c>
      <c r="H54" s="79">
        <f>SUM(H2:H53)</f>
        <v>9544794.2400000002</v>
      </c>
    </row>
    <row r="55" spans="1:8" x14ac:dyDescent="0.25">
      <c r="A55" s="4">
        <v>54</v>
      </c>
      <c r="B55" s="115" t="s">
        <v>34</v>
      </c>
      <c r="C55" s="115" t="s">
        <v>35</v>
      </c>
      <c r="D55" s="115" t="s">
        <v>155</v>
      </c>
      <c r="E55" s="158">
        <v>12000</v>
      </c>
      <c r="F55" s="30">
        <v>120360</v>
      </c>
    </row>
    <row r="56" spans="1:8" x14ac:dyDescent="0.25">
      <c r="A56" s="4">
        <v>55</v>
      </c>
      <c r="B56" s="115" t="s">
        <v>34</v>
      </c>
      <c r="C56" s="115" t="s">
        <v>35</v>
      </c>
      <c r="D56" s="115" t="s">
        <v>156</v>
      </c>
      <c r="E56" s="158">
        <v>12000</v>
      </c>
      <c r="F56" s="39">
        <f>F55+F54+F53</f>
        <v>11551018.24</v>
      </c>
    </row>
    <row r="57" spans="1:8" x14ac:dyDescent="0.25">
      <c r="A57" s="4">
        <v>56</v>
      </c>
      <c r="B57" s="115" t="s">
        <v>34</v>
      </c>
      <c r="C57" s="115" t="s">
        <v>35</v>
      </c>
      <c r="D57" s="115" t="s">
        <v>157</v>
      </c>
      <c r="E57" s="158">
        <v>12000</v>
      </c>
      <c r="F57" s="168">
        <v>10735544</v>
      </c>
    </row>
    <row r="58" spans="1:8" x14ac:dyDescent="0.25">
      <c r="A58" s="4">
        <v>57</v>
      </c>
      <c r="B58" s="115" t="s">
        <v>158</v>
      </c>
      <c r="C58" s="115" t="s">
        <v>159</v>
      </c>
      <c r="D58" s="115" t="s">
        <v>160</v>
      </c>
      <c r="E58" s="159">
        <v>675000</v>
      </c>
      <c r="F58" s="153">
        <f>F57+F56</f>
        <v>22286562.240000002</v>
      </c>
    </row>
    <row r="59" spans="1:8" x14ac:dyDescent="0.25">
      <c r="A59" s="4">
        <v>58</v>
      </c>
      <c r="B59" s="115" t="s">
        <v>161</v>
      </c>
      <c r="C59" s="115" t="s">
        <v>162</v>
      </c>
      <c r="D59" s="3">
        <v>240109174188728</v>
      </c>
      <c r="E59" s="158">
        <v>430092</v>
      </c>
    </row>
    <row r="60" spans="1:8" x14ac:dyDescent="0.25">
      <c r="A60" s="4">
        <v>63</v>
      </c>
      <c r="B60" s="2" t="s">
        <v>158</v>
      </c>
      <c r="C60" s="115" t="s">
        <v>167</v>
      </c>
      <c r="D60" s="3">
        <v>2.7301202316854298E+18</v>
      </c>
      <c r="E60" s="158">
        <v>120877</v>
      </c>
    </row>
    <row r="61" spans="1:8" x14ac:dyDescent="0.25">
      <c r="A61" s="4">
        <v>59</v>
      </c>
      <c r="B61" s="115" t="s">
        <v>163</v>
      </c>
      <c r="C61" s="115" t="s">
        <v>164</v>
      </c>
      <c r="D61" s="115" t="s">
        <v>165</v>
      </c>
      <c r="E61" s="158">
        <v>1885864</v>
      </c>
      <c r="F61" s="78"/>
    </row>
    <row r="62" spans="1:8" x14ac:dyDescent="0.25">
      <c r="A62" s="4">
        <v>60</v>
      </c>
      <c r="B62" s="2" t="s">
        <v>166</v>
      </c>
      <c r="C62" s="115" t="s">
        <v>90</v>
      </c>
      <c r="D62" s="3">
        <v>432015549394</v>
      </c>
      <c r="E62" s="158">
        <v>11042</v>
      </c>
    </row>
    <row r="63" spans="1:8" x14ac:dyDescent="0.25">
      <c r="A63" s="4">
        <v>61</v>
      </c>
      <c r="B63" s="2" t="s">
        <v>166</v>
      </c>
      <c r="C63" s="115" t="s">
        <v>90</v>
      </c>
      <c r="D63" s="3">
        <v>454013159154</v>
      </c>
      <c r="E63" s="158">
        <v>9692</v>
      </c>
    </row>
    <row r="64" spans="1:8" x14ac:dyDescent="0.25">
      <c r="A64" s="4">
        <v>62</v>
      </c>
      <c r="B64" s="2" t="s">
        <v>166</v>
      </c>
      <c r="C64" s="115" t="s">
        <v>90</v>
      </c>
      <c r="D64" s="3">
        <v>454013333782</v>
      </c>
      <c r="E64" s="158">
        <v>10196</v>
      </c>
    </row>
    <row r="65" spans="1:5" x14ac:dyDescent="0.25">
      <c r="A65" s="4">
        <v>64</v>
      </c>
      <c r="B65" s="2" t="s">
        <v>166</v>
      </c>
      <c r="C65" s="115" t="s">
        <v>90</v>
      </c>
      <c r="D65" s="3">
        <v>426015808513</v>
      </c>
      <c r="E65" s="158">
        <v>13552</v>
      </c>
    </row>
    <row r="66" spans="1:5" x14ac:dyDescent="0.25">
      <c r="A66" s="4">
        <v>65</v>
      </c>
      <c r="B66" s="2" t="s">
        <v>166</v>
      </c>
      <c r="C66" s="115" t="s">
        <v>90</v>
      </c>
      <c r="D66" s="3" t="s">
        <v>91</v>
      </c>
      <c r="E66" s="158">
        <v>4406</v>
      </c>
    </row>
    <row r="67" spans="1:5" x14ac:dyDescent="0.25">
      <c r="A67" s="4">
        <v>66</v>
      </c>
      <c r="B67" s="2" t="s">
        <v>166</v>
      </c>
      <c r="C67" s="115" t="s">
        <v>90</v>
      </c>
      <c r="D67" s="3" t="s">
        <v>92</v>
      </c>
      <c r="E67" s="158">
        <v>5212</v>
      </c>
    </row>
    <row r="68" spans="1:5" x14ac:dyDescent="0.25">
      <c r="A68" s="4">
        <v>67</v>
      </c>
      <c r="B68" s="2" t="s">
        <v>166</v>
      </c>
      <c r="C68" s="115" t="s">
        <v>90</v>
      </c>
      <c r="D68" s="3" t="s">
        <v>93</v>
      </c>
      <c r="E68" s="158">
        <v>4405</v>
      </c>
    </row>
    <row r="69" spans="1:5" x14ac:dyDescent="0.25">
      <c r="A69" s="4">
        <v>68</v>
      </c>
      <c r="B69" s="2" t="s">
        <v>166</v>
      </c>
      <c r="C69" s="115" t="s">
        <v>90</v>
      </c>
      <c r="D69" s="3" t="s">
        <v>95</v>
      </c>
      <c r="E69" s="158">
        <v>7863</v>
      </c>
    </row>
    <row r="70" spans="1:5" x14ac:dyDescent="0.25">
      <c r="A70" s="4">
        <v>69</v>
      </c>
      <c r="B70" s="2" t="s">
        <v>166</v>
      </c>
      <c r="C70" s="115" t="s">
        <v>90</v>
      </c>
      <c r="D70" s="3" t="s">
        <v>96</v>
      </c>
      <c r="E70" s="158">
        <v>3712</v>
      </c>
    </row>
    <row r="71" spans="1:5" x14ac:dyDescent="0.25">
      <c r="A71" s="4">
        <v>70</v>
      </c>
      <c r="B71" s="2" t="s">
        <v>166</v>
      </c>
      <c r="C71" s="115" t="s">
        <v>90</v>
      </c>
      <c r="D71" s="3" t="s">
        <v>94</v>
      </c>
      <c r="E71" s="158">
        <v>13519</v>
      </c>
    </row>
    <row r="72" spans="1:5" s="127" customFormat="1" x14ac:dyDescent="0.25">
      <c r="A72" s="124">
        <v>71</v>
      </c>
      <c r="B72" s="125" t="s">
        <v>166</v>
      </c>
      <c r="C72" s="124" t="s">
        <v>90</v>
      </c>
      <c r="D72" s="126" t="s">
        <v>95</v>
      </c>
      <c r="E72" s="159">
        <v>14271</v>
      </c>
    </row>
    <row r="73" spans="1:5" x14ac:dyDescent="0.25">
      <c r="A73" s="4">
        <v>72</v>
      </c>
      <c r="B73" s="2" t="s">
        <v>166</v>
      </c>
      <c r="C73" s="115" t="s">
        <v>90</v>
      </c>
      <c r="D73" s="3" t="s">
        <v>97</v>
      </c>
      <c r="E73" s="158">
        <v>9803</v>
      </c>
    </row>
    <row r="74" spans="1:5" x14ac:dyDescent="0.25">
      <c r="A74" s="4">
        <v>73</v>
      </c>
      <c r="B74" s="2" t="s">
        <v>166</v>
      </c>
      <c r="C74" s="115" t="s">
        <v>90</v>
      </c>
      <c r="D74" s="3" t="s">
        <v>100</v>
      </c>
      <c r="E74" s="158">
        <v>9459</v>
      </c>
    </row>
    <row r="75" spans="1:5" x14ac:dyDescent="0.25">
      <c r="A75" s="4">
        <v>74</v>
      </c>
      <c r="B75" s="2" t="s">
        <v>166</v>
      </c>
      <c r="C75" s="115" t="s">
        <v>90</v>
      </c>
      <c r="D75" s="3" t="s">
        <v>99</v>
      </c>
      <c r="E75" s="158">
        <v>9459</v>
      </c>
    </row>
    <row r="76" spans="1:5" x14ac:dyDescent="0.25">
      <c r="A76" s="4">
        <v>75</v>
      </c>
      <c r="B76" s="2" t="s">
        <v>166</v>
      </c>
      <c r="C76" s="115" t="s">
        <v>90</v>
      </c>
      <c r="D76" s="3" t="s">
        <v>98</v>
      </c>
      <c r="E76" s="158">
        <v>5358</v>
      </c>
    </row>
    <row r="77" spans="1:5" x14ac:dyDescent="0.25">
      <c r="A77" s="4">
        <v>76</v>
      </c>
      <c r="B77" s="2" t="s">
        <v>166</v>
      </c>
      <c r="C77" s="115" t="s">
        <v>90</v>
      </c>
      <c r="D77" s="3" t="s">
        <v>101</v>
      </c>
      <c r="E77" s="158">
        <v>8953</v>
      </c>
    </row>
    <row r="78" spans="1:5" x14ac:dyDescent="0.25">
      <c r="A78" s="4">
        <v>77</v>
      </c>
      <c r="B78" s="2" t="s">
        <v>166</v>
      </c>
      <c r="C78" s="115" t="s">
        <v>90</v>
      </c>
      <c r="D78" s="3" t="s">
        <v>102</v>
      </c>
      <c r="E78" s="158">
        <v>4781</v>
      </c>
    </row>
    <row r="79" spans="1:5" x14ac:dyDescent="0.25">
      <c r="A79" s="4">
        <v>78</v>
      </c>
      <c r="B79" s="2" t="s">
        <v>168</v>
      </c>
      <c r="C79" s="115" t="s">
        <v>169</v>
      </c>
      <c r="D79" s="3" t="s">
        <v>409</v>
      </c>
      <c r="E79" s="158">
        <v>120360</v>
      </c>
    </row>
    <row r="80" spans="1:5" x14ac:dyDescent="0.25">
      <c r="A80" s="4">
        <v>79</v>
      </c>
      <c r="B80" s="2" t="s">
        <v>170</v>
      </c>
      <c r="C80" s="115" t="s">
        <v>171</v>
      </c>
      <c r="D80" s="3" t="s">
        <v>172</v>
      </c>
      <c r="E80" s="158">
        <v>1288400</v>
      </c>
    </row>
    <row r="81" spans="1:9" x14ac:dyDescent="0.25">
      <c r="A81" s="4">
        <v>80</v>
      </c>
      <c r="B81" s="154" t="s">
        <v>185</v>
      </c>
      <c r="C81" s="154" t="s">
        <v>171</v>
      </c>
      <c r="D81" s="67" t="s">
        <v>186</v>
      </c>
      <c r="E81" s="160">
        <v>14592041.800000001</v>
      </c>
      <c r="F81" s="78"/>
    </row>
    <row r="82" spans="1:9" x14ac:dyDescent="0.25">
      <c r="A82" s="114">
        <v>81</v>
      </c>
      <c r="B82" s="115" t="s">
        <v>333</v>
      </c>
      <c r="C82" s="115" t="s">
        <v>334</v>
      </c>
      <c r="D82" s="115" t="s">
        <v>332</v>
      </c>
      <c r="E82" s="161">
        <v>32700</v>
      </c>
    </row>
    <row r="83" spans="1:9" x14ac:dyDescent="0.25">
      <c r="A83" s="114">
        <v>82</v>
      </c>
      <c r="B83" s="115" t="s">
        <v>251</v>
      </c>
      <c r="C83" s="115" t="s">
        <v>252</v>
      </c>
      <c r="D83" s="115" t="s">
        <v>336</v>
      </c>
      <c r="E83" s="161">
        <v>564131</v>
      </c>
    </row>
    <row r="84" spans="1:9" x14ac:dyDescent="0.25">
      <c r="A84" s="114">
        <v>83</v>
      </c>
      <c r="B84" s="115" t="s">
        <v>251</v>
      </c>
      <c r="C84" s="115" t="s">
        <v>252</v>
      </c>
      <c r="D84" s="115" t="s">
        <v>408</v>
      </c>
      <c r="E84" s="161">
        <v>549125</v>
      </c>
    </row>
    <row r="85" spans="1:9" x14ac:dyDescent="0.25">
      <c r="A85" s="114">
        <v>84</v>
      </c>
      <c r="B85" s="115" t="s">
        <v>26</v>
      </c>
      <c r="C85" s="115" t="s">
        <v>25</v>
      </c>
      <c r="D85" s="115" t="s">
        <v>337</v>
      </c>
      <c r="E85" s="162">
        <v>51375</v>
      </c>
    </row>
    <row r="86" spans="1:9" x14ac:dyDescent="0.25">
      <c r="A86" s="114">
        <v>85</v>
      </c>
      <c r="B86" s="115" t="s">
        <v>26</v>
      </c>
      <c r="C86" s="115" t="s">
        <v>25</v>
      </c>
      <c r="D86" s="115" t="s">
        <v>338</v>
      </c>
      <c r="E86" s="162">
        <v>47950</v>
      </c>
    </row>
    <row r="87" spans="1:9" x14ac:dyDescent="0.25">
      <c r="A87" s="114">
        <v>86</v>
      </c>
      <c r="B87" s="115" t="s">
        <v>26</v>
      </c>
      <c r="C87" s="115" t="s">
        <v>25</v>
      </c>
      <c r="D87" s="115" t="s">
        <v>339</v>
      </c>
      <c r="E87" s="162">
        <v>27400</v>
      </c>
    </row>
    <row r="88" spans="1:9" x14ac:dyDescent="0.25">
      <c r="A88" s="114">
        <v>87</v>
      </c>
      <c r="B88" s="115" t="s">
        <v>26</v>
      </c>
      <c r="C88" s="115" t="s">
        <v>25</v>
      </c>
      <c r="D88" s="115" t="s">
        <v>340</v>
      </c>
      <c r="E88" s="162">
        <v>50799</v>
      </c>
    </row>
    <row r="89" spans="1:9" x14ac:dyDescent="0.25">
      <c r="A89" s="114">
        <v>88</v>
      </c>
      <c r="B89" s="115" t="s">
        <v>26</v>
      </c>
      <c r="C89" s="115" t="s">
        <v>25</v>
      </c>
      <c r="D89" s="115" t="s">
        <v>341</v>
      </c>
      <c r="E89" s="162">
        <v>47171</v>
      </c>
    </row>
    <row r="90" spans="1:9" x14ac:dyDescent="0.25">
      <c r="A90" s="114">
        <v>89</v>
      </c>
      <c r="B90" s="115" t="s">
        <v>26</v>
      </c>
      <c r="C90" s="115" t="s">
        <v>25</v>
      </c>
      <c r="D90" s="115" t="s">
        <v>342</v>
      </c>
      <c r="E90" s="162">
        <v>47171</v>
      </c>
    </row>
    <row r="91" spans="1:9" x14ac:dyDescent="0.25">
      <c r="A91" s="114">
        <v>90</v>
      </c>
      <c r="B91" s="115" t="s">
        <v>26</v>
      </c>
      <c r="C91" s="115" t="s">
        <v>25</v>
      </c>
      <c r="D91" s="115" t="s">
        <v>343</v>
      </c>
      <c r="E91" s="162">
        <v>47171</v>
      </c>
    </row>
    <row r="92" spans="1:9" x14ac:dyDescent="0.25">
      <c r="A92" s="114">
        <v>91</v>
      </c>
      <c r="B92" s="115" t="s">
        <v>26</v>
      </c>
      <c r="C92" s="115" t="s">
        <v>25</v>
      </c>
      <c r="D92" s="115" t="s">
        <v>344</v>
      </c>
      <c r="E92" s="162">
        <v>47171</v>
      </c>
      <c r="I92" s="30"/>
    </row>
    <row r="93" spans="1:9" x14ac:dyDescent="0.25">
      <c r="A93" s="114">
        <v>92</v>
      </c>
      <c r="B93" s="115" t="s">
        <v>26</v>
      </c>
      <c r="C93" s="115" t="s">
        <v>25</v>
      </c>
      <c r="D93" s="115" t="s">
        <v>345</v>
      </c>
      <c r="E93" s="162">
        <v>47171</v>
      </c>
      <c r="H93" s="54"/>
    </row>
    <row r="94" spans="1:9" x14ac:dyDescent="0.25">
      <c r="A94" s="114">
        <v>93</v>
      </c>
      <c r="B94" s="115" t="s">
        <v>26</v>
      </c>
      <c r="C94" s="115" t="s">
        <v>25</v>
      </c>
      <c r="D94" s="115" t="s">
        <v>346</v>
      </c>
      <c r="E94" s="162">
        <v>36285</v>
      </c>
      <c r="H94" s="30"/>
    </row>
    <row r="95" spans="1:9" x14ac:dyDescent="0.25">
      <c r="A95" s="114">
        <v>94</v>
      </c>
      <c r="B95" s="115" t="s">
        <v>26</v>
      </c>
      <c r="C95" s="115" t="s">
        <v>25</v>
      </c>
      <c r="D95" s="115" t="s">
        <v>347</v>
      </c>
      <c r="E95" s="162">
        <v>27771</v>
      </c>
      <c r="H95" s="78"/>
    </row>
    <row r="96" spans="1:9" x14ac:dyDescent="0.25">
      <c r="A96" s="114">
        <v>95</v>
      </c>
      <c r="B96" s="115" t="s">
        <v>26</v>
      </c>
      <c r="C96" s="115" t="s">
        <v>25</v>
      </c>
      <c r="D96" s="115" t="s">
        <v>348</v>
      </c>
      <c r="E96" s="162">
        <v>47171</v>
      </c>
    </row>
    <row r="97" spans="1:5" x14ac:dyDescent="0.25">
      <c r="A97" s="114">
        <v>96</v>
      </c>
      <c r="B97" s="115" t="s">
        <v>26</v>
      </c>
      <c r="C97" s="115" t="s">
        <v>25</v>
      </c>
      <c r="D97" s="115" t="s">
        <v>349</v>
      </c>
      <c r="E97" s="162">
        <v>47171</v>
      </c>
    </row>
    <row r="98" spans="1:5" x14ac:dyDescent="0.25">
      <c r="A98" s="114">
        <v>97</v>
      </c>
      <c r="B98" s="115" t="s">
        <v>26</v>
      </c>
      <c r="C98" s="115" t="s">
        <v>25</v>
      </c>
      <c r="D98" s="115" t="s">
        <v>350</v>
      </c>
      <c r="E98" s="162">
        <v>47171</v>
      </c>
    </row>
    <row r="99" spans="1:5" x14ac:dyDescent="0.25">
      <c r="A99" s="114">
        <v>98</v>
      </c>
      <c r="B99" s="115" t="s">
        <v>26</v>
      </c>
      <c r="C99" s="115" t="s">
        <v>25</v>
      </c>
      <c r="D99" s="115" t="s">
        <v>351</v>
      </c>
      <c r="E99" s="162">
        <v>47171</v>
      </c>
    </row>
    <row r="100" spans="1:5" x14ac:dyDescent="0.25">
      <c r="A100" s="114">
        <v>99</v>
      </c>
      <c r="B100" s="115" t="s">
        <v>26</v>
      </c>
      <c r="C100" s="115" t="s">
        <v>25</v>
      </c>
      <c r="D100" s="115" t="s">
        <v>352</v>
      </c>
      <c r="E100" s="162">
        <v>50799</v>
      </c>
    </row>
    <row r="101" spans="1:5" x14ac:dyDescent="0.25">
      <c r="A101" s="114">
        <v>100</v>
      </c>
      <c r="B101" s="115" t="s">
        <v>26</v>
      </c>
      <c r="C101" s="115" t="s">
        <v>25</v>
      </c>
      <c r="D101" s="115" t="s">
        <v>353</v>
      </c>
      <c r="E101" s="162">
        <v>21771</v>
      </c>
    </row>
    <row r="102" spans="1:5" x14ac:dyDescent="0.25">
      <c r="A102" s="114">
        <v>101</v>
      </c>
      <c r="B102" s="115" t="s">
        <v>26</v>
      </c>
      <c r="C102" s="115" t="s">
        <v>25</v>
      </c>
      <c r="D102" s="115" t="s">
        <v>354</v>
      </c>
      <c r="E102" s="161">
        <v>14249</v>
      </c>
    </row>
    <row r="103" spans="1:5" x14ac:dyDescent="0.25">
      <c r="A103" s="114">
        <v>102</v>
      </c>
      <c r="B103" s="115" t="s">
        <v>26</v>
      </c>
      <c r="C103" s="115" t="s">
        <v>25</v>
      </c>
      <c r="D103" s="115" t="s">
        <v>355</v>
      </c>
      <c r="E103" s="161">
        <v>43542</v>
      </c>
    </row>
    <row r="104" spans="1:5" x14ac:dyDescent="0.25">
      <c r="A104" s="114">
        <v>103</v>
      </c>
      <c r="B104" s="115" t="s">
        <v>26</v>
      </c>
      <c r="C104" s="115" t="s">
        <v>25</v>
      </c>
      <c r="D104" s="115" t="s">
        <v>356</v>
      </c>
      <c r="E104" s="161">
        <v>43542</v>
      </c>
    </row>
    <row r="105" spans="1:5" x14ac:dyDescent="0.25">
      <c r="A105" s="114">
        <v>104</v>
      </c>
      <c r="B105" s="115" t="s">
        <v>26</v>
      </c>
      <c r="C105" s="115" t="s">
        <v>25</v>
      </c>
      <c r="D105" s="115" t="s">
        <v>357</v>
      </c>
      <c r="E105" s="161">
        <v>43542</v>
      </c>
    </row>
    <row r="106" spans="1:5" x14ac:dyDescent="0.25">
      <c r="A106" s="114">
        <v>105</v>
      </c>
      <c r="B106" s="115" t="s">
        <v>26</v>
      </c>
      <c r="C106" s="115" t="s">
        <v>25</v>
      </c>
      <c r="D106" s="115" t="s">
        <v>358</v>
      </c>
      <c r="E106" s="161">
        <v>29028</v>
      </c>
    </row>
    <row r="107" spans="1:5" x14ac:dyDescent="0.25">
      <c r="A107" s="114">
        <v>106</v>
      </c>
      <c r="B107" s="115" t="s">
        <v>26</v>
      </c>
      <c r="C107" s="115" t="s">
        <v>25</v>
      </c>
      <c r="D107" s="115" t="s">
        <v>359</v>
      </c>
      <c r="E107" s="161">
        <v>43542</v>
      </c>
    </row>
    <row r="108" spans="1:5" x14ac:dyDescent="0.25">
      <c r="A108" s="114">
        <v>107</v>
      </c>
      <c r="B108" s="115" t="s">
        <v>26</v>
      </c>
      <c r="C108" s="115" t="s">
        <v>25</v>
      </c>
      <c r="D108" s="115" t="s">
        <v>360</v>
      </c>
      <c r="E108" s="161">
        <v>29028</v>
      </c>
    </row>
    <row r="109" spans="1:5" x14ac:dyDescent="0.25">
      <c r="A109" s="114">
        <v>108</v>
      </c>
      <c r="B109" s="115" t="s">
        <v>26</v>
      </c>
      <c r="C109" s="115" t="s">
        <v>25</v>
      </c>
      <c r="D109" s="115" t="s">
        <v>361</v>
      </c>
      <c r="E109" s="161">
        <v>50799</v>
      </c>
    </row>
    <row r="110" spans="1:5" x14ac:dyDescent="0.25">
      <c r="A110" s="114">
        <v>109</v>
      </c>
      <c r="B110" s="115" t="s">
        <v>26</v>
      </c>
      <c r="C110" s="115" t="s">
        <v>25</v>
      </c>
      <c r="D110" s="115" t="s">
        <v>363</v>
      </c>
      <c r="E110" s="161">
        <v>50799</v>
      </c>
    </row>
    <row r="111" spans="1:5" x14ac:dyDescent="0.25">
      <c r="A111" s="114">
        <v>110</v>
      </c>
      <c r="B111" s="115" t="s">
        <v>26</v>
      </c>
      <c r="C111" s="115" t="s">
        <v>25</v>
      </c>
      <c r="D111" s="115" t="s">
        <v>364</v>
      </c>
      <c r="E111" s="161">
        <v>32657</v>
      </c>
    </row>
    <row r="112" spans="1:5" x14ac:dyDescent="0.25">
      <c r="A112" s="114">
        <v>111</v>
      </c>
      <c r="B112" s="115" t="s">
        <v>26</v>
      </c>
      <c r="C112" s="115" t="s">
        <v>25</v>
      </c>
      <c r="D112" s="115" t="s">
        <v>365</v>
      </c>
      <c r="E112" s="161">
        <v>50799</v>
      </c>
    </row>
    <row r="113" spans="1:5" x14ac:dyDescent="0.25">
      <c r="A113" s="114">
        <v>112</v>
      </c>
      <c r="B113" s="115" t="s">
        <v>26</v>
      </c>
      <c r="C113" s="115" t="s">
        <v>25</v>
      </c>
      <c r="D113" s="115" t="s">
        <v>362</v>
      </c>
      <c r="E113" s="161">
        <v>47170</v>
      </c>
    </row>
    <row r="114" spans="1:5" x14ac:dyDescent="0.25">
      <c r="A114" s="114">
        <v>113</v>
      </c>
      <c r="B114" s="115" t="s">
        <v>26</v>
      </c>
      <c r="C114" s="115" t="s">
        <v>25</v>
      </c>
      <c r="D114" s="115" t="s">
        <v>366</v>
      </c>
      <c r="E114" s="161">
        <v>50799</v>
      </c>
    </row>
    <row r="115" spans="1:5" x14ac:dyDescent="0.25">
      <c r="A115" s="114">
        <v>114</v>
      </c>
      <c r="B115" s="115" t="s">
        <v>26</v>
      </c>
      <c r="C115" s="115" t="s">
        <v>25</v>
      </c>
      <c r="D115" s="115" t="s">
        <v>367</v>
      </c>
      <c r="E115" s="161">
        <v>47170</v>
      </c>
    </row>
    <row r="116" spans="1:5" x14ac:dyDescent="0.25">
      <c r="A116" s="114">
        <v>115</v>
      </c>
      <c r="B116" s="115" t="s">
        <v>26</v>
      </c>
      <c r="C116" s="115" t="s">
        <v>25</v>
      </c>
      <c r="D116" s="115" t="s">
        <v>368</v>
      </c>
      <c r="E116" s="161">
        <v>50799</v>
      </c>
    </row>
    <row r="117" spans="1:5" x14ac:dyDescent="0.25">
      <c r="A117" s="114">
        <v>116</v>
      </c>
      <c r="B117" s="115" t="s">
        <v>26</v>
      </c>
      <c r="C117" s="115" t="s">
        <v>25</v>
      </c>
      <c r="D117" s="115" t="s">
        <v>369</v>
      </c>
      <c r="E117" s="161">
        <v>50799</v>
      </c>
    </row>
    <row r="118" spans="1:5" x14ac:dyDescent="0.25">
      <c r="A118" s="114">
        <v>117</v>
      </c>
      <c r="B118" s="115" t="s">
        <v>26</v>
      </c>
      <c r="C118" s="115" t="s">
        <v>25</v>
      </c>
      <c r="D118" s="115" t="s">
        <v>370</v>
      </c>
      <c r="E118" s="161">
        <v>6018</v>
      </c>
    </row>
    <row r="119" spans="1:5" x14ac:dyDescent="0.25">
      <c r="A119" s="114">
        <v>118</v>
      </c>
      <c r="B119" s="115" t="s">
        <v>26</v>
      </c>
      <c r="C119" s="115" t="s">
        <v>25</v>
      </c>
      <c r="D119" s="115" t="s">
        <v>371</v>
      </c>
      <c r="E119" s="161">
        <v>50799</v>
      </c>
    </row>
    <row r="120" spans="1:5" x14ac:dyDescent="0.25">
      <c r="A120" s="114">
        <v>119</v>
      </c>
      <c r="B120" s="115" t="s">
        <v>26</v>
      </c>
      <c r="C120" s="115" t="s">
        <v>25</v>
      </c>
      <c r="D120" s="115" t="s">
        <v>372</v>
      </c>
      <c r="E120" s="161">
        <v>47171</v>
      </c>
    </row>
    <row r="121" spans="1:5" x14ac:dyDescent="0.25">
      <c r="A121" s="114">
        <v>120</v>
      </c>
      <c r="B121" s="115" t="s">
        <v>26</v>
      </c>
      <c r="C121" s="115" t="s">
        <v>25</v>
      </c>
      <c r="D121" s="115" t="s">
        <v>373</v>
      </c>
      <c r="E121" s="161">
        <v>47171</v>
      </c>
    </row>
    <row r="122" spans="1:5" x14ac:dyDescent="0.25">
      <c r="A122" s="114">
        <v>121</v>
      </c>
      <c r="B122" s="115" t="s">
        <v>26</v>
      </c>
      <c r="C122" s="115" t="s">
        <v>25</v>
      </c>
      <c r="D122" s="115" t="s">
        <v>374</v>
      </c>
      <c r="E122" s="161">
        <v>47171</v>
      </c>
    </row>
    <row r="123" spans="1:5" x14ac:dyDescent="0.25">
      <c r="A123" s="114">
        <v>122</v>
      </c>
      <c r="B123" s="124" t="s">
        <v>319</v>
      </c>
      <c r="C123" s="124" t="s">
        <v>378</v>
      </c>
      <c r="D123" s="115" t="s">
        <v>376</v>
      </c>
      <c r="E123" s="161">
        <v>42000</v>
      </c>
    </row>
    <row r="124" spans="1:5" x14ac:dyDescent="0.25">
      <c r="A124" s="114">
        <v>123</v>
      </c>
      <c r="B124" s="115" t="s">
        <v>377</v>
      </c>
      <c r="C124" s="124" t="s">
        <v>379</v>
      </c>
      <c r="D124" s="115" t="s">
        <v>380</v>
      </c>
      <c r="E124" s="161">
        <v>17000</v>
      </c>
    </row>
    <row r="125" spans="1:5" x14ac:dyDescent="0.25">
      <c r="A125" s="114">
        <v>124</v>
      </c>
      <c r="B125" s="115" t="s">
        <v>381</v>
      </c>
      <c r="C125" s="124" t="s">
        <v>382</v>
      </c>
      <c r="D125" s="115" t="s">
        <v>383</v>
      </c>
      <c r="E125" s="161">
        <v>42244</v>
      </c>
    </row>
    <row r="126" spans="1:5" x14ac:dyDescent="0.25">
      <c r="A126" s="114">
        <v>125</v>
      </c>
      <c r="B126" s="124" t="s">
        <v>398</v>
      </c>
      <c r="C126" s="124" t="s">
        <v>397</v>
      </c>
      <c r="D126" s="115">
        <v>238</v>
      </c>
      <c r="E126" s="161">
        <v>23850</v>
      </c>
    </row>
    <row r="127" spans="1:5" x14ac:dyDescent="0.25">
      <c r="A127" s="114">
        <v>126</v>
      </c>
      <c r="B127" s="124" t="s">
        <v>399</v>
      </c>
      <c r="C127" s="124" t="s">
        <v>317</v>
      </c>
      <c r="D127" s="115" t="s">
        <v>400</v>
      </c>
      <c r="E127" s="162">
        <v>421623</v>
      </c>
    </row>
    <row r="128" spans="1:5" x14ac:dyDescent="0.25">
      <c r="A128" s="114">
        <v>127</v>
      </c>
      <c r="B128" s="115" t="s">
        <v>251</v>
      </c>
      <c r="C128" s="115" t="s">
        <v>252</v>
      </c>
      <c r="D128" s="115" t="s">
        <v>250</v>
      </c>
      <c r="E128" s="158">
        <v>836234</v>
      </c>
    </row>
    <row r="129" spans="1:5" x14ac:dyDescent="0.25">
      <c r="A129" s="114">
        <v>128</v>
      </c>
      <c r="B129" s="115" t="s">
        <v>251</v>
      </c>
      <c r="C129" s="115" t="s">
        <v>252</v>
      </c>
      <c r="D129" s="115" t="s">
        <v>256</v>
      </c>
      <c r="E129" s="158">
        <v>2180704</v>
      </c>
    </row>
    <row r="130" spans="1:5" x14ac:dyDescent="0.25">
      <c r="A130" s="114">
        <v>129</v>
      </c>
      <c r="B130" s="115" t="s">
        <v>253</v>
      </c>
      <c r="C130" s="115" t="s">
        <v>252</v>
      </c>
      <c r="D130" s="115" t="s">
        <v>254</v>
      </c>
      <c r="E130" s="161">
        <v>988092</v>
      </c>
    </row>
    <row r="131" spans="1:5" x14ac:dyDescent="0.25">
      <c r="A131" s="114">
        <v>130</v>
      </c>
      <c r="B131" s="115" t="s">
        <v>253</v>
      </c>
      <c r="C131" s="115" t="s">
        <v>252</v>
      </c>
      <c r="D131" s="115" t="s">
        <v>255</v>
      </c>
      <c r="E131" s="161">
        <v>1075722</v>
      </c>
    </row>
    <row r="132" spans="1:5" x14ac:dyDescent="0.25">
      <c r="A132" s="114">
        <v>131</v>
      </c>
      <c r="B132" s="115" t="s">
        <v>264</v>
      </c>
      <c r="C132" s="124" t="s">
        <v>265</v>
      </c>
      <c r="D132" s="115" t="s">
        <v>266</v>
      </c>
      <c r="E132" s="158">
        <v>79502</v>
      </c>
    </row>
    <row r="133" spans="1:5" x14ac:dyDescent="0.25">
      <c r="A133" s="114">
        <v>132</v>
      </c>
      <c r="B133" s="115" t="s">
        <v>26</v>
      </c>
      <c r="C133" s="115" t="s">
        <v>25</v>
      </c>
      <c r="D133" s="115" t="s">
        <v>305</v>
      </c>
      <c r="E133" s="163">
        <v>23975</v>
      </c>
    </row>
    <row r="134" spans="1:5" x14ac:dyDescent="0.25">
      <c r="A134" s="114">
        <v>133</v>
      </c>
      <c r="B134" s="115" t="s">
        <v>26</v>
      </c>
      <c r="C134" s="115" t="s">
        <v>25</v>
      </c>
      <c r="D134" s="115" t="s">
        <v>306</v>
      </c>
      <c r="E134" s="164">
        <v>47950</v>
      </c>
    </row>
    <row r="135" spans="1:5" x14ac:dyDescent="0.25">
      <c r="A135" s="114">
        <v>134</v>
      </c>
      <c r="B135" s="115" t="s">
        <v>26</v>
      </c>
      <c r="C135" s="115" t="s">
        <v>25</v>
      </c>
      <c r="D135" s="115" t="s">
        <v>307</v>
      </c>
      <c r="E135" s="164">
        <v>47950</v>
      </c>
    </row>
    <row r="136" spans="1:5" x14ac:dyDescent="0.25">
      <c r="A136" s="114">
        <v>135</v>
      </c>
      <c r="B136" s="115" t="s">
        <v>26</v>
      </c>
      <c r="C136" s="115" t="s">
        <v>25</v>
      </c>
      <c r="D136" s="115" t="s">
        <v>308</v>
      </c>
      <c r="E136" s="164">
        <v>47950</v>
      </c>
    </row>
    <row r="137" spans="1:5" x14ac:dyDescent="0.25">
      <c r="A137" s="114">
        <v>136</v>
      </c>
      <c r="B137" s="115" t="s">
        <v>26</v>
      </c>
      <c r="C137" s="115" t="s">
        <v>25</v>
      </c>
      <c r="D137" s="115" t="s">
        <v>309</v>
      </c>
      <c r="E137" s="163">
        <v>23975</v>
      </c>
    </row>
    <row r="138" spans="1:5" x14ac:dyDescent="0.25">
      <c r="A138" s="114">
        <v>137</v>
      </c>
      <c r="B138" s="115" t="s">
        <v>26</v>
      </c>
      <c r="C138" s="115" t="s">
        <v>25</v>
      </c>
      <c r="D138" s="115" t="s">
        <v>310</v>
      </c>
      <c r="E138" s="164">
        <v>47950</v>
      </c>
    </row>
    <row r="139" spans="1:5" x14ac:dyDescent="0.25">
      <c r="A139" s="114">
        <v>138</v>
      </c>
      <c r="B139" s="115" t="s">
        <v>26</v>
      </c>
      <c r="C139" s="115" t="s">
        <v>25</v>
      </c>
      <c r="D139" s="115" t="s">
        <v>304</v>
      </c>
      <c r="E139" s="164">
        <v>47950</v>
      </c>
    </row>
    <row r="140" spans="1:5" x14ac:dyDescent="0.25">
      <c r="A140" s="114">
        <v>139</v>
      </c>
      <c r="B140" s="115" t="s">
        <v>26</v>
      </c>
      <c r="C140" s="115" t="s">
        <v>25</v>
      </c>
      <c r="D140" s="115" t="s">
        <v>267</v>
      </c>
      <c r="E140" s="164">
        <v>47950</v>
      </c>
    </row>
    <row r="141" spans="1:5" x14ac:dyDescent="0.25">
      <c r="A141" s="114">
        <v>140</v>
      </c>
      <c r="B141" s="115" t="s">
        <v>26</v>
      </c>
      <c r="C141" s="115" t="s">
        <v>25</v>
      </c>
      <c r="D141" s="115" t="s">
        <v>268</v>
      </c>
      <c r="E141" s="160">
        <v>47950</v>
      </c>
    </row>
    <row r="142" spans="1:5" x14ac:dyDescent="0.25">
      <c r="A142" s="114">
        <v>141</v>
      </c>
      <c r="B142" s="115" t="s">
        <v>26</v>
      </c>
      <c r="C142" s="115" t="s">
        <v>25</v>
      </c>
      <c r="D142" s="115" t="s">
        <v>269</v>
      </c>
      <c r="E142" s="160">
        <v>47950</v>
      </c>
    </row>
    <row r="143" spans="1:5" x14ac:dyDescent="0.25">
      <c r="A143" s="114">
        <v>142</v>
      </c>
      <c r="B143" s="115" t="s">
        <v>26</v>
      </c>
      <c r="C143" s="115" t="s">
        <v>25</v>
      </c>
      <c r="D143" s="115" t="s">
        <v>270</v>
      </c>
      <c r="E143" s="160">
        <v>47950</v>
      </c>
    </row>
    <row r="144" spans="1:5" x14ac:dyDescent="0.25">
      <c r="A144" s="114">
        <v>143</v>
      </c>
      <c r="B144" s="115" t="s">
        <v>26</v>
      </c>
      <c r="C144" s="115" t="s">
        <v>25</v>
      </c>
      <c r="D144" s="115" t="s">
        <v>271</v>
      </c>
      <c r="E144" s="160">
        <v>47950</v>
      </c>
    </row>
    <row r="145" spans="1:5" x14ac:dyDescent="0.25">
      <c r="A145" s="114">
        <v>144</v>
      </c>
      <c r="B145" s="115" t="s">
        <v>26</v>
      </c>
      <c r="C145" s="115" t="s">
        <v>25</v>
      </c>
      <c r="D145" s="115" t="s">
        <v>272</v>
      </c>
      <c r="E145" s="160">
        <v>47950</v>
      </c>
    </row>
    <row r="146" spans="1:5" x14ac:dyDescent="0.25">
      <c r="A146" s="114">
        <v>145</v>
      </c>
      <c r="B146" s="115" t="s">
        <v>26</v>
      </c>
      <c r="C146" s="115" t="s">
        <v>25</v>
      </c>
      <c r="D146" s="115" t="s">
        <v>273</v>
      </c>
      <c r="E146" s="160">
        <v>47950</v>
      </c>
    </row>
    <row r="147" spans="1:5" x14ac:dyDescent="0.25">
      <c r="A147" s="114">
        <v>146</v>
      </c>
      <c r="B147" s="115" t="s">
        <v>26</v>
      </c>
      <c r="C147" s="115" t="s">
        <v>25</v>
      </c>
      <c r="D147" s="115" t="s">
        <v>274</v>
      </c>
      <c r="E147" s="163">
        <v>23975</v>
      </c>
    </row>
    <row r="148" spans="1:5" x14ac:dyDescent="0.25">
      <c r="A148" s="114">
        <v>147</v>
      </c>
      <c r="B148" s="115" t="s">
        <v>26</v>
      </c>
      <c r="C148" s="115" t="s">
        <v>25</v>
      </c>
      <c r="D148" s="115" t="s">
        <v>275</v>
      </c>
      <c r="E148" s="163">
        <v>23975</v>
      </c>
    </row>
    <row r="149" spans="1:5" x14ac:dyDescent="0.25">
      <c r="A149" s="114">
        <v>148</v>
      </c>
      <c r="B149" s="115" t="s">
        <v>26</v>
      </c>
      <c r="C149" s="115" t="s">
        <v>25</v>
      </c>
      <c r="D149" s="115" t="s">
        <v>276</v>
      </c>
      <c r="E149" s="163">
        <v>23975</v>
      </c>
    </row>
    <row r="150" spans="1:5" x14ac:dyDescent="0.25">
      <c r="A150" s="114">
        <v>149</v>
      </c>
      <c r="B150" s="115" t="s">
        <v>26</v>
      </c>
      <c r="C150" s="115" t="s">
        <v>25</v>
      </c>
      <c r="D150" s="115" t="s">
        <v>277</v>
      </c>
      <c r="E150" s="163">
        <v>23975</v>
      </c>
    </row>
    <row r="151" spans="1:5" x14ac:dyDescent="0.25">
      <c r="A151" s="114">
        <v>150</v>
      </c>
      <c r="B151" s="115" t="s">
        <v>26</v>
      </c>
      <c r="C151" s="115" t="s">
        <v>25</v>
      </c>
      <c r="D151" s="115" t="s">
        <v>278</v>
      </c>
      <c r="E151" s="163">
        <v>23975</v>
      </c>
    </row>
    <row r="152" spans="1:5" x14ac:dyDescent="0.25">
      <c r="A152" s="114">
        <v>151</v>
      </c>
      <c r="B152" s="115" t="s">
        <v>26</v>
      </c>
      <c r="C152" s="115" t="s">
        <v>25</v>
      </c>
      <c r="D152" s="115" t="s">
        <v>279</v>
      </c>
      <c r="E152" s="163">
        <v>23975</v>
      </c>
    </row>
    <row r="153" spans="1:5" x14ac:dyDescent="0.25">
      <c r="A153" s="114">
        <v>152</v>
      </c>
      <c r="B153" s="115" t="s">
        <v>26</v>
      </c>
      <c r="C153" s="115" t="s">
        <v>25</v>
      </c>
      <c r="D153" s="115" t="s">
        <v>280</v>
      </c>
      <c r="E153" s="160">
        <v>47950</v>
      </c>
    </row>
    <row r="154" spans="1:5" x14ac:dyDescent="0.25">
      <c r="A154" s="114">
        <v>153</v>
      </c>
      <c r="B154" s="115" t="s">
        <v>26</v>
      </c>
      <c r="C154" s="115" t="s">
        <v>25</v>
      </c>
      <c r="D154" s="115" t="s">
        <v>315</v>
      </c>
      <c r="E154" s="160">
        <v>47950</v>
      </c>
    </row>
    <row r="155" spans="1:5" x14ac:dyDescent="0.25">
      <c r="A155" s="114">
        <v>154</v>
      </c>
      <c r="B155" s="115" t="s">
        <v>26</v>
      </c>
      <c r="C155" s="115" t="s">
        <v>25</v>
      </c>
      <c r="D155" s="115" t="s">
        <v>281</v>
      </c>
      <c r="E155" s="160">
        <v>47950</v>
      </c>
    </row>
    <row r="156" spans="1:5" x14ac:dyDescent="0.25">
      <c r="A156" s="114">
        <v>155</v>
      </c>
      <c r="B156" s="115" t="s">
        <v>26</v>
      </c>
      <c r="C156" s="115" t="s">
        <v>25</v>
      </c>
      <c r="D156" s="115" t="s">
        <v>282</v>
      </c>
      <c r="E156" s="160">
        <v>47950</v>
      </c>
    </row>
    <row r="157" spans="1:5" x14ac:dyDescent="0.25">
      <c r="A157" s="114">
        <v>156</v>
      </c>
      <c r="B157" s="115" t="s">
        <v>26</v>
      </c>
      <c r="C157" s="115" t="s">
        <v>25</v>
      </c>
      <c r="D157" s="115" t="s">
        <v>283</v>
      </c>
      <c r="E157" s="163">
        <v>23975</v>
      </c>
    </row>
    <row r="158" spans="1:5" x14ac:dyDescent="0.25">
      <c r="A158" s="114">
        <v>157</v>
      </c>
      <c r="B158" s="115" t="s">
        <v>26</v>
      </c>
      <c r="C158" s="115" t="s">
        <v>25</v>
      </c>
      <c r="D158" s="115" t="s">
        <v>284</v>
      </c>
      <c r="E158" s="160">
        <v>47950</v>
      </c>
    </row>
    <row r="159" spans="1:5" x14ac:dyDescent="0.25">
      <c r="A159" s="114">
        <v>158</v>
      </c>
      <c r="B159" s="115" t="s">
        <v>26</v>
      </c>
      <c r="C159" s="115" t="s">
        <v>25</v>
      </c>
      <c r="D159" s="115" t="s">
        <v>285</v>
      </c>
      <c r="E159" s="160">
        <v>47950</v>
      </c>
    </row>
    <row r="160" spans="1:5" x14ac:dyDescent="0.25">
      <c r="A160" s="114">
        <v>159</v>
      </c>
      <c r="B160" s="115" t="s">
        <v>26</v>
      </c>
      <c r="C160" s="115" t="s">
        <v>25</v>
      </c>
      <c r="D160" s="115" t="s">
        <v>286</v>
      </c>
      <c r="E160" s="160">
        <v>47950</v>
      </c>
    </row>
    <row r="161" spans="1:5" x14ac:dyDescent="0.25">
      <c r="A161" s="114">
        <v>160</v>
      </c>
      <c r="B161" s="115" t="s">
        <v>26</v>
      </c>
      <c r="C161" s="115" t="s">
        <v>25</v>
      </c>
      <c r="D161" s="115" t="s">
        <v>287</v>
      </c>
      <c r="E161" s="160">
        <v>47950</v>
      </c>
    </row>
    <row r="162" spans="1:5" x14ac:dyDescent="0.25">
      <c r="A162" s="114">
        <v>161</v>
      </c>
      <c r="B162" s="115" t="s">
        <v>26</v>
      </c>
      <c r="C162" s="115" t="s">
        <v>25</v>
      </c>
      <c r="D162" s="115" t="s">
        <v>288</v>
      </c>
      <c r="E162" s="160">
        <v>47950</v>
      </c>
    </row>
    <row r="163" spans="1:5" x14ac:dyDescent="0.25">
      <c r="A163" s="114">
        <v>162</v>
      </c>
      <c r="B163" s="115" t="s">
        <v>26</v>
      </c>
      <c r="C163" s="115" t="s">
        <v>25</v>
      </c>
      <c r="D163" s="115" t="s">
        <v>289</v>
      </c>
      <c r="E163" s="160">
        <v>47950</v>
      </c>
    </row>
    <row r="164" spans="1:5" x14ac:dyDescent="0.25">
      <c r="A164" s="114">
        <v>163</v>
      </c>
      <c r="B164" s="115" t="s">
        <v>26</v>
      </c>
      <c r="C164" s="115" t="s">
        <v>25</v>
      </c>
      <c r="D164" s="115" t="s">
        <v>290</v>
      </c>
      <c r="E164" s="160">
        <v>47950</v>
      </c>
    </row>
    <row r="165" spans="1:5" x14ac:dyDescent="0.25">
      <c r="A165" s="114">
        <v>164</v>
      </c>
      <c r="B165" s="115" t="s">
        <v>26</v>
      </c>
      <c r="C165" s="115" t="s">
        <v>25</v>
      </c>
      <c r="D165" s="115" t="s">
        <v>291</v>
      </c>
      <c r="E165" s="160">
        <v>47950</v>
      </c>
    </row>
    <row r="166" spans="1:5" x14ac:dyDescent="0.25">
      <c r="A166" s="114">
        <v>165</v>
      </c>
      <c r="B166" s="115" t="s">
        <v>26</v>
      </c>
      <c r="C166" s="115" t="s">
        <v>25</v>
      </c>
      <c r="D166" s="115" t="s">
        <v>292</v>
      </c>
      <c r="E166" s="160">
        <v>47950</v>
      </c>
    </row>
    <row r="167" spans="1:5" x14ac:dyDescent="0.25">
      <c r="A167" s="114">
        <v>166</v>
      </c>
      <c r="B167" s="115" t="s">
        <v>26</v>
      </c>
      <c r="C167" s="115" t="s">
        <v>25</v>
      </c>
      <c r="D167" s="115" t="s">
        <v>293</v>
      </c>
      <c r="E167" s="163">
        <v>23975</v>
      </c>
    </row>
    <row r="168" spans="1:5" x14ac:dyDescent="0.25">
      <c r="A168" s="114">
        <v>167</v>
      </c>
      <c r="B168" s="115" t="s">
        <v>26</v>
      </c>
      <c r="C168" s="115" t="s">
        <v>25</v>
      </c>
      <c r="D168" s="115" t="s">
        <v>294</v>
      </c>
      <c r="E168" s="163">
        <v>23975</v>
      </c>
    </row>
    <row r="169" spans="1:5" x14ac:dyDescent="0.25">
      <c r="A169" s="114">
        <v>168</v>
      </c>
      <c r="B169" s="115" t="s">
        <v>26</v>
      </c>
      <c r="C169" s="115" t="s">
        <v>25</v>
      </c>
      <c r="D169" s="115" t="s">
        <v>295</v>
      </c>
      <c r="E169" s="160">
        <v>47950</v>
      </c>
    </row>
    <row r="170" spans="1:5" x14ac:dyDescent="0.25">
      <c r="A170" s="114">
        <v>169</v>
      </c>
      <c r="B170" s="115" t="s">
        <v>26</v>
      </c>
      <c r="C170" s="115" t="s">
        <v>25</v>
      </c>
      <c r="D170" s="115" t="s">
        <v>296</v>
      </c>
      <c r="E170" s="160">
        <v>47950</v>
      </c>
    </row>
    <row r="171" spans="1:5" x14ac:dyDescent="0.25">
      <c r="A171" s="114">
        <v>170</v>
      </c>
      <c r="B171" s="115" t="s">
        <v>26</v>
      </c>
      <c r="C171" s="115" t="s">
        <v>25</v>
      </c>
      <c r="D171" s="115" t="s">
        <v>297</v>
      </c>
      <c r="E171" s="160">
        <v>47950</v>
      </c>
    </row>
    <row r="172" spans="1:5" x14ac:dyDescent="0.25">
      <c r="A172" s="114">
        <v>171</v>
      </c>
      <c r="B172" s="115" t="s">
        <v>26</v>
      </c>
      <c r="C172" s="115" t="s">
        <v>25</v>
      </c>
      <c r="D172" s="115" t="s">
        <v>298</v>
      </c>
      <c r="E172" s="160">
        <v>47950</v>
      </c>
    </row>
    <row r="173" spans="1:5" x14ac:dyDescent="0.25">
      <c r="A173" s="114">
        <v>172</v>
      </c>
      <c r="B173" s="115" t="s">
        <v>26</v>
      </c>
      <c r="C173" s="115" t="s">
        <v>25</v>
      </c>
      <c r="D173" s="115" t="s">
        <v>299</v>
      </c>
      <c r="E173" s="160">
        <v>47950</v>
      </c>
    </row>
    <row r="174" spans="1:5" x14ac:dyDescent="0.25">
      <c r="A174" s="114">
        <v>173</v>
      </c>
      <c r="B174" s="115" t="s">
        <v>26</v>
      </c>
      <c r="C174" s="115" t="s">
        <v>25</v>
      </c>
      <c r="D174" s="115" t="s">
        <v>312</v>
      </c>
      <c r="E174" s="160">
        <v>47950</v>
      </c>
    </row>
    <row r="175" spans="1:5" x14ac:dyDescent="0.25">
      <c r="A175" s="114">
        <v>174</v>
      </c>
      <c r="B175" s="115" t="s">
        <v>26</v>
      </c>
      <c r="C175" s="115" t="s">
        <v>25</v>
      </c>
      <c r="D175" s="115" t="s">
        <v>300</v>
      </c>
      <c r="E175" s="160">
        <v>47950</v>
      </c>
    </row>
    <row r="176" spans="1:5" x14ac:dyDescent="0.25">
      <c r="A176" s="114">
        <v>175</v>
      </c>
      <c r="B176" s="115" t="s">
        <v>26</v>
      </c>
      <c r="C176" s="115" t="s">
        <v>25</v>
      </c>
      <c r="D176" s="115" t="s">
        <v>301</v>
      </c>
      <c r="E176" s="160">
        <v>47950</v>
      </c>
    </row>
    <row r="177" spans="1:5" x14ac:dyDescent="0.25">
      <c r="A177" s="114">
        <v>176</v>
      </c>
      <c r="B177" s="115" t="s">
        <v>26</v>
      </c>
      <c r="C177" s="115" t="s">
        <v>25</v>
      </c>
      <c r="D177" s="115" t="s">
        <v>302</v>
      </c>
      <c r="E177" s="160">
        <v>47950</v>
      </c>
    </row>
    <row r="178" spans="1:5" x14ac:dyDescent="0.25">
      <c r="A178" s="114">
        <v>177</v>
      </c>
      <c r="B178" s="115" t="s">
        <v>26</v>
      </c>
      <c r="C178" s="115" t="s">
        <v>25</v>
      </c>
      <c r="D178" s="115" t="s">
        <v>313</v>
      </c>
      <c r="E178" s="160">
        <v>47950</v>
      </c>
    </row>
    <row r="179" spans="1:5" x14ac:dyDescent="0.25">
      <c r="A179" s="114">
        <v>178</v>
      </c>
      <c r="B179" s="115" t="s">
        <v>26</v>
      </c>
      <c r="C179" s="115" t="s">
        <v>25</v>
      </c>
      <c r="D179" s="115" t="s">
        <v>314</v>
      </c>
      <c r="E179" s="160">
        <v>47950</v>
      </c>
    </row>
    <row r="180" spans="1:5" x14ac:dyDescent="0.25">
      <c r="A180" s="114">
        <v>179</v>
      </c>
      <c r="B180" s="115" t="s">
        <v>26</v>
      </c>
      <c r="C180" s="115" t="s">
        <v>25</v>
      </c>
      <c r="D180" s="115" t="s">
        <v>311</v>
      </c>
      <c r="E180" s="163">
        <v>41100</v>
      </c>
    </row>
    <row r="181" spans="1:5" x14ac:dyDescent="0.25">
      <c r="A181" s="114">
        <v>180</v>
      </c>
      <c r="B181" s="115" t="s">
        <v>26</v>
      </c>
      <c r="C181" s="115" t="s">
        <v>25</v>
      </c>
      <c r="D181" s="115" t="s">
        <v>303</v>
      </c>
      <c r="E181" s="160">
        <v>47950</v>
      </c>
    </row>
    <row r="182" spans="1:5" x14ac:dyDescent="0.25">
      <c r="A182" s="114">
        <v>181</v>
      </c>
      <c r="B182" s="124" t="s">
        <v>318</v>
      </c>
      <c r="C182" s="124" t="s">
        <v>317</v>
      </c>
      <c r="D182" s="115" t="s">
        <v>316</v>
      </c>
      <c r="E182" s="160">
        <v>13167</v>
      </c>
    </row>
    <row r="183" spans="1:5" x14ac:dyDescent="0.25">
      <c r="A183" s="114">
        <v>182</v>
      </c>
      <c r="B183" s="124" t="s">
        <v>319</v>
      </c>
      <c r="C183" s="124" t="s">
        <v>335</v>
      </c>
      <c r="D183" s="115" t="s">
        <v>320</v>
      </c>
      <c r="E183" s="161">
        <v>37320</v>
      </c>
    </row>
    <row r="184" spans="1:5" x14ac:dyDescent="0.25">
      <c r="A184" s="114">
        <v>183</v>
      </c>
      <c r="B184" s="124" t="s">
        <v>319</v>
      </c>
      <c r="C184" s="124" t="s">
        <v>335</v>
      </c>
      <c r="D184" s="115" t="s">
        <v>321</v>
      </c>
      <c r="E184" s="163">
        <v>53504</v>
      </c>
    </row>
    <row r="185" spans="1:5" x14ac:dyDescent="0.25">
      <c r="A185" s="114">
        <v>184</v>
      </c>
      <c r="B185" s="124" t="s">
        <v>319</v>
      </c>
      <c r="C185" s="124" t="s">
        <v>335</v>
      </c>
      <c r="D185" s="115" t="s">
        <v>322</v>
      </c>
      <c r="E185" s="163">
        <v>44368</v>
      </c>
    </row>
    <row r="186" spans="1:5" x14ac:dyDescent="0.25">
      <c r="A186" s="114">
        <v>185</v>
      </c>
      <c r="B186" s="154" t="s">
        <v>328</v>
      </c>
      <c r="C186" s="124" t="s">
        <v>335</v>
      </c>
      <c r="D186" s="115" t="s">
        <v>329</v>
      </c>
      <c r="E186" s="161">
        <v>40000</v>
      </c>
    </row>
    <row r="187" spans="1:5" x14ac:dyDescent="0.25">
      <c r="A187" s="114">
        <v>186</v>
      </c>
      <c r="B187" s="115" t="s">
        <v>384</v>
      </c>
      <c r="C187" s="115" t="s">
        <v>35</v>
      </c>
      <c r="D187" s="115" t="s">
        <v>386</v>
      </c>
      <c r="E187" s="161">
        <v>45107</v>
      </c>
    </row>
    <row r="188" spans="1:5" x14ac:dyDescent="0.25">
      <c r="A188" s="114">
        <v>187</v>
      </c>
      <c r="B188" s="115" t="s">
        <v>384</v>
      </c>
      <c r="C188" s="115" t="s">
        <v>35</v>
      </c>
      <c r="D188" s="115" t="s">
        <v>385</v>
      </c>
      <c r="E188" s="161">
        <v>12000</v>
      </c>
    </row>
    <row r="189" spans="1:5" x14ac:dyDescent="0.25">
      <c r="A189" s="114">
        <v>188</v>
      </c>
      <c r="B189" s="115" t="s">
        <v>384</v>
      </c>
      <c r="C189" s="115" t="s">
        <v>35</v>
      </c>
      <c r="D189" s="115" t="s">
        <v>387</v>
      </c>
      <c r="E189" s="161">
        <v>12000</v>
      </c>
    </row>
    <row r="190" spans="1:5" x14ac:dyDescent="0.25">
      <c r="A190" s="114">
        <v>189</v>
      </c>
      <c r="B190" s="115" t="s">
        <v>384</v>
      </c>
      <c r="C190" s="115" t="s">
        <v>35</v>
      </c>
      <c r="D190" s="115" t="s">
        <v>388</v>
      </c>
      <c r="E190" s="161">
        <v>12000</v>
      </c>
    </row>
    <row r="191" spans="1:5" x14ac:dyDescent="0.25">
      <c r="A191" s="114">
        <v>190</v>
      </c>
      <c r="B191" s="115" t="s">
        <v>384</v>
      </c>
      <c r="C191" s="115" t="s">
        <v>35</v>
      </c>
      <c r="D191" s="115" t="s">
        <v>390</v>
      </c>
      <c r="E191" s="161">
        <v>12000</v>
      </c>
    </row>
    <row r="192" spans="1:5" x14ac:dyDescent="0.25">
      <c r="A192" s="114">
        <v>191</v>
      </c>
      <c r="B192" s="115" t="s">
        <v>384</v>
      </c>
      <c r="C192" s="115" t="s">
        <v>35</v>
      </c>
      <c r="D192" s="115" t="s">
        <v>389</v>
      </c>
      <c r="E192" s="161">
        <v>12000</v>
      </c>
    </row>
    <row r="193" spans="1:5" x14ac:dyDescent="0.25">
      <c r="A193" s="114">
        <v>192</v>
      </c>
      <c r="B193" s="115" t="s">
        <v>392</v>
      </c>
      <c r="C193" s="124" t="s">
        <v>393</v>
      </c>
      <c r="D193" s="115" t="s">
        <v>391</v>
      </c>
      <c r="E193" s="161">
        <v>7621</v>
      </c>
    </row>
    <row r="194" spans="1:5" x14ac:dyDescent="0.25">
      <c r="A194" s="114">
        <v>193</v>
      </c>
      <c r="B194" s="115" t="s">
        <v>392</v>
      </c>
      <c r="C194" s="124" t="s">
        <v>393</v>
      </c>
      <c r="D194" s="115" t="s">
        <v>394</v>
      </c>
      <c r="E194" s="161">
        <v>15242</v>
      </c>
    </row>
    <row r="195" spans="1:5" x14ac:dyDescent="0.25">
      <c r="A195" s="114">
        <v>194</v>
      </c>
      <c r="B195" s="115" t="s">
        <v>392</v>
      </c>
      <c r="C195" s="124" t="s">
        <v>393</v>
      </c>
      <c r="D195" s="115" t="s">
        <v>395</v>
      </c>
      <c r="E195" s="161">
        <v>10682</v>
      </c>
    </row>
    <row r="196" spans="1:5" x14ac:dyDescent="0.25">
      <c r="A196" s="114">
        <v>195</v>
      </c>
      <c r="B196" s="115" t="s">
        <v>392</v>
      </c>
      <c r="C196" s="124" t="s">
        <v>393</v>
      </c>
      <c r="D196" s="115" t="s">
        <v>396</v>
      </c>
      <c r="E196" s="161">
        <v>14079</v>
      </c>
    </row>
    <row r="197" spans="1:5" x14ac:dyDescent="0.25">
      <c r="A197" s="114">
        <v>196</v>
      </c>
      <c r="B197" s="115" t="s">
        <v>401</v>
      </c>
      <c r="C197" s="124" t="s">
        <v>402</v>
      </c>
      <c r="D197" s="115" t="s">
        <v>403</v>
      </c>
      <c r="E197" s="161">
        <v>6608</v>
      </c>
    </row>
    <row r="198" spans="1:5" x14ac:dyDescent="0.25">
      <c r="A198" s="114">
        <v>197</v>
      </c>
      <c r="B198" s="115" t="s">
        <v>401</v>
      </c>
      <c r="C198" s="124" t="s">
        <v>402</v>
      </c>
      <c r="D198" s="115" t="s">
        <v>404</v>
      </c>
      <c r="E198" s="161">
        <v>4130</v>
      </c>
    </row>
    <row r="199" spans="1:5" x14ac:dyDescent="0.25">
      <c r="A199" s="114">
        <v>198</v>
      </c>
      <c r="B199" s="115" t="s">
        <v>407</v>
      </c>
      <c r="C199" s="124" t="s">
        <v>406</v>
      </c>
      <c r="D199" s="115" t="s">
        <v>405</v>
      </c>
      <c r="E199" s="161">
        <v>17405</v>
      </c>
    </row>
    <row r="200" spans="1:5" x14ac:dyDescent="0.25">
      <c r="A200" s="114">
        <v>199</v>
      </c>
      <c r="B200" s="155" t="s">
        <v>260</v>
      </c>
      <c r="C200" s="155" t="s">
        <v>257</v>
      </c>
      <c r="D200" s="155" t="s">
        <v>258</v>
      </c>
      <c r="E200" s="163">
        <v>12500</v>
      </c>
    </row>
    <row r="201" spans="1:5" x14ac:dyDescent="0.25">
      <c r="A201" s="114">
        <v>200</v>
      </c>
      <c r="B201" s="155" t="s">
        <v>260</v>
      </c>
      <c r="C201" s="155" t="s">
        <v>257</v>
      </c>
      <c r="D201" s="155" t="s">
        <v>259</v>
      </c>
      <c r="E201" s="163">
        <v>7500</v>
      </c>
    </row>
    <row r="202" spans="1:5" x14ac:dyDescent="0.25">
      <c r="A202" s="114">
        <v>201</v>
      </c>
      <c r="B202" s="155" t="s">
        <v>262</v>
      </c>
      <c r="C202" s="155" t="s">
        <v>263</v>
      </c>
      <c r="D202" s="156" t="s">
        <v>261</v>
      </c>
      <c r="E202" s="163">
        <v>5900</v>
      </c>
    </row>
    <row r="203" spans="1:5" x14ac:dyDescent="0.25">
      <c r="A203" s="114">
        <v>202</v>
      </c>
      <c r="B203" s="155" t="s">
        <v>324</v>
      </c>
      <c r="C203" s="155" t="s">
        <v>323</v>
      </c>
      <c r="D203" s="156" t="s">
        <v>325</v>
      </c>
      <c r="E203" s="163">
        <v>20000</v>
      </c>
    </row>
    <row r="204" spans="1:5" x14ac:dyDescent="0.25">
      <c r="A204" s="114">
        <v>203</v>
      </c>
      <c r="B204" s="155" t="s">
        <v>326</v>
      </c>
      <c r="C204" s="155" t="s">
        <v>323</v>
      </c>
      <c r="D204" s="156" t="s">
        <v>327</v>
      </c>
      <c r="E204" s="163">
        <v>55000</v>
      </c>
    </row>
    <row r="205" spans="1:5" x14ac:dyDescent="0.25">
      <c r="A205" s="114">
        <v>204</v>
      </c>
      <c r="B205" s="124" t="s">
        <v>411</v>
      </c>
      <c r="C205" s="155" t="s">
        <v>323</v>
      </c>
      <c r="D205" s="156" t="s">
        <v>331</v>
      </c>
      <c r="E205" s="163">
        <v>35000</v>
      </c>
    </row>
    <row r="206" spans="1:5" x14ac:dyDescent="0.25">
      <c r="E206" s="165">
        <f>SUM(E2:E205)</f>
        <v>39903430.039999999</v>
      </c>
    </row>
  </sheetData>
  <conditionalFormatting sqref="D1:D68 D70:D1048576">
    <cfRule type="duplicateValues" dxfId="1" priority="2"/>
  </conditionalFormatting>
  <conditionalFormatting sqref="D6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61" workbookViewId="0">
      <selection activeCell="E1" sqref="E1"/>
    </sheetView>
  </sheetViews>
  <sheetFormatPr defaultRowHeight="15" x14ac:dyDescent="0.25"/>
  <cols>
    <col min="1" max="1" width="5.85546875" bestFit="1" customWidth="1"/>
    <col min="2" max="2" width="32.7109375" bestFit="1" customWidth="1"/>
    <col min="3" max="3" width="20.7109375" bestFit="1" customWidth="1"/>
    <col min="4" max="4" width="19" bestFit="1" customWidth="1"/>
    <col min="5" max="5" width="21.28515625" customWidth="1"/>
  </cols>
  <sheetData>
    <row r="1" spans="1:5" ht="45" x14ac:dyDescent="0.25">
      <c r="A1" s="83" t="s">
        <v>20</v>
      </c>
      <c r="B1" s="83" t="s">
        <v>17</v>
      </c>
      <c r="C1" s="83" t="s">
        <v>18</v>
      </c>
      <c r="D1" s="83" t="s">
        <v>37</v>
      </c>
      <c r="E1" s="84" t="s">
        <v>19</v>
      </c>
    </row>
    <row r="2" spans="1:5" x14ac:dyDescent="0.25">
      <c r="A2">
        <v>1</v>
      </c>
      <c r="B2" t="s">
        <v>333</v>
      </c>
      <c r="C2" t="s">
        <v>334</v>
      </c>
      <c r="D2" t="s">
        <v>332</v>
      </c>
      <c r="E2" s="16">
        <v>32700</v>
      </c>
    </row>
    <row r="3" spans="1:5" x14ac:dyDescent="0.25">
      <c r="A3">
        <v>2</v>
      </c>
      <c r="B3" t="s">
        <v>251</v>
      </c>
      <c r="C3" s="107" t="s">
        <v>252</v>
      </c>
      <c r="D3" t="s">
        <v>336</v>
      </c>
      <c r="E3" s="16">
        <v>564131</v>
      </c>
    </row>
    <row r="4" spans="1:5" x14ac:dyDescent="0.25">
      <c r="A4">
        <v>3</v>
      </c>
      <c r="B4" t="s">
        <v>251</v>
      </c>
      <c r="C4" s="107" t="s">
        <v>252</v>
      </c>
      <c r="D4" t="s">
        <v>336</v>
      </c>
      <c r="E4" s="16">
        <v>549125</v>
      </c>
    </row>
    <row r="5" spans="1:5" x14ac:dyDescent="0.25">
      <c r="A5">
        <v>4</v>
      </c>
      <c r="B5" s="111" t="s">
        <v>26</v>
      </c>
      <c r="C5" s="111" t="s">
        <v>25</v>
      </c>
      <c r="D5" t="s">
        <v>337</v>
      </c>
      <c r="E5" s="116">
        <v>51375</v>
      </c>
    </row>
    <row r="6" spans="1:5" x14ac:dyDescent="0.25">
      <c r="A6">
        <v>5</v>
      </c>
      <c r="B6" s="111" t="s">
        <v>26</v>
      </c>
      <c r="C6" s="111" t="s">
        <v>25</v>
      </c>
      <c r="D6" t="s">
        <v>338</v>
      </c>
      <c r="E6" s="116">
        <v>47950</v>
      </c>
    </row>
    <row r="7" spans="1:5" x14ac:dyDescent="0.25">
      <c r="A7">
        <v>6</v>
      </c>
      <c r="B7" s="111" t="s">
        <v>26</v>
      </c>
      <c r="C7" s="111" t="s">
        <v>25</v>
      </c>
      <c r="D7" t="s">
        <v>339</v>
      </c>
      <c r="E7" s="116">
        <v>27400</v>
      </c>
    </row>
    <row r="8" spans="1:5" x14ac:dyDescent="0.25">
      <c r="A8">
        <v>7</v>
      </c>
      <c r="B8" s="111" t="s">
        <v>26</v>
      </c>
      <c r="C8" s="111" t="s">
        <v>25</v>
      </c>
      <c r="D8" t="s">
        <v>340</v>
      </c>
      <c r="E8" s="116">
        <v>50799</v>
      </c>
    </row>
    <row r="9" spans="1:5" x14ac:dyDescent="0.25">
      <c r="A9">
        <v>8</v>
      </c>
      <c r="B9" s="111" t="s">
        <v>26</v>
      </c>
      <c r="C9" s="111" t="s">
        <v>25</v>
      </c>
      <c r="D9" t="s">
        <v>341</v>
      </c>
      <c r="E9" s="116">
        <v>47171</v>
      </c>
    </row>
    <row r="10" spans="1:5" x14ac:dyDescent="0.25">
      <c r="A10">
        <v>9</v>
      </c>
      <c r="B10" s="111" t="s">
        <v>26</v>
      </c>
      <c r="C10" s="111" t="s">
        <v>25</v>
      </c>
      <c r="D10" t="s">
        <v>342</v>
      </c>
      <c r="E10" s="116">
        <v>47171</v>
      </c>
    </row>
    <row r="11" spans="1:5" x14ac:dyDescent="0.25">
      <c r="A11">
        <v>10</v>
      </c>
      <c r="B11" s="111" t="s">
        <v>26</v>
      </c>
      <c r="C11" s="111" t="s">
        <v>25</v>
      </c>
      <c r="D11" t="s">
        <v>343</v>
      </c>
      <c r="E11" s="116">
        <v>47171</v>
      </c>
    </row>
    <row r="12" spans="1:5" x14ac:dyDescent="0.25">
      <c r="A12">
        <v>11</v>
      </c>
      <c r="B12" s="111" t="s">
        <v>26</v>
      </c>
      <c r="C12" s="111" t="s">
        <v>25</v>
      </c>
      <c r="D12" t="s">
        <v>344</v>
      </c>
      <c r="E12" s="116">
        <v>47171</v>
      </c>
    </row>
    <row r="13" spans="1:5" x14ac:dyDescent="0.25">
      <c r="A13">
        <v>12</v>
      </c>
      <c r="B13" s="111" t="s">
        <v>26</v>
      </c>
      <c r="C13" s="111" t="s">
        <v>25</v>
      </c>
      <c r="D13" t="s">
        <v>345</v>
      </c>
      <c r="E13" s="116">
        <v>47171</v>
      </c>
    </row>
    <row r="14" spans="1:5" x14ac:dyDescent="0.25">
      <c r="A14">
        <v>13</v>
      </c>
      <c r="B14" s="111" t="s">
        <v>26</v>
      </c>
      <c r="C14" s="111" t="s">
        <v>25</v>
      </c>
      <c r="D14" t="s">
        <v>346</v>
      </c>
      <c r="E14" s="116">
        <v>36285</v>
      </c>
    </row>
    <row r="15" spans="1:5" x14ac:dyDescent="0.25">
      <c r="A15">
        <v>14</v>
      </c>
      <c r="B15" s="111" t="s">
        <v>26</v>
      </c>
      <c r="C15" s="111" t="s">
        <v>25</v>
      </c>
      <c r="D15" t="s">
        <v>347</v>
      </c>
      <c r="E15" s="116">
        <v>27771</v>
      </c>
    </row>
    <row r="16" spans="1:5" x14ac:dyDescent="0.25">
      <c r="A16">
        <v>15</v>
      </c>
      <c r="B16" s="111" t="s">
        <v>26</v>
      </c>
      <c r="C16" s="111" t="s">
        <v>25</v>
      </c>
      <c r="D16" t="s">
        <v>348</v>
      </c>
      <c r="E16" s="116">
        <v>47171</v>
      </c>
    </row>
    <row r="17" spans="1:5" x14ac:dyDescent="0.25">
      <c r="A17">
        <v>16</v>
      </c>
      <c r="B17" s="111" t="s">
        <v>26</v>
      </c>
      <c r="C17" s="111" t="s">
        <v>25</v>
      </c>
      <c r="D17" t="s">
        <v>349</v>
      </c>
      <c r="E17" s="116">
        <v>47171</v>
      </c>
    </row>
    <row r="18" spans="1:5" x14ac:dyDescent="0.25">
      <c r="A18">
        <v>17</v>
      </c>
      <c r="B18" s="111" t="s">
        <v>26</v>
      </c>
      <c r="C18" s="111" t="s">
        <v>25</v>
      </c>
      <c r="D18" t="s">
        <v>350</v>
      </c>
      <c r="E18" s="116">
        <v>47171</v>
      </c>
    </row>
    <row r="19" spans="1:5" x14ac:dyDescent="0.25">
      <c r="A19">
        <v>18</v>
      </c>
      <c r="B19" s="111" t="s">
        <v>26</v>
      </c>
      <c r="C19" s="111" t="s">
        <v>25</v>
      </c>
      <c r="D19" t="s">
        <v>351</v>
      </c>
      <c r="E19" s="116">
        <v>47171</v>
      </c>
    </row>
    <row r="20" spans="1:5" x14ac:dyDescent="0.25">
      <c r="A20">
        <v>19</v>
      </c>
      <c r="B20" s="111" t="s">
        <v>26</v>
      </c>
      <c r="C20" s="111" t="s">
        <v>25</v>
      </c>
      <c r="D20" t="s">
        <v>352</v>
      </c>
      <c r="E20" s="116">
        <v>50799</v>
      </c>
    </row>
    <row r="21" spans="1:5" x14ac:dyDescent="0.25">
      <c r="A21">
        <v>20</v>
      </c>
      <c r="B21" s="111" t="s">
        <v>26</v>
      </c>
      <c r="C21" s="111" t="s">
        <v>25</v>
      </c>
      <c r="D21" t="s">
        <v>353</v>
      </c>
      <c r="E21" s="116">
        <v>21771</v>
      </c>
    </row>
    <row r="22" spans="1:5" x14ac:dyDescent="0.25">
      <c r="A22">
        <v>21</v>
      </c>
      <c r="B22" s="111" t="s">
        <v>26</v>
      </c>
      <c r="C22" s="111" t="s">
        <v>25</v>
      </c>
      <c r="D22" t="s">
        <v>354</v>
      </c>
      <c r="E22" s="16">
        <v>14249</v>
      </c>
    </row>
    <row r="23" spans="1:5" x14ac:dyDescent="0.25">
      <c r="A23">
        <v>22</v>
      </c>
      <c r="B23" s="111" t="s">
        <v>26</v>
      </c>
      <c r="C23" s="111" t="s">
        <v>25</v>
      </c>
      <c r="D23" t="s">
        <v>355</v>
      </c>
      <c r="E23" s="16">
        <v>43542</v>
      </c>
    </row>
    <row r="24" spans="1:5" x14ac:dyDescent="0.25">
      <c r="A24">
        <v>23</v>
      </c>
      <c r="B24" s="111" t="s">
        <v>26</v>
      </c>
      <c r="C24" s="111" t="s">
        <v>25</v>
      </c>
      <c r="D24" t="s">
        <v>356</v>
      </c>
      <c r="E24" s="16">
        <v>43542</v>
      </c>
    </row>
    <row r="25" spans="1:5" x14ac:dyDescent="0.25">
      <c r="A25">
        <v>24</v>
      </c>
      <c r="B25" s="111" t="s">
        <v>26</v>
      </c>
      <c r="C25" s="111" t="s">
        <v>25</v>
      </c>
      <c r="D25" t="s">
        <v>357</v>
      </c>
      <c r="E25" s="16">
        <v>43542</v>
      </c>
    </row>
    <row r="26" spans="1:5" x14ac:dyDescent="0.25">
      <c r="A26">
        <v>25</v>
      </c>
      <c r="B26" s="111" t="s">
        <v>26</v>
      </c>
      <c r="C26" s="111" t="s">
        <v>25</v>
      </c>
      <c r="D26" t="s">
        <v>358</v>
      </c>
      <c r="E26" s="16">
        <v>29028</v>
      </c>
    </row>
    <row r="27" spans="1:5" x14ac:dyDescent="0.25">
      <c r="A27">
        <v>26</v>
      </c>
      <c r="B27" s="111" t="s">
        <v>26</v>
      </c>
      <c r="C27" s="111" t="s">
        <v>25</v>
      </c>
      <c r="D27" t="s">
        <v>359</v>
      </c>
      <c r="E27" s="16">
        <v>43542</v>
      </c>
    </row>
    <row r="28" spans="1:5" x14ac:dyDescent="0.25">
      <c r="A28">
        <v>27</v>
      </c>
      <c r="B28" s="111" t="s">
        <v>26</v>
      </c>
      <c r="C28" s="111" t="s">
        <v>25</v>
      </c>
      <c r="D28" t="s">
        <v>360</v>
      </c>
      <c r="E28" s="16">
        <v>29028</v>
      </c>
    </row>
    <row r="29" spans="1:5" x14ac:dyDescent="0.25">
      <c r="A29">
        <v>28</v>
      </c>
      <c r="B29" s="111" t="s">
        <v>26</v>
      </c>
      <c r="C29" s="111" t="s">
        <v>25</v>
      </c>
      <c r="D29" t="s">
        <v>361</v>
      </c>
      <c r="E29" s="16">
        <v>50799</v>
      </c>
    </row>
    <row r="30" spans="1:5" x14ac:dyDescent="0.25">
      <c r="A30">
        <v>29</v>
      </c>
      <c r="B30" s="111" t="s">
        <v>26</v>
      </c>
      <c r="C30" s="111" t="s">
        <v>25</v>
      </c>
      <c r="D30" t="s">
        <v>363</v>
      </c>
      <c r="E30" s="16">
        <v>50799</v>
      </c>
    </row>
    <row r="31" spans="1:5" x14ac:dyDescent="0.25">
      <c r="A31">
        <v>30</v>
      </c>
      <c r="B31" s="111" t="s">
        <v>26</v>
      </c>
      <c r="C31" s="111" t="s">
        <v>25</v>
      </c>
      <c r="D31" t="s">
        <v>364</v>
      </c>
      <c r="E31" s="16">
        <v>32657</v>
      </c>
    </row>
    <row r="32" spans="1:5" x14ac:dyDescent="0.25">
      <c r="A32">
        <v>31</v>
      </c>
      <c r="B32" s="111" t="s">
        <v>26</v>
      </c>
      <c r="C32" s="111" t="s">
        <v>25</v>
      </c>
      <c r="D32" t="s">
        <v>365</v>
      </c>
      <c r="E32" s="16">
        <v>50799</v>
      </c>
    </row>
    <row r="33" spans="1:5" x14ac:dyDescent="0.25">
      <c r="A33">
        <v>32</v>
      </c>
      <c r="B33" s="111" t="s">
        <v>26</v>
      </c>
      <c r="C33" s="111" t="s">
        <v>25</v>
      </c>
      <c r="D33" t="s">
        <v>362</v>
      </c>
      <c r="E33" s="16">
        <v>47170</v>
      </c>
    </row>
    <row r="34" spans="1:5" x14ac:dyDescent="0.25">
      <c r="A34">
        <v>33</v>
      </c>
      <c r="B34" s="111" t="s">
        <v>26</v>
      </c>
      <c r="C34" s="111" t="s">
        <v>25</v>
      </c>
      <c r="D34" t="s">
        <v>366</v>
      </c>
      <c r="E34" s="16">
        <v>50799</v>
      </c>
    </row>
    <row r="35" spans="1:5" x14ac:dyDescent="0.25">
      <c r="A35">
        <v>34</v>
      </c>
      <c r="B35" s="111" t="s">
        <v>26</v>
      </c>
      <c r="C35" s="111" t="s">
        <v>25</v>
      </c>
      <c r="D35" t="s">
        <v>367</v>
      </c>
      <c r="E35" s="16">
        <v>47170</v>
      </c>
    </row>
    <row r="36" spans="1:5" x14ac:dyDescent="0.25">
      <c r="A36">
        <v>35</v>
      </c>
      <c r="B36" s="111" t="s">
        <v>26</v>
      </c>
      <c r="C36" s="111" t="s">
        <v>25</v>
      </c>
      <c r="D36" t="s">
        <v>368</v>
      </c>
      <c r="E36" s="16">
        <v>50799</v>
      </c>
    </row>
    <row r="37" spans="1:5" x14ac:dyDescent="0.25">
      <c r="A37">
        <v>36</v>
      </c>
      <c r="B37" s="111" t="s">
        <v>26</v>
      </c>
      <c r="C37" s="111" t="s">
        <v>25</v>
      </c>
      <c r="D37" t="s">
        <v>369</v>
      </c>
      <c r="E37" s="16">
        <v>50799</v>
      </c>
    </row>
    <row r="38" spans="1:5" x14ac:dyDescent="0.25">
      <c r="A38">
        <v>37</v>
      </c>
      <c r="B38" s="111" t="s">
        <v>26</v>
      </c>
      <c r="C38" s="111" t="s">
        <v>25</v>
      </c>
      <c r="D38" t="s">
        <v>370</v>
      </c>
      <c r="E38" s="16">
        <v>6018</v>
      </c>
    </row>
    <row r="39" spans="1:5" x14ac:dyDescent="0.25">
      <c r="A39">
        <v>38</v>
      </c>
      <c r="B39" s="111" t="s">
        <v>26</v>
      </c>
      <c r="C39" s="111" t="s">
        <v>25</v>
      </c>
      <c r="D39" t="s">
        <v>371</v>
      </c>
      <c r="E39" s="16">
        <v>50799</v>
      </c>
    </row>
    <row r="40" spans="1:5" x14ac:dyDescent="0.25">
      <c r="A40">
        <v>39</v>
      </c>
      <c r="B40" s="111" t="s">
        <v>26</v>
      </c>
      <c r="C40" s="111" t="s">
        <v>25</v>
      </c>
      <c r="D40" t="s">
        <v>372</v>
      </c>
      <c r="E40" s="16">
        <v>47171</v>
      </c>
    </row>
    <row r="41" spans="1:5" x14ac:dyDescent="0.25">
      <c r="A41">
        <v>40</v>
      </c>
      <c r="B41" s="111" t="s">
        <v>26</v>
      </c>
      <c r="C41" s="111" t="s">
        <v>25</v>
      </c>
      <c r="D41" t="s">
        <v>373</v>
      </c>
      <c r="E41" s="16">
        <v>47171</v>
      </c>
    </row>
    <row r="42" spans="1:5" x14ac:dyDescent="0.25">
      <c r="A42">
        <v>41</v>
      </c>
      <c r="B42" s="111" t="s">
        <v>26</v>
      </c>
      <c r="C42" s="111" t="s">
        <v>25</v>
      </c>
      <c r="D42" t="s">
        <v>374</v>
      </c>
      <c r="E42" s="16">
        <v>47171</v>
      </c>
    </row>
    <row r="43" spans="1:5" x14ac:dyDescent="0.25">
      <c r="A43">
        <v>42</v>
      </c>
      <c r="B43" s="108" t="s">
        <v>319</v>
      </c>
      <c r="C43" s="108" t="s">
        <v>378</v>
      </c>
      <c r="D43" t="s">
        <v>376</v>
      </c>
      <c r="E43" s="16">
        <v>42000</v>
      </c>
    </row>
    <row r="44" spans="1:5" x14ac:dyDescent="0.25">
      <c r="A44">
        <v>43</v>
      </c>
      <c r="B44" t="s">
        <v>377</v>
      </c>
      <c r="C44" s="108" t="s">
        <v>379</v>
      </c>
      <c r="D44" t="s">
        <v>380</v>
      </c>
      <c r="E44" s="16">
        <v>17000</v>
      </c>
    </row>
    <row r="45" spans="1:5" x14ac:dyDescent="0.25">
      <c r="A45">
        <v>44</v>
      </c>
      <c r="B45" t="s">
        <v>381</v>
      </c>
      <c r="C45" s="108" t="s">
        <v>382</v>
      </c>
      <c r="D45" t="s">
        <v>383</v>
      </c>
      <c r="E45" s="16">
        <v>42244</v>
      </c>
    </row>
    <row r="46" spans="1:5" x14ac:dyDescent="0.25">
      <c r="A46">
        <v>45</v>
      </c>
      <c r="B46" s="108" t="s">
        <v>398</v>
      </c>
      <c r="C46" s="108" t="s">
        <v>397</v>
      </c>
      <c r="D46" s="34">
        <v>238</v>
      </c>
      <c r="E46" s="16">
        <v>23850</v>
      </c>
    </row>
    <row r="47" spans="1:5" x14ac:dyDescent="0.25">
      <c r="A47">
        <v>46</v>
      </c>
      <c r="B47" s="108" t="s">
        <v>399</v>
      </c>
      <c r="C47" s="108" t="s">
        <v>317</v>
      </c>
      <c r="D47" t="s">
        <v>400</v>
      </c>
      <c r="E47" s="122">
        <v>421623</v>
      </c>
    </row>
    <row r="48" spans="1:5" x14ac:dyDescent="0.25">
      <c r="B48" s="108"/>
      <c r="E48" s="121"/>
    </row>
    <row r="64" spans="2:5" x14ac:dyDescent="0.25">
      <c r="B64" s="136" t="s">
        <v>375</v>
      </c>
      <c r="C64" s="136"/>
      <c r="D64" s="136"/>
      <c r="E64" s="136"/>
    </row>
    <row r="65" spans="1:5" x14ac:dyDescent="0.25">
      <c r="A65">
        <v>1</v>
      </c>
      <c r="B65" t="s">
        <v>384</v>
      </c>
      <c r="C65" t="s">
        <v>35</v>
      </c>
      <c r="D65" t="s">
        <v>386</v>
      </c>
      <c r="E65" s="16">
        <v>45107</v>
      </c>
    </row>
    <row r="66" spans="1:5" x14ac:dyDescent="0.25">
      <c r="A66">
        <v>2</v>
      </c>
      <c r="B66" t="s">
        <v>384</v>
      </c>
      <c r="C66" t="s">
        <v>35</v>
      </c>
      <c r="D66" t="s">
        <v>385</v>
      </c>
      <c r="E66" s="16">
        <v>12000</v>
      </c>
    </row>
    <row r="67" spans="1:5" x14ac:dyDescent="0.25">
      <c r="A67">
        <v>3</v>
      </c>
      <c r="B67" t="s">
        <v>384</v>
      </c>
      <c r="C67" t="s">
        <v>35</v>
      </c>
      <c r="D67" t="s">
        <v>387</v>
      </c>
      <c r="E67" s="16">
        <v>12000</v>
      </c>
    </row>
    <row r="68" spans="1:5" x14ac:dyDescent="0.25">
      <c r="A68">
        <v>4</v>
      </c>
      <c r="B68" t="s">
        <v>384</v>
      </c>
      <c r="C68" t="s">
        <v>35</v>
      </c>
      <c r="D68" t="s">
        <v>388</v>
      </c>
      <c r="E68" s="16">
        <v>12000</v>
      </c>
    </row>
    <row r="69" spans="1:5" x14ac:dyDescent="0.25">
      <c r="A69">
        <v>5</v>
      </c>
      <c r="B69" t="s">
        <v>384</v>
      </c>
      <c r="C69" t="s">
        <v>35</v>
      </c>
      <c r="D69" t="s">
        <v>390</v>
      </c>
      <c r="E69" s="16">
        <v>12000</v>
      </c>
    </row>
    <row r="70" spans="1:5" x14ac:dyDescent="0.25">
      <c r="A70">
        <v>6</v>
      </c>
      <c r="B70" t="s">
        <v>384</v>
      </c>
      <c r="C70" t="s">
        <v>35</v>
      </c>
      <c r="D70" t="s">
        <v>389</v>
      </c>
      <c r="E70" s="16">
        <v>12000</v>
      </c>
    </row>
    <row r="71" spans="1:5" x14ac:dyDescent="0.25">
      <c r="A71">
        <v>7</v>
      </c>
      <c r="B71" t="s">
        <v>392</v>
      </c>
      <c r="C71" s="108" t="s">
        <v>393</v>
      </c>
      <c r="D71" t="s">
        <v>391</v>
      </c>
      <c r="E71" s="16">
        <v>7621</v>
      </c>
    </row>
    <row r="72" spans="1:5" x14ac:dyDescent="0.25">
      <c r="A72">
        <v>8</v>
      </c>
      <c r="B72" t="s">
        <v>392</v>
      </c>
      <c r="C72" s="108" t="s">
        <v>393</v>
      </c>
      <c r="D72" t="s">
        <v>394</v>
      </c>
      <c r="E72" s="16">
        <v>15242</v>
      </c>
    </row>
    <row r="73" spans="1:5" x14ac:dyDescent="0.25">
      <c r="A73">
        <v>9</v>
      </c>
      <c r="B73" t="s">
        <v>392</v>
      </c>
      <c r="C73" s="108" t="s">
        <v>393</v>
      </c>
      <c r="D73" t="s">
        <v>395</v>
      </c>
      <c r="E73" s="16">
        <v>10682</v>
      </c>
    </row>
    <row r="74" spans="1:5" x14ac:dyDescent="0.25">
      <c r="A74">
        <v>10</v>
      </c>
      <c r="B74" t="s">
        <v>392</v>
      </c>
      <c r="C74" s="108" t="s">
        <v>393</v>
      </c>
      <c r="D74" t="s">
        <v>396</v>
      </c>
      <c r="E74" s="16">
        <v>14079</v>
      </c>
    </row>
    <row r="75" spans="1:5" x14ac:dyDescent="0.25">
      <c r="A75">
        <v>11</v>
      </c>
      <c r="B75" t="s">
        <v>401</v>
      </c>
      <c r="C75" s="108" t="s">
        <v>402</v>
      </c>
      <c r="D75" t="s">
        <v>403</v>
      </c>
      <c r="E75" s="16">
        <v>6608</v>
      </c>
    </row>
    <row r="76" spans="1:5" x14ac:dyDescent="0.25">
      <c r="A76">
        <v>12</v>
      </c>
      <c r="B76" t="s">
        <v>401</v>
      </c>
      <c r="C76" s="108" t="s">
        <v>402</v>
      </c>
      <c r="D76" t="s">
        <v>404</v>
      </c>
      <c r="E76" s="16">
        <v>4130</v>
      </c>
    </row>
    <row r="77" spans="1:5" x14ac:dyDescent="0.25">
      <c r="A77">
        <v>13</v>
      </c>
      <c r="B77" t="s">
        <v>407</v>
      </c>
      <c r="C77" s="108" t="s">
        <v>406</v>
      </c>
      <c r="D77" t="s">
        <v>405</v>
      </c>
      <c r="E77" s="16">
        <v>17405</v>
      </c>
    </row>
    <row r="78" spans="1:5" x14ac:dyDescent="0.25">
      <c r="E78" s="121">
        <f>SUM(E65:E77)</f>
        <v>180874</v>
      </c>
    </row>
  </sheetData>
  <mergeCells count="1">
    <mergeCell ref="B64:E6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9"/>
  <sheetViews>
    <sheetView topLeftCell="B82" zoomScale="115" zoomScaleNormal="115" workbookViewId="0">
      <selection activeCell="G68" sqref="G68"/>
    </sheetView>
  </sheetViews>
  <sheetFormatPr defaultRowHeight="15" x14ac:dyDescent="0.25"/>
  <cols>
    <col min="1" max="1" width="10.85546875" customWidth="1"/>
    <col min="2" max="2" width="35.42578125" bestFit="1" customWidth="1"/>
    <col min="3" max="3" width="24.7109375" bestFit="1" customWidth="1"/>
    <col min="4" max="4" width="16.5703125" bestFit="1" customWidth="1"/>
    <col min="5" max="5" width="37.85546875" customWidth="1"/>
    <col min="7" max="7" width="29.7109375" customWidth="1"/>
  </cols>
  <sheetData>
    <row r="1" spans="1:5" ht="33.75" customHeight="1" x14ac:dyDescent="0.25">
      <c r="A1" s="83" t="s">
        <v>20</v>
      </c>
      <c r="B1" s="83" t="s">
        <v>17</v>
      </c>
      <c r="C1" s="83" t="s">
        <v>18</v>
      </c>
      <c r="D1" s="83" t="s">
        <v>37</v>
      </c>
      <c r="E1" s="84" t="s">
        <v>19</v>
      </c>
    </row>
    <row r="2" spans="1:5" x14ac:dyDescent="0.25">
      <c r="A2">
        <v>1</v>
      </c>
      <c r="B2" t="s">
        <v>251</v>
      </c>
      <c r="C2" s="111" t="s">
        <v>252</v>
      </c>
      <c r="D2" t="s">
        <v>250</v>
      </c>
      <c r="E2" s="57">
        <v>836234</v>
      </c>
    </row>
    <row r="3" spans="1:5" x14ac:dyDescent="0.25">
      <c r="A3">
        <v>2</v>
      </c>
      <c r="B3" t="s">
        <v>251</v>
      </c>
      <c r="C3" s="111" t="s">
        <v>252</v>
      </c>
      <c r="D3" t="s">
        <v>256</v>
      </c>
      <c r="E3" s="57">
        <v>2180704</v>
      </c>
    </row>
    <row r="4" spans="1:5" x14ac:dyDescent="0.25">
      <c r="A4">
        <v>3</v>
      </c>
      <c r="B4" t="s">
        <v>253</v>
      </c>
      <c r="C4" s="111" t="s">
        <v>252</v>
      </c>
      <c r="D4" t="s">
        <v>254</v>
      </c>
      <c r="E4" s="16">
        <v>988092</v>
      </c>
    </row>
    <row r="5" spans="1:5" x14ac:dyDescent="0.25">
      <c r="A5">
        <v>4</v>
      </c>
      <c r="B5" t="s">
        <v>253</v>
      </c>
      <c r="C5" s="111" t="s">
        <v>252</v>
      </c>
      <c r="D5" t="s">
        <v>255</v>
      </c>
      <c r="E5" s="16">
        <v>1075722</v>
      </c>
    </row>
    <row r="6" spans="1:5" x14ac:dyDescent="0.25">
      <c r="A6">
        <v>5</v>
      </c>
      <c r="B6" s="38" t="s">
        <v>264</v>
      </c>
      <c r="C6" s="108" t="s">
        <v>265</v>
      </c>
      <c r="D6" s="34" t="s">
        <v>266</v>
      </c>
      <c r="E6" s="109">
        <v>79502</v>
      </c>
    </row>
    <row r="7" spans="1:5" x14ac:dyDescent="0.25">
      <c r="A7">
        <v>6</v>
      </c>
      <c r="B7" s="111" t="s">
        <v>26</v>
      </c>
      <c r="C7" s="111" t="s">
        <v>25</v>
      </c>
      <c r="D7" t="s">
        <v>305</v>
      </c>
      <c r="E7" s="112">
        <v>23975</v>
      </c>
    </row>
    <row r="8" spans="1:5" x14ac:dyDescent="0.25">
      <c r="A8">
        <v>7</v>
      </c>
      <c r="B8" s="111" t="s">
        <v>26</v>
      </c>
      <c r="C8" s="111" t="s">
        <v>25</v>
      </c>
      <c r="D8" t="s">
        <v>306</v>
      </c>
      <c r="E8" s="39">
        <v>47950</v>
      </c>
    </row>
    <row r="9" spans="1:5" x14ac:dyDescent="0.25">
      <c r="A9">
        <v>8</v>
      </c>
      <c r="B9" s="111" t="s">
        <v>26</v>
      </c>
      <c r="C9" s="111" t="s">
        <v>25</v>
      </c>
      <c r="D9" t="s">
        <v>307</v>
      </c>
      <c r="E9" s="39">
        <v>47950</v>
      </c>
    </row>
    <row r="10" spans="1:5" x14ac:dyDescent="0.25">
      <c r="A10">
        <v>9</v>
      </c>
      <c r="B10" s="111" t="s">
        <v>26</v>
      </c>
      <c r="C10" s="111" t="s">
        <v>25</v>
      </c>
      <c r="D10" t="s">
        <v>308</v>
      </c>
      <c r="E10" s="39">
        <v>47950</v>
      </c>
    </row>
    <row r="11" spans="1:5" x14ac:dyDescent="0.25">
      <c r="A11">
        <v>10</v>
      </c>
      <c r="B11" s="111" t="s">
        <v>26</v>
      </c>
      <c r="C11" s="111" t="s">
        <v>25</v>
      </c>
      <c r="D11" t="s">
        <v>309</v>
      </c>
      <c r="E11" s="112">
        <v>23975</v>
      </c>
    </row>
    <row r="12" spans="1:5" x14ac:dyDescent="0.25">
      <c r="A12">
        <v>11</v>
      </c>
      <c r="B12" s="111" t="s">
        <v>26</v>
      </c>
      <c r="C12" s="111" t="s">
        <v>25</v>
      </c>
      <c r="D12" t="s">
        <v>310</v>
      </c>
      <c r="E12" s="39">
        <v>47950</v>
      </c>
    </row>
    <row r="13" spans="1:5" x14ac:dyDescent="0.25">
      <c r="A13">
        <v>12</v>
      </c>
      <c r="B13" s="111" t="s">
        <v>26</v>
      </c>
      <c r="C13" s="111" t="s">
        <v>25</v>
      </c>
      <c r="D13" t="s">
        <v>304</v>
      </c>
      <c r="E13" s="39">
        <v>47950</v>
      </c>
    </row>
    <row r="14" spans="1:5" x14ac:dyDescent="0.25">
      <c r="A14">
        <v>13</v>
      </c>
      <c r="B14" s="111" t="s">
        <v>26</v>
      </c>
      <c r="C14" s="111" t="s">
        <v>25</v>
      </c>
      <c r="D14" t="s">
        <v>267</v>
      </c>
      <c r="E14" s="39">
        <v>47950</v>
      </c>
    </row>
    <row r="15" spans="1:5" x14ac:dyDescent="0.25">
      <c r="A15">
        <v>14</v>
      </c>
      <c r="B15" s="111" t="s">
        <v>26</v>
      </c>
      <c r="C15" s="111" t="s">
        <v>25</v>
      </c>
      <c r="D15" t="s">
        <v>268</v>
      </c>
      <c r="E15" s="110">
        <v>47950</v>
      </c>
    </row>
    <row r="16" spans="1:5" x14ac:dyDescent="0.25">
      <c r="A16">
        <v>15</v>
      </c>
      <c r="B16" s="111" t="s">
        <v>26</v>
      </c>
      <c r="C16" s="111" t="s">
        <v>25</v>
      </c>
      <c r="D16" t="s">
        <v>269</v>
      </c>
      <c r="E16" s="110">
        <v>47950</v>
      </c>
    </row>
    <row r="17" spans="1:16" x14ac:dyDescent="0.25">
      <c r="A17">
        <v>16</v>
      </c>
      <c r="B17" s="111" t="s">
        <v>26</v>
      </c>
      <c r="C17" s="111" t="s">
        <v>25</v>
      </c>
      <c r="D17" t="s">
        <v>270</v>
      </c>
      <c r="E17" s="110">
        <v>47950</v>
      </c>
    </row>
    <row r="18" spans="1:16" x14ac:dyDescent="0.25">
      <c r="A18">
        <v>17</v>
      </c>
      <c r="B18" s="111" t="s">
        <v>26</v>
      </c>
      <c r="C18" s="111" t="s">
        <v>25</v>
      </c>
      <c r="D18" t="s">
        <v>271</v>
      </c>
      <c r="E18" s="110">
        <v>47950</v>
      </c>
    </row>
    <row r="19" spans="1:16" x14ac:dyDescent="0.25">
      <c r="A19">
        <v>18</v>
      </c>
      <c r="B19" s="111" t="s">
        <v>26</v>
      </c>
      <c r="C19" s="111" t="s">
        <v>25</v>
      </c>
      <c r="D19" t="s">
        <v>272</v>
      </c>
      <c r="E19" s="110">
        <v>47950</v>
      </c>
      <c r="P19">
        <f>0.97*671.6</f>
        <v>651.452</v>
      </c>
    </row>
    <row r="20" spans="1:16" x14ac:dyDescent="0.25">
      <c r="A20">
        <v>19</v>
      </c>
      <c r="B20" s="111" t="s">
        <v>26</v>
      </c>
      <c r="C20" s="111" t="s">
        <v>25</v>
      </c>
      <c r="D20" t="s">
        <v>273</v>
      </c>
      <c r="E20" s="110">
        <v>47950</v>
      </c>
    </row>
    <row r="21" spans="1:16" x14ac:dyDescent="0.25">
      <c r="A21">
        <v>20</v>
      </c>
      <c r="B21" s="111" t="s">
        <v>26</v>
      </c>
      <c r="C21" s="111" t="s">
        <v>25</v>
      </c>
      <c r="D21" t="s">
        <v>274</v>
      </c>
      <c r="E21" s="112">
        <v>23975</v>
      </c>
    </row>
    <row r="22" spans="1:16" x14ac:dyDescent="0.25">
      <c r="A22">
        <v>21</v>
      </c>
      <c r="B22" s="111" t="s">
        <v>26</v>
      </c>
      <c r="C22" s="111" t="s">
        <v>25</v>
      </c>
      <c r="D22" t="s">
        <v>275</v>
      </c>
      <c r="E22" s="112">
        <v>23975</v>
      </c>
    </row>
    <row r="23" spans="1:16" x14ac:dyDescent="0.25">
      <c r="A23">
        <v>22</v>
      </c>
      <c r="B23" s="111" t="s">
        <v>26</v>
      </c>
      <c r="C23" s="111" t="s">
        <v>25</v>
      </c>
      <c r="D23" t="s">
        <v>276</v>
      </c>
      <c r="E23" s="112">
        <v>23975</v>
      </c>
    </row>
    <row r="24" spans="1:16" x14ac:dyDescent="0.25">
      <c r="A24">
        <v>23</v>
      </c>
      <c r="B24" s="111" t="s">
        <v>26</v>
      </c>
      <c r="C24" s="111" t="s">
        <v>25</v>
      </c>
      <c r="D24" t="s">
        <v>277</v>
      </c>
      <c r="E24" s="112">
        <v>23975</v>
      </c>
    </row>
    <row r="25" spans="1:16" x14ac:dyDescent="0.25">
      <c r="A25">
        <v>24</v>
      </c>
      <c r="B25" s="111" t="s">
        <v>26</v>
      </c>
      <c r="C25" s="111" t="s">
        <v>25</v>
      </c>
      <c r="D25" t="s">
        <v>278</v>
      </c>
      <c r="E25" s="112">
        <v>23975</v>
      </c>
    </row>
    <row r="26" spans="1:16" x14ac:dyDescent="0.25">
      <c r="A26">
        <v>25</v>
      </c>
      <c r="B26" s="111" t="s">
        <v>26</v>
      </c>
      <c r="C26" s="111" t="s">
        <v>25</v>
      </c>
      <c r="D26" t="s">
        <v>279</v>
      </c>
      <c r="E26" s="112">
        <v>23975</v>
      </c>
    </row>
    <row r="27" spans="1:16" x14ac:dyDescent="0.25">
      <c r="A27">
        <v>26</v>
      </c>
      <c r="B27" s="111" t="s">
        <v>26</v>
      </c>
      <c r="C27" s="111" t="s">
        <v>25</v>
      </c>
      <c r="D27" t="s">
        <v>280</v>
      </c>
      <c r="E27" s="110">
        <v>47950</v>
      </c>
    </row>
    <row r="28" spans="1:16" x14ac:dyDescent="0.25">
      <c r="A28">
        <v>27</v>
      </c>
      <c r="B28" s="111" t="s">
        <v>26</v>
      </c>
      <c r="C28" s="111" t="s">
        <v>25</v>
      </c>
      <c r="D28" t="s">
        <v>315</v>
      </c>
      <c r="E28" s="110">
        <v>47950</v>
      </c>
    </row>
    <row r="29" spans="1:16" x14ac:dyDescent="0.25">
      <c r="A29">
        <v>28</v>
      </c>
      <c r="B29" s="111" t="s">
        <v>26</v>
      </c>
      <c r="C29" s="111" t="s">
        <v>25</v>
      </c>
      <c r="D29" t="s">
        <v>281</v>
      </c>
      <c r="E29" s="110">
        <v>47950</v>
      </c>
    </row>
    <row r="30" spans="1:16" x14ac:dyDescent="0.25">
      <c r="A30">
        <v>29</v>
      </c>
      <c r="B30" s="111" t="s">
        <v>26</v>
      </c>
      <c r="C30" s="111" t="s">
        <v>25</v>
      </c>
      <c r="D30" t="s">
        <v>282</v>
      </c>
      <c r="E30" s="110">
        <v>47950</v>
      </c>
    </row>
    <row r="31" spans="1:16" x14ac:dyDescent="0.25">
      <c r="A31">
        <v>30</v>
      </c>
      <c r="B31" s="111" t="s">
        <v>26</v>
      </c>
      <c r="C31" s="111" t="s">
        <v>25</v>
      </c>
      <c r="D31" t="s">
        <v>283</v>
      </c>
      <c r="E31" s="112">
        <v>23975</v>
      </c>
    </row>
    <row r="32" spans="1:16" x14ac:dyDescent="0.25">
      <c r="A32">
        <v>31</v>
      </c>
      <c r="B32" s="111" t="s">
        <v>26</v>
      </c>
      <c r="C32" s="111" t="s">
        <v>25</v>
      </c>
      <c r="D32" t="s">
        <v>284</v>
      </c>
      <c r="E32" s="110">
        <v>47950</v>
      </c>
    </row>
    <row r="33" spans="1:5" x14ac:dyDescent="0.25">
      <c r="A33">
        <v>32</v>
      </c>
      <c r="B33" s="111" t="s">
        <v>26</v>
      </c>
      <c r="C33" s="111" t="s">
        <v>25</v>
      </c>
      <c r="D33" t="s">
        <v>285</v>
      </c>
      <c r="E33" s="110">
        <v>47950</v>
      </c>
    </row>
    <row r="34" spans="1:5" x14ac:dyDescent="0.25">
      <c r="A34">
        <v>33</v>
      </c>
      <c r="B34" s="111" t="s">
        <v>26</v>
      </c>
      <c r="C34" s="111" t="s">
        <v>25</v>
      </c>
      <c r="D34" t="s">
        <v>286</v>
      </c>
      <c r="E34" s="110">
        <v>47950</v>
      </c>
    </row>
    <row r="35" spans="1:5" x14ac:dyDescent="0.25">
      <c r="A35">
        <v>34</v>
      </c>
      <c r="B35" s="111" t="s">
        <v>26</v>
      </c>
      <c r="C35" s="111" t="s">
        <v>25</v>
      </c>
      <c r="D35" t="s">
        <v>287</v>
      </c>
      <c r="E35" s="110">
        <v>47950</v>
      </c>
    </row>
    <row r="36" spans="1:5" x14ac:dyDescent="0.25">
      <c r="A36">
        <v>35</v>
      </c>
      <c r="B36" s="111" t="s">
        <v>26</v>
      </c>
      <c r="C36" s="111" t="s">
        <v>25</v>
      </c>
      <c r="D36" t="s">
        <v>288</v>
      </c>
      <c r="E36" s="110">
        <v>47950</v>
      </c>
    </row>
    <row r="37" spans="1:5" x14ac:dyDescent="0.25">
      <c r="A37">
        <v>36</v>
      </c>
      <c r="B37" s="111" t="s">
        <v>26</v>
      </c>
      <c r="C37" s="111" t="s">
        <v>25</v>
      </c>
      <c r="D37" t="s">
        <v>289</v>
      </c>
      <c r="E37" s="110">
        <v>47950</v>
      </c>
    </row>
    <row r="38" spans="1:5" x14ac:dyDescent="0.25">
      <c r="A38">
        <v>37</v>
      </c>
      <c r="B38" s="111" t="s">
        <v>26</v>
      </c>
      <c r="C38" s="111" t="s">
        <v>25</v>
      </c>
      <c r="D38" t="s">
        <v>290</v>
      </c>
      <c r="E38" s="110">
        <v>47950</v>
      </c>
    </row>
    <row r="39" spans="1:5" x14ac:dyDescent="0.25">
      <c r="A39">
        <v>38</v>
      </c>
      <c r="B39" s="111" t="s">
        <v>26</v>
      </c>
      <c r="C39" s="111" t="s">
        <v>25</v>
      </c>
      <c r="D39" t="s">
        <v>291</v>
      </c>
      <c r="E39" s="110">
        <v>47950</v>
      </c>
    </row>
    <row r="40" spans="1:5" x14ac:dyDescent="0.25">
      <c r="A40">
        <v>39</v>
      </c>
      <c r="B40" s="111" t="s">
        <v>26</v>
      </c>
      <c r="C40" s="111" t="s">
        <v>25</v>
      </c>
      <c r="D40" t="s">
        <v>292</v>
      </c>
      <c r="E40" s="110">
        <v>47950</v>
      </c>
    </row>
    <row r="41" spans="1:5" x14ac:dyDescent="0.25">
      <c r="A41">
        <v>40</v>
      </c>
      <c r="B41" s="111" t="s">
        <v>26</v>
      </c>
      <c r="C41" s="111" t="s">
        <v>25</v>
      </c>
      <c r="D41" t="s">
        <v>293</v>
      </c>
      <c r="E41" s="112">
        <v>23975</v>
      </c>
    </row>
    <row r="42" spans="1:5" x14ac:dyDescent="0.25">
      <c r="A42">
        <v>41</v>
      </c>
      <c r="B42" s="111" t="s">
        <v>26</v>
      </c>
      <c r="C42" s="111" t="s">
        <v>25</v>
      </c>
      <c r="D42" t="s">
        <v>294</v>
      </c>
      <c r="E42" s="112">
        <v>23975</v>
      </c>
    </row>
    <row r="43" spans="1:5" x14ac:dyDescent="0.25">
      <c r="A43">
        <v>42</v>
      </c>
      <c r="B43" s="111" t="s">
        <v>26</v>
      </c>
      <c r="C43" s="111" t="s">
        <v>25</v>
      </c>
      <c r="D43" t="s">
        <v>295</v>
      </c>
      <c r="E43" s="110">
        <v>47950</v>
      </c>
    </row>
    <row r="44" spans="1:5" x14ac:dyDescent="0.25">
      <c r="A44">
        <v>43</v>
      </c>
      <c r="B44" s="111" t="s">
        <v>26</v>
      </c>
      <c r="C44" s="111" t="s">
        <v>25</v>
      </c>
      <c r="D44" t="s">
        <v>296</v>
      </c>
      <c r="E44" s="110">
        <v>47950</v>
      </c>
    </row>
    <row r="45" spans="1:5" x14ac:dyDescent="0.25">
      <c r="A45">
        <v>44</v>
      </c>
      <c r="B45" s="111" t="s">
        <v>26</v>
      </c>
      <c r="C45" s="111" t="s">
        <v>25</v>
      </c>
      <c r="D45" t="s">
        <v>297</v>
      </c>
      <c r="E45" s="110">
        <v>47950</v>
      </c>
    </row>
    <row r="46" spans="1:5" x14ac:dyDescent="0.25">
      <c r="A46">
        <v>45</v>
      </c>
      <c r="B46" s="111" t="s">
        <v>26</v>
      </c>
      <c r="C46" s="111" t="s">
        <v>25</v>
      </c>
      <c r="D46" t="s">
        <v>298</v>
      </c>
      <c r="E46" s="110">
        <v>47950</v>
      </c>
    </row>
    <row r="47" spans="1:5" x14ac:dyDescent="0.25">
      <c r="A47">
        <v>46</v>
      </c>
      <c r="B47" s="111" t="s">
        <v>26</v>
      </c>
      <c r="C47" s="111" t="s">
        <v>25</v>
      </c>
      <c r="D47" t="s">
        <v>299</v>
      </c>
      <c r="E47" s="110">
        <v>47950</v>
      </c>
    </row>
    <row r="48" spans="1:5" x14ac:dyDescent="0.25">
      <c r="A48">
        <v>47</v>
      </c>
      <c r="B48" s="111" t="s">
        <v>26</v>
      </c>
      <c r="C48" s="111" t="s">
        <v>25</v>
      </c>
      <c r="D48" t="s">
        <v>312</v>
      </c>
      <c r="E48" s="110">
        <v>47950</v>
      </c>
    </row>
    <row r="49" spans="1:5" x14ac:dyDescent="0.25">
      <c r="A49">
        <v>48</v>
      </c>
      <c r="B49" s="111" t="s">
        <v>26</v>
      </c>
      <c r="C49" s="111" t="s">
        <v>25</v>
      </c>
      <c r="D49" t="s">
        <v>300</v>
      </c>
      <c r="E49" s="110">
        <v>47950</v>
      </c>
    </row>
    <row r="50" spans="1:5" x14ac:dyDescent="0.25">
      <c r="A50">
        <v>49</v>
      </c>
      <c r="B50" s="111" t="s">
        <v>26</v>
      </c>
      <c r="C50" s="111" t="s">
        <v>25</v>
      </c>
      <c r="D50" t="s">
        <v>301</v>
      </c>
      <c r="E50" s="110">
        <v>47950</v>
      </c>
    </row>
    <row r="51" spans="1:5" x14ac:dyDescent="0.25">
      <c r="A51">
        <v>50</v>
      </c>
      <c r="B51" s="111" t="s">
        <v>26</v>
      </c>
      <c r="C51" s="111" t="s">
        <v>25</v>
      </c>
      <c r="D51" t="s">
        <v>302</v>
      </c>
      <c r="E51" s="110">
        <v>47950</v>
      </c>
    </row>
    <row r="52" spans="1:5" x14ac:dyDescent="0.25">
      <c r="A52">
        <v>51</v>
      </c>
      <c r="B52" s="111" t="s">
        <v>26</v>
      </c>
      <c r="C52" s="111" t="s">
        <v>25</v>
      </c>
      <c r="D52" t="s">
        <v>313</v>
      </c>
      <c r="E52" s="110">
        <v>47950</v>
      </c>
    </row>
    <row r="53" spans="1:5" x14ac:dyDescent="0.25">
      <c r="A53">
        <v>52</v>
      </c>
      <c r="B53" s="111" t="s">
        <v>26</v>
      </c>
      <c r="C53" s="111" t="s">
        <v>25</v>
      </c>
      <c r="D53" t="s">
        <v>314</v>
      </c>
      <c r="E53" s="110">
        <v>47950</v>
      </c>
    </row>
    <row r="54" spans="1:5" x14ac:dyDescent="0.25">
      <c r="A54">
        <v>53</v>
      </c>
      <c r="B54" s="111" t="s">
        <v>26</v>
      </c>
      <c r="C54" s="111" t="s">
        <v>25</v>
      </c>
      <c r="D54" t="s">
        <v>311</v>
      </c>
      <c r="E54" s="112">
        <v>41100</v>
      </c>
    </row>
    <row r="55" spans="1:5" x14ac:dyDescent="0.25">
      <c r="A55">
        <v>54</v>
      </c>
      <c r="B55" s="111" t="s">
        <v>26</v>
      </c>
      <c r="C55" s="111" t="s">
        <v>25</v>
      </c>
      <c r="D55" t="s">
        <v>303</v>
      </c>
      <c r="E55" s="110">
        <v>47950</v>
      </c>
    </row>
    <row r="56" spans="1:5" x14ac:dyDescent="0.25">
      <c r="A56">
        <v>55</v>
      </c>
      <c r="B56" s="108" t="s">
        <v>318</v>
      </c>
      <c r="C56" s="108" t="s">
        <v>317</v>
      </c>
      <c r="D56" t="s">
        <v>316</v>
      </c>
      <c r="E56" s="8">
        <v>13167</v>
      </c>
    </row>
    <row r="57" spans="1:5" x14ac:dyDescent="0.25">
      <c r="A57">
        <v>56</v>
      </c>
      <c r="B57" s="108" t="s">
        <v>319</v>
      </c>
      <c r="C57" s="108" t="s">
        <v>335</v>
      </c>
      <c r="D57" t="s">
        <v>320</v>
      </c>
      <c r="E57" s="16">
        <v>37320</v>
      </c>
    </row>
    <row r="58" spans="1:5" x14ac:dyDescent="0.25">
      <c r="A58">
        <v>57</v>
      </c>
      <c r="B58" s="108" t="s">
        <v>319</v>
      </c>
      <c r="C58" s="108" t="s">
        <v>335</v>
      </c>
      <c r="D58" t="s">
        <v>321</v>
      </c>
      <c r="E58" s="112">
        <v>53504</v>
      </c>
    </row>
    <row r="59" spans="1:5" x14ac:dyDescent="0.25">
      <c r="A59">
        <v>58</v>
      </c>
      <c r="B59" s="108" t="s">
        <v>319</v>
      </c>
      <c r="C59" s="108" t="s">
        <v>335</v>
      </c>
      <c r="D59" t="s">
        <v>322</v>
      </c>
      <c r="E59" s="112">
        <v>44368</v>
      </c>
    </row>
    <row r="60" spans="1:5" x14ac:dyDescent="0.25">
      <c r="A60">
        <v>59</v>
      </c>
      <c r="B60" s="113" t="s">
        <v>328</v>
      </c>
      <c r="C60" s="108" t="s">
        <v>335</v>
      </c>
      <c r="D60" t="s">
        <v>329</v>
      </c>
      <c r="E60" s="16">
        <v>40000</v>
      </c>
    </row>
    <row r="61" spans="1:5" x14ac:dyDescent="0.25">
      <c r="A61">
        <v>60</v>
      </c>
      <c r="B61" t="s">
        <v>333</v>
      </c>
      <c r="C61" t="s">
        <v>334</v>
      </c>
      <c r="D61" t="s">
        <v>332</v>
      </c>
      <c r="E61" s="16">
        <v>32700</v>
      </c>
    </row>
    <row r="62" spans="1:5" x14ac:dyDescent="0.25">
      <c r="A62">
        <v>61</v>
      </c>
      <c r="B62" t="s">
        <v>251</v>
      </c>
      <c r="C62" s="107" t="s">
        <v>252</v>
      </c>
      <c r="D62" t="s">
        <v>336</v>
      </c>
      <c r="E62" s="16">
        <v>564131</v>
      </c>
    </row>
    <row r="63" spans="1:5" x14ac:dyDescent="0.25">
      <c r="A63">
        <v>62</v>
      </c>
      <c r="B63" t="s">
        <v>251</v>
      </c>
      <c r="C63" s="107" t="s">
        <v>252</v>
      </c>
      <c r="D63" t="s">
        <v>336</v>
      </c>
      <c r="E63" s="16">
        <v>549125</v>
      </c>
    </row>
    <row r="64" spans="1:5" x14ac:dyDescent="0.25">
      <c r="A64">
        <v>63</v>
      </c>
      <c r="B64" s="111" t="s">
        <v>26</v>
      </c>
      <c r="C64" s="111" t="s">
        <v>25</v>
      </c>
      <c r="D64" t="s">
        <v>337</v>
      </c>
      <c r="E64" s="116">
        <v>51375</v>
      </c>
    </row>
    <row r="65" spans="1:5" x14ac:dyDescent="0.25">
      <c r="A65">
        <v>64</v>
      </c>
      <c r="B65" s="111" t="s">
        <v>26</v>
      </c>
      <c r="C65" s="111" t="s">
        <v>25</v>
      </c>
      <c r="D65" t="s">
        <v>338</v>
      </c>
      <c r="E65" s="116">
        <v>47950</v>
      </c>
    </row>
    <row r="66" spans="1:5" x14ac:dyDescent="0.25">
      <c r="A66">
        <v>65</v>
      </c>
      <c r="B66" s="111" t="s">
        <v>26</v>
      </c>
      <c r="C66" s="111" t="s">
        <v>25</v>
      </c>
      <c r="D66" t="s">
        <v>339</v>
      </c>
      <c r="E66" s="116">
        <v>27400</v>
      </c>
    </row>
    <row r="67" spans="1:5" x14ac:dyDescent="0.25">
      <c r="A67">
        <v>66</v>
      </c>
      <c r="B67" s="111" t="s">
        <v>26</v>
      </c>
      <c r="C67" s="111" t="s">
        <v>25</v>
      </c>
      <c r="D67" t="s">
        <v>340</v>
      </c>
      <c r="E67" s="116">
        <v>50799</v>
      </c>
    </row>
    <row r="68" spans="1:5" x14ac:dyDescent="0.25">
      <c r="A68">
        <v>67</v>
      </c>
      <c r="B68" s="111" t="s">
        <v>26</v>
      </c>
      <c r="C68" s="111" t="s">
        <v>25</v>
      </c>
      <c r="D68" t="s">
        <v>341</v>
      </c>
      <c r="E68" s="116">
        <v>47171</v>
      </c>
    </row>
    <row r="69" spans="1:5" x14ac:dyDescent="0.25">
      <c r="A69">
        <v>68</v>
      </c>
      <c r="B69" s="111" t="s">
        <v>26</v>
      </c>
      <c r="C69" s="111" t="s">
        <v>25</v>
      </c>
      <c r="D69" t="s">
        <v>342</v>
      </c>
      <c r="E69" s="116">
        <v>47171</v>
      </c>
    </row>
    <row r="70" spans="1:5" x14ac:dyDescent="0.25">
      <c r="A70">
        <v>69</v>
      </c>
      <c r="B70" s="111" t="s">
        <v>26</v>
      </c>
      <c r="C70" s="111" t="s">
        <v>25</v>
      </c>
      <c r="D70" t="s">
        <v>343</v>
      </c>
      <c r="E70" s="116">
        <v>47171</v>
      </c>
    </row>
    <row r="71" spans="1:5" x14ac:dyDescent="0.25">
      <c r="A71">
        <v>70</v>
      </c>
      <c r="B71" s="111" t="s">
        <v>26</v>
      </c>
      <c r="C71" s="111" t="s">
        <v>25</v>
      </c>
      <c r="D71" t="s">
        <v>344</v>
      </c>
      <c r="E71" s="116">
        <v>47171</v>
      </c>
    </row>
    <row r="72" spans="1:5" x14ac:dyDescent="0.25">
      <c r="A72">
        <v>71</v>
      </c>
      <c r="B72" s="111" t="s">
        <v>26</v>
      </c>
      <c r="C72" s="111" t="s">
        <v>25</v>
      </c>
      <c r="D72" t="s">
        <v>345</v>
      </c>
      <c r="E72" s="116">
        <v>47171</v>
      </c>
    </row>
    <row r="73" spans="1:5" x14ac:dyDescent="0.25">
      <c r="A73">
        <v>72</v>
      </c>
      <c r="B73" s="111" t="s">
        <v>26</v>
      </c>
      <c r="C73" s="111" t="s">
        <v>25</v>
      </c>
      <c r="D73" t="s">
        <v>346</v>
      </c>
      <c r="E73" s="116">
        <v>36285</v>
      </c>
    </row>
    <row r="74" spans="1:5" x14ac:dyDescent="0.25">
      <c r="A74">
        <v>73</v>
      </c>
      <c r="B74" s="111" t="s">
        <v>26</v>
      </c>
      <c r="C74" s="111" t="s">
        <v>25</v>
      </c>
      <c r="D74" t="s">
        <v>347</v>
      </c>
      <c r="E74" s="116">
        <v>27771</v>
      </c>
    </row>
    <row r="75" spans="1:5" x14ac:dyDescent="0.25">
      <c r="A75">
        <v>74</v>
      </c>
      <c r="B75" s="111" t="s">
        <v>26</v>
      </c>
      <c r="C75" s="111" t="s">
        <v>25</v>
      </c>
      <c r="D75" t="s">
        <v>348</v>
      </c>
      <c r="E75" s="116">
        <v>47171</v>
      </c>
    </row>
    <row r="76" spans="1:5" x14ac:dyDescent="0.25">
      <c r="A76">
        <v>75</v>
      </c>
      <c r="B76" s="111" t="s">
        <v>26</v>
      </c>
      <c r="C76" s="111" t="s">
        <v>25</v>
      </c>
      <c r="D76" t="s">
        <v>349</v>
      </c>
      <c r="E76" s="116">
        <v>47171</v>
      </c>
    </row>
    <row r="77" spans="1:5" x14ac:dyDescent="0.25">
      <c r="A77">
        <v>76</v>
      </c>
      <c r="B77" s="111" t="s">
        <v>26</v>
      </c>
      <c r="C77" s="111" t="s">
        <v>25</v>
      </c>
      <c r="D77" t="s">
        <v>350</v>
      </c>
      <c r="E77" s="116">
        <v>47171</v>
      </c>
    </row>
    <row r="78" spans="1:5" x14ac:dyDescent="0.25">
      <c r="A78">
        <v>77</v>
      </c>
      <c r="B78" s="111" t="s">
        <v>26</v>
      </c>
      <c r="C78" s="111" t="s">
        <v>25</v>
      </c>
      <c r="D78" t="s">
        <v>351</v>
      </c>
      <c r="E78" s="116">
        <v>47171</v>
      </c>
    </row>
    <row r="79" spans="1:5" x14ac:dyDescent="0.25">
      <c r="A79">
        <v>78</v>
      </c>
      <c r="B79" s="111" t="s">
        <v>26</v>
      </c>
      <c r="C79" s="111" t="s">
        <v>25</v>
      </c>
      <c r="D79" t="s">
        <v>352</v>
      </c>
      <c r="E79" s="116">
        <v>50799</v>
      </c>
    </row>
    <row r="80" spans="1:5" x14ac:dyDescent="0.25">
      <c r="A80">
        <v>79</v>
      </c>
      <c r="B80" s="111" t="s">
        <v>26</v>
      </c>
      <c r="C80" s="111" t="s">
        <v>25</v>
      </c>
      <c r="D80" t="s">
        <v>353</v>
      </c>
      <c r="E80" s="116">
        <v>21771</v>
      </c>
    </row>
    <row r="81" spans="1:5" x14ac:dyDescent="0.25">
      <c r="A81">
        <v>80</v>
      </c>
      <c r="B81" s="111" t="s">
        <v>26</v>
      </c>
      <c r="C81" s="111" t="s">
        <v>25</v>
      </c>
      <c r="D81" t="s">
        <v>354</v>
      </c>
      <c r="E81" s="16">
        <v>14249</v>
      </c>
    </row>
    <row r="82" spans="1:5" x14ac:dyDescent="0.25">
      <c r="A82">
        <v>81</v>
      </c>
      <c r="B82" s="111" t="s">
        <v>26</v>
      </c>
      <c r="C82" s="111" t="s">
        <v>25</v>
      </c>
      <c r="D82" t="s">
        <v>355</v>
      </c>
      <c r="E82" s="16">
        <v>43542</v>
      </c>
    </row>
    <row r="83" spans="1:5" x14ac:dyDescent="0.25">
      <c r="A83">
        <v>82</v>
      </c>
      <c r="B83" s="111" t="s">
        <v>26</v>
      </c>
      <c r="C83" s="111" t="s">
        <v>25</v>
      </c>
      <c r="D83" t="s">
        <v>356</v>
      </c>
      <c r="E83" s="16">
        <v>43542</v>
      </c>
    </row>
    <row r="84" spans="1:5" x14ac:dyDescent="0.25">
      <c r="A84">
        <v>83</v>
      </c>
      <c r="B84" s="111" t="s">
        <v>26</v>
      </c>
      <c r="C84" s="111" t="s">
        <v>25</v>
      </c>
      <c r="D84" t="s">
        <v>357</v>
      </c>
      <c r="E84" s="16">
        <v>43542</v>
      </c>
    </row>
    <row r="85" spans="1:5" x14ac:dyDescent="0.25">
      <c r="A85">
        <v>84</v>
      </c>
      <c r="B85" s="111" t="s">
        <v>26</v>
      </c>
      <c r="C85" s="111" t="s">
        <v>25</v>
      </c>
      <c r="D85" t="s">
        <v>358</v>
      </c>
      <c r="E85" s="16">
        <v>29028</v>
      </c>
    </row>
    <row r="86" spans="1:5" x14ac:dyDescent="0.25">
      <c r="A86">
        <v>85</v>
      </c>
      <c r="B86" s="111" t="s">
        <v>26</v>
      </c>
      <c r="C86" s="111" t="s">
        <v>25</v>
      </c>
      <c r="D86" t="s">
        <v>359</v>
      </c>
      <c r="E86" s="16">
        <v>43542</v>
      </c>
    </row>
    <row r="87" spans="1:5" x14ac:dyDescent="0.25">
      <c r="A87">
        <v>86</v>
      </c>
      <c r="B87" s="111" t="s">
        <v>26</v>
      </c>
      <c r="C87" s="111" t="s">
        <v>25</v>
      </c>
      <c r="D87" t="s">
        <v>360</v>
      </c>
      <c r="E87" s="16">
        <v>29028</v>
      </c>
    </row>
    <row r="88" spans="1:5" x14ac:dyDescent="0.25">
      <c r="A88">
        <v>87</v>
      </c>
      <c r="B88" s="111" t="s">
        <v>26</v>
      </c>
      <c r="C88" s="111" t="s">
        <v>25</v>
      </c>
      <c r="D88" t="s">
        <v>361</v>
      </c>
      <c r="E88" s="16">
        <v>50799</v>
      </c>
    </row>
    <row r="89" spans="1:5" x14ac:dyDescent="0.25">
      <c r="A89">
        <v>88</v>
      </c>
      <c r="B89" s="111" t="s">
        <v>26</v>
      </c>
      <c r="C89" s="111" t="s">
        <v>25</v>
      </c>
      <c r="D89" t="s">
        <v>363</v>
      </c>
      <c r="E89" s="16">
        <v>50799</v>
      </c>
    </row>
    <row r="90" spans="1:5" x14ac:dyDescent="0.25">
      <c r="A90">
        <v>89</v>
      </c>
      <c r="B90" s="111" t="s">
        <v>26</v>
      </c>
      <c r="C90" s="111" t="s">
        <v>25</v>
      </c>
      <c r="D90" t="s">
        <v>364</v>
      </c>
      <c r="E90" s="16">
        <v>32657</v>
      </c>
    </row>
    <row r="91" spans="1:5" x14ac:dyDescent="0.25">
      <c r="A91">
        <v>90</v>
      </c>
      <c r="B91" s="111" t="s">
        <v>26</v>
      </c>
      <c r="C91" s="111" t="s">
        <v>25</v>
      </c>
      <c r="D91" t="s">
        <v>365</v>
      </c>
      <c r="E91" s="16">
        <v>50799</v>
      </c>
    </row>
    <row r="92" spans="1:5" x14ac:dyDescent="0.25">
      <c r="A92">
        <v>91</v>
      </c>
      <c r="B92" s="111" t="s">
        <v>26</v>
      </c>
      <c r="C92" s="111" t="s">
        <v>25</v>
      </c>
      <c r="D92" t="s">
        <v>362</v>
      </c>
      <c r="E92" s="16">
        <v>47170</v>
      </c>
    </row>
    <row r="93" spans="1:5" x14ac:dyDescent="0.25">
      <c r="A93">
        <v>92</v>
      </c>
      <c r="B93" s="111" t="s">
        <v>26</v>
      </c>
      <c r="C93" s="111" t="s">
        <v>25</v>
      </c>
      <c r="D93" t="s">
        <v>366</v>
      </c>
      <c r="E93" s="16">
        <v>50799</v>
      </c>
    </row>
    <row r="94" spans="1:5" x14ac:dyDescent="0.25">
      <c r="A94">
        <v>93</v>
      </c>
      <c r="B94" s="111" t="s">
        <v>26</v>
      </c>
      <c r="C94" s="111" t="s">
        <v>25</v>
      </c>
      <c r="D94" t="s">
        <v>367</v>
      </c>
      <c r="E94" s="16">
        <v>47170</v>
      </c>
    </row>
    <row r="95" spans="1:5" x14ac:dyDescent="0.25">
      <c r="A95">
        <v>94</v>
      </c>
      <c r="B95" s="111" t="s">
        <v>26</v>
      </c>
      <c r="C95" s="111" t="s">
        <v>25</v>
      </c>
      <c r="D95" t="s">
        <v>368</v>
      </c>
      <c r="E95" s="16">
        <v>50799</v>
      </c>
    </row>
    <row r="96" spans="1:5" x14ac:dyDescent="0.25">
      <c r="A96">
        <v>95</v>
      </c>
      <c r="B96" s="111" t="s">
        <v>26</v>
      </c>
      <c r="C96" s="111" t="s">
        <v>25</v>
      </c>
      <c r="D96" t="s">
        <v>369</v>
      </c>
      <c r="E96" s="16">
        <v>50799</v>
      </c>
    </row>
    <row r="97" spans="1:5" x14ac:dyDescent="0.25">
      <c r="A97">
        <v>96</v>
      </c>
      <c r="B97" s="111" t="s">
        <v>26</v>
      </c>
      <c r="C97" s="111" t="s">
        <v>25</v>
      </c>
      <c r="D97" t="s">
        <v>370</v>
      </c>
      <c r="E97" s="16">
        <v>6018</v>
      </c>
    </row>
    <row r="98" spans="1:5" x14ac:dyDescent="0.25">
      <c r="A98">
        <v>97</v>
      </c>
      <c r="B98" s="111" t="s">
        <v>26</v>
      </c>
      <c r="C98" s="111" t="s">
        <v>25</v>
      </c>
      <c r="D98" t="s">
        <v>371</v>
      </c>
      <c r="E98" s="16">
        <v>50799</v>
      </c>
    </row>
    <row r="99" spans="1:5" x14ac:dyDescent="0.25">
      <c r="A99">
        <v>98</v>
      </c>
      <c r="B99" s="111" t="s">
        <v>26</v>
      </c>
      <c r="C99" s="111" t="s">
        <v>25</v>
      </c>
      <c r="D99" t="s">
        <v>372</v>
      </c>
      <c r="E99" s="16">
        <v>47171</v>
      </c>
    </row>
    <row r="100" spans="1:5" x14ac:dyDescent="0.25">
      <c r="A100">
        <v>99</v>
      </c>
      <c r="B100" s="111" t="s">
        <v>26</v>
      </c>
      <c r="C100" s="111" t="s">
        <v>25</v>
      </c>
      <c r="D100" t="s">
        <v>373</v>
      </c>
      <c r="E100" s="16">
        <v>47171</v>
      </c>
    </row>
    <row r="101" spans="1:5" x14ac:dyDescent="0.25">
      <c r="A101">
        <v>100</v>
      </c>
      <c r="B101" s="111" t="s">
        <v>26</v>
      </c>
      <c r="C101" s="111" t="s">
        <v>25</v>
      </c>
      <c r="D101" t="s">
        <v>374</v>
      </c>
      <c r="E101" s="16">
        <v>47171</v>
      </c>
    </row>
    <row r="102" spans="1:5" x14ac:dyDescent="0.25">
      <c r="A102">
        <v>101</v>
      </c>
      <c r="B102" s="108" t="s">
        <v>319</v>
      </c>
      <c r="C102" s="108" t="s">
        <v>378</v>
      </c>
      <c r="D102" t="s">
        <v>376</v>
      </c>
      <c r="E102" s="16">
        <v>42000</v>
      </c>
    </row>
    <row r="103" spans="1:5" x14ac:dyDescent="0.25">
      <c r="A103">
        <v>102</v>
      </c>
      <c r="B103" t="s">
        <v>377</v>
      </c>
      <c r="C103" s="108" t="s">
        <v>379</v>
      </c>
      <c r="D103" t="s">
        <v>380</v>
      </c>
      <c r="E103" s="16">
        <v>17000</v>
      </c>
    </row>
    <row r="104" spans="1:5" x14ac:dyDescent="0.25">
      <c r="A104">
        <v>103</v>
      </c>
      <c r="B104" t="s">
        <v>381</v>
      </c>
      <c r="C104" s="108" t="s">
        <v>382</v>
      </c>
      <c r="D104" t="s">
        <v>383</v>
      </c>
      <c r="E104" s="16">
        <v>42244</v>
      </c>
    </row>
    <row r="105" spans="1:5" x14ac:dyDescent="0.25">
      <c r="A105">
        <v>104</v>
      </c>
      <c r="B105" s="108" t="s">
        <v>398</v>
      </c>
      <c r="C105" s="108" t="s">
        <v>397</v>
      </c>
      <c r="D105" s="34">
        <v>238</v>
      </c>
      <c r="E105" s="16">
        <v>23850</v>
      </c>
    </row>
    <row r="106" spans="1:5" x14ac:dyDescent="0.25">
      <c r="A106">
        <v>105</v>
      </c>
      <c r="B106" s="108" t="s">
        <v>399</v>
      </c>
      <c r="C106" s="108" t="s">
        <v>317</v>
      </c>
      <c r="D106" t="s">
        <v>400</v>
      </c>
      <c r="E106" s="122">
        <v>421623</v>
      </c>
    </row>
    <row r="107" spans="1:5" x14ac:dyDescent="0.25">
      <c r="B107" s="113"/>
      <c r="C107" s="108"/>
      <c r="E107" s="153">
        <f>SUM(E2:E106)</f>
        <v>10735544</v>
      </c>
    </row>
    <row r="108" spans="1:5" x14ac:dyDescent="0.25">
      <c r="B108" s="151" t="s">
        <v>410</v>
      </c>
      <c r="C108" s="151"/>
      <c r="D108" s="151"/>
      <c r="E108" s="151"/>
    </row>
    <row r="109" spans="1:5" x14ac:dyDescent="0.25">
      <c r="B109" t="s">
        <v>384</v>
      </c>
      <c r="C109" t="s">
        <v>35</v>
      </c>
      <c r="D109" t="s">
        <v>386</v>
      </c>
      <c r="E109" s="16">
        <v>45107</v>
      </c>
    </row>
    <row r="110" spans="1:5" x14ac:dyDescent="0.25">
      <c r="B110" t="s">
        <v>384</v>
      </c>
      <c r="C110" t="s">
        <v>35</v>
      </c>
      <c r="D110" t="s">
        <v>385</v>
      </c>
      <c r="E110" s="16">
        <v>12000</v>
      </c>
    </row>
    <row r="111" spans="1:5" x14ac:dyDescent="0.25">
      <c r="B111" t="s">
        <v>384</v>
      </c>
      <c r="C111" t="s">
        <v>35</v>
      </c>
      <c r="D111" t="s">
        <v>387</v>
      </c>
      <c r="E111" s="16">
        <v>12000</v>
      </c>
    </row>
    <row r="112" spans="1:5" x14ac:dyDescent="0.25">
      <c r="B112" t="s">
        <v>384</v>
      </c>
      <c r="C112" t="s">
        <v>35</v>
      </c>
      <c r="D112" t="s">
        <v>388</v>
      </c>
      <c r="E112" s="16">
        <v>12000</v>
      </c>
    </row>
    <row r="113" spans="2:5" x14ac:dyDescent="0.25">
      <c r="B113" t="s">
        <v>384</v>
      </c>
      <c r="C113" t="s">
        <v>35</v>
      </c>
      <c r="D113" t="s">
        <v>390</v>
      </c>
      <c r="E113" s="16">
        <v>12000</v>
      </c>
    </row>
    <row r="114" spans="2:5" x14ac:dyDescent="0.25">
      <c r="B114" t="s">
        <v>384</v>
      </c>
      <c r="C114" t="s">
        <v>35</v>
      </c>
      <c r="D114" t="s">
        <v>389</v>
      </c>
      <c r="E114" s="16">
        <v>12000</v>
      </c>
    </row>
    <row r="115" spans="2:5" x14ac:dyDescent="0.25">
      <c r="B115" t="s">
        <v>392</v>
      </c>
      <c r="C115" s="108" t="s">
        <v>393</v>
      </c>
      <c r="D115" t="s">
        <v>391</v>
      </c>
      <c r="E115" s="16">
        <v>7621</v>
      </c>
    </row>
    <row r="116" spans="2:5" x14ac:dyDescent="0.25">
      <c r="B116" t="s">
        <v>392</v>
      </c>
      <c r="C116" s="108" t="s">
        <v>393</v>
      </c>
      <c r="D116" t="s">
        <v>394</v>
      </c>
      <c r="E116" s="16">
        <v>15242</v>
      </c>
    </row>
    <row r="117" spans="2:5" x14ac:dyDescent="0.25">
      <c r="B117" t="s">
        <v>392</v>
      </c>
      <c r="C117" s="108" t="s">
        <v>393</v>
      </c>
      <c r="D117" t="s">
        <v>395</v>
      </c>
      <c r="E117" s="16">
        <v>10682</v>
      </c>
    </row>
    <row r="118" spans="2:5" x14ac:dyDescent="0.25">
      <c r="B118" t="s">
        <v>392</v>
      </c>
      <c r="C118" s="108" t="s">
        <v>393</v>
      </c>
      <c r="D118" t="s">
        <v>396</v>
      </c>
      <c r="E118" s="16">
        <v>14079</v>
      </c>
    </row>
    <row r="119" spans="2:5" x14ac:dyDescent="0.25">
      <c r="B119" t="s">
        <v>401</v>
      </c>
      <c r="C119" s="108" t="s">
        <v>402</v>
      </c>
      <c r="D119" t="s">
        <v>403</v>
      </c>
      <c r="E119" s="16">
        <v>6608</v>
      </c>
    </row>
    <row r="120" spans="2:5" x14ac:dyDescent="0.25">
      <c r="B120" t="s">
        <v>401</v>
      </c>
      <c r="C120" s="108" t="s">
        <v>402</v>
      </c>
      <c r="D120" t="s">
        <v>404</v>
      </c>
      <c r="E120" s="16">
        <v>4130</v>
      </c>
    </row>
    <row r="121" spans="2:5" x14ac:dyDescent="0.25">
      <c r="B121" t="s">
        <v>407</v>
      </c>
      <c r="C121" s="108" t="s">
        <v>406</v>
      </c>
      <c r="D121" t="s">
        <v>405</v>
      </c>
      <c r="E121" s="16">
        <v>17405</v>
      </c>
    </row>
    <row r="122" spans="2:5" x14ac:dyDescent="0.25">
      <c r="B122" t="s">
        <v>384</v>
      </c>
      <c r="C122" t="s">
        <v>35</v>
      </c>
      <c r="D122" t="s">
        <v>386</v>
      </c>
      <c r="E122" s="16">
        <v>45107</v>
      </c>
    </row>
    <row r="123" spans="2:5" x14ac:dyDescent="0.25">
      <c r="B123" t="s">
        <v>384</v>
      </c>
      <c r="C123" t="s">
        <v>35</v>
      </c>
      <c r="D123" t="s">
        <v>385</v>
      </c>
      <c r="E123" s="16">
        <v>12000</v>
      </c>
    </row>
    <row r="124" spans="2:5" x14ac:dyDescent="0.25">
      <c r="B124" t="s">
        <v>384</v>
      </c>
      <c r="C124" t="s">
        <v>35</v>
      </c>
      <c r="D124" t="s">
        <v>387</v>
      </c>
      <c r="E124" s="16">
        <v>12000</v>
      </c>
    </row>
    <row r="125" spans="2:5" x14ac:dyDescent="0.25">
      <c r="B125" t="s">
        <v>384</v>
      </c>
      <c r="C125" t="s">
        <v>35</v>
      </c>
      <c r="D125" t="s">
        <v>388</v>
      </c>
      <c r="E125" s="16">
        <v>12000</v>
      </c>
    </row>
    <row r="126" spans="2:5" x14ac:dyDescent="0.25">
      <c r="B126" t="s">
        <v>384</v>
      </c>
      <c r="C126" t="s">
        <v>35</v>
      </c>
      <c r="D126" t="s">
        <v>390</v>
      </c>
      <c r="E126" s="16">
        <v>12000</v>
      </c>
    </row>
    <row r="127" spans="2:5" x14ac:dyDescent="0.25">
      <c r="B127" t="s">
        <v>384</v>
      </c>
      <c r="C127" t="s">
        <v>35</v>
      </c>
      <c r="D127" t="s">
        <v>389</v>
      </c>
      <c r="E127" s="16">
        <v>12000</v>
      </c>
    </row>
    <row r="128" spans="2:5" x14ac:dyDescent="0.25">
      <c r="B128" t="s">
        <v>392</v>
      </c>
      <c r="C128" s="108" t="s">
        <v>393</v>
      </c>
      <c r="D128" t="s">
        <v>391</v>
      </c>
      <c r="E128" s="16">
        <v>7621</v>
      </c>
    </row>
    <row r="129" spans="2:5" x14ac:dyDescent="0.25">
      <c r="B129" t="s">
        <v>392</v>
      </c>
      <c r="C129" s="108" t="s">
        <v>393</v>
      </c>
      <c r="D129" t="s">
        <v>394</v>
      </c>
      <c r="E129" s="16">
        <v>15242</v>
      </c>
    </row>
    <row r="130" spans="2:5" x14ac:dyDescent="0.25">
      <c r="B130" t="s">
        <v>392</v>
      </c>
      <c r="C130" s="108" t="s">
        <v>393</v>
      </c>
      <c r="D130" t="s">
        <v>395</v>
      </c>
      <c r="E130" s="16">
        <v>10682</v>
      </c>
    </row>
    <row r="131" spans="2:5" x14ac:dyDescent="0.25">
      <c r="B131" t="s">
        <v>392</v>
      </c>
      <c r="C131" s="108" t="s">
        <v>393</v>
      </c>
      <c r="D131" t="s">
        <v>396</v>
      </c>
      <c r="E131" s="16">
        <v>14079</v>
      </c>
    </row>
    <row r="132" spans="2:5" x14ac:dyDescent="0.25">
      <c r="B132" t="s">
        <v>401</v>
      </c>
      <c r="C132" s="108" t="s">
        <v>402</v>
      </c>
      <c r="D132" t="s">
        <v>403</v>
      </c>
      <c r="E132" s="16">
        <v>6608</v>
      </c>
    </row>
    <row r="133" spans="2:5" x14ac:dyDescent="0.25">
      <c r="B133" t="s">
        <v>401</v>
      </c>
      <c r="C133" s="108" t="s">
        <v>402</v>
      </c>
      <c r="D133" t="s">
        <v>404</v>
      </c>
      <c r="E133" s="16">
        <v>4130</v>
      </c>
    </row>
    <row r="134" spans="2:5" x14ac:dyDescent="0.25">
      <c r="B134" t="s">
        <v>407</v>
      </c>
      <c r="C134" s="108" t="s">
        <v>406</v>
      </c>
      <c r="D134" t="s">
        <v>405</v>
      </c>
      <c r="E134" s="16">
        <v>17405</v>
      </c>
    </row>
    <row r="135" spans="2:5" x14ac:dyDescent="0.25">
      <c r="B135" t="s">
        <v>384</v>
      </c>
      <c r="C135" t="s">
        <v>35</v>
      </c>
      <c r="D135" t="s">
        <v>386</v>
      </c>
      <c r="E135" s="16">
        <v>45107</v>
      </c>
    </row>
    <row r="136" spans="2:5" x14ac:dyDescent="0.25">
      <c r="B136" t="s">
        <v>384</v>
      </c>
      <c r="C136" t="s">
        <v>35</v>
      </c>
      <c r="D136" t="s">
        <v>385</v>
      </c>
      <c r="E136" s="16">
        <v>12000</v>
      </c>
    </row>
    <row r="137" spans="2:5" x14ac:dyDescent="0.25">
      <c r="B137" t="s">
        <v>384</v>
      </c>
      <c r="C137" t="s">
        <v>35</v>
      </c>
      <c r="D137" t="s">
        <v>387</v>
      </c>
      <c r="E137" s="16">
        <v>12000</v>
      </c>
    </row>
    <row r="138" spans="2:5" x14ac:dyDescent="0.25">
      <c r="B138" t="s">
        <v>384</v>
      </c>
      <c r="C138" t="s">
        <v>35</v>
      </c>
      <c r="D138" t="s">
        <v>388</v>
      </c>
      <c r="E138" s="16">
        <v>12000</v>
      </c>
    </row>
    <row r="139" spans="2:5" x14ac:dyDescent="0.25">
      <c r="B139" t="s">
        <v>384</v>
      </c>
      <c r="C139" t="s">
        <v>35</v>
      </c>
      <c r="D139" t="s">
        <v>390</v>
      </c>
      <c r="E139" s="16">
        <v>12000</v>
      </c>
    </row>
    <row r="140" spans="2:5" x14ac:dyDescent="0.25">
      <c r="B140" t="s">
        <v>384</v>
      </c>
      <c r="C140" t="s">
        <v>35</v>
      </c>
      <c r="D140" t="s">
        <v>389</v>
      </c>
      <c r="E140" s="16">
        <v>12000</v>
      </c>
    </row>
    <row r="141" spans="2:5" x14ac:dyDescent="0.25">
      <c r="B141" t="s">
        <v>392</v>
      </c>
      <c r="C141" s="108" t="s">
        <v>393</v>
      </c>
      <c r="D141" t="s">
        <v>391</v>
      </c>
      <c r="E141" s="16">
        <v>7621</v>
      </c>
    </row>
    <row r="142" spans="2:5" x14ac:dyDescent="0.25">
      <c r="B142" t="s">
        <v>392</v>
      </c>
      <c r="C142" s="108" t="s">
        <v>393</v>
      </c>
      <c r="D142" t="s">
        <v>394</v>
      </c>
      <c r="E142" s="16">
        <v>15242</v>
      </c>
    </row>
    <row r="143" spans="2:5" x14ac:dyDescent="0.25">
      <c r="B143" t="s">
        <v>392</v>
      </c>
      <c r="C143" s="108" t="s">
        <v>393</v>
      </c>
      <c r="D143" t="s">
        <v>395</v>
      </c>
      <c r="E143" s="16">
        <v>10682</v>
      </c>
    </row>
    <row r="144" spans="2:5" x14ac:dyDescent="0.25">
      <c r="B144" t="s">
        <v>392</v>
      </c>
      <c r="C144" s="108" t="s">
        <v>393</v>
      </c>
      <c r="D144" t="s">
        <v>396</v>
      </c>
      <c r="E144" s="16">
        <v>14079</v>
      </c>
    </row>
    <row r="145" spans="2:5" x14ac:dyDescent="0.25">
      <c r="B145" t="s">
        <v>401</v>
      </c>
      <c r="C145" s="108" t="s">
        <v>402</v>
      </c>
      <c r="D145" t="s">
        <v>403</v>
      </c>
      <c r="E145" s="16">
        <v>6608</v>
      </c>
    </row>
    <row r="146" spans="2:5" x14ac:dyDescent="0.25">
      <c r="B146" t="s">
        <v>401</v>
      </c>
      <c r="C146" s="108" t="s">
        <v>402</v>
      </c>
      <c r="D146" t="s">
        <v>404</v>
      </c>
      <c r="E146" s="16">
        <v>4130</v>
      </c>
    </row>
    <row r="147" spans="2:5" x14ac:dyDescent="0.25">
      <c r="B147" t="s">
        <v>407</v>
      </c>
      <c r="C147" s="108" t="s">
        <v>406</v>
      </c>
      <c r="D147" t="s">
        <v>405</v>
      </c>
      <c r="E147" s="16">
        <v>17405</v>
      </c>
    </row>
    <row r="148" spans="2:5" x14ac:dyDescent="0.25">
      <c r="B148" s="113"/>
      <c r="C148" s="108"/>
      <c r="E148" s="152">
        <f>SUM(E109:E147)</f>
        <v>542622</v>
      </c>
    </row>
    <row r="149" spans="2:5" x14ac:dyDescent="0.25">
      <c r="B149" s="113"/>
      <c r="C149" s="108"/>
      <c r="E149" s="16"/>
    </row>
    <row r="150" spans="2:5" x14ac:dyDescent="0.25">
      <c r="B150" s="113"/>
      <c r="C150" s="108"/>
      <c r="E150" s="16"/>
    </row>
    <row r="151" spans="2:5" x14ac:dyDescent="0.25">
      <c r="B151" s="113"/>
      <c r="C151" s="108"/>
      <c r="E151" s="16"/>
    </row>
    <row r="152" spans="2:5" x14ac:dyDescent="0.25">
      <c r="B152" s="113"/>
      <c r="C152" s="108"/>
      <c r="E152" s="16"/>
    </row>
    <row r="153" spans="2:5" x14ac:dyDescent="0.25">
      <c r="B153" s="113"/>
      <c r="C153" s="108"/>
      <c r="E153" s="16"/>
    </row>
    <row r="154" spans="2:5" x14ac:dyDescent="0.25">
      <c r="B154" s="113"/>
      <c r="C154" s="108"/>
      <c r="E154" s="16"/>
    </row>
    <row r="155" spans="2:5" x14ac:dyDescent="0.25">
      <c r="B155" s="113"/>
      <c r="C155" s="108"/>
      <c r="E155" s="16"/>
    </row>
    <row r="156" spans="2:5" x14ac:dyDescent="0.25">
      <c r="B156" s="113"/>
      <c r="C156" s="108"/>
      <c r="E156" s="16"/>
    </row>
    <row r="157" spans="2:5" x14ac:dyDescent="0.25">
      <c r="B157" s="113"/>
      <c r="C157" s="108"/>
      <c r="E157" s="16"/>
    </row>
    <row r="158" spans="2:5" x14ac:dyDescent="0.25">
      <c r="B158" s="113"/>
      <c r="C158" s="108"/>
      <c r="E158" s="16"/>
    </row>
    <row r="159" spans="2:5" x14ac:dyDescent="0.25">
      <c r="B159" s="113"/>
      <c r="C159" s="108"/>
      <c r="E159" s="16"/>
    </row>
    <row r="160" spans="2:5" x14ac:dyDescent="0.25">
      <c r="B160" s="113"/>
      <c r="C160" s="108"/>
      <c r="E160" s="16"/>
    </row>
    <row r="161" spans="2:5" x14ac:dyDescent="0.25">
      <c r="B161" s="113"/>
      <c r="C161" s="108"/>
      <c r="E161" s="16"/>
    </row>
    <row r="162" spans="2:5" x14ac:dyDescent="0.25">
      <c r="B162" s="113"/>
      <c r="C162" s="108"/>
      <c r="E162" s="16"/>
    </row>
    <row r="163" spans="2:5" x14ac:dyDescent="0.25">
      <c r="B163" s="113"/>
      <c r="C163" s="108"/>
      <c r="E163" s="16"/>
    </row>
    <row r="164" spans="2:5" x14ac:dyDescent="0.25">
      <c r="B164" s="113"/>
      <c r="C164" s="108"/>
      <c r="E164" s="16"/>
    </row>
    <row r="165" spans="2:5" x14ac:dyDescent="0.25">
      <c r="B165" s="113"/>
      <c r="C165" s="108"/>
      <c r="E165" s="16"/>
    </row>
    <row r="166" spans="2:5" x14ac:dyDescent="0.25">
      <c r="B166" s="113"/>
      <c r="C166" s="108"/>
      <c r="E166" s="16"/>
    </row>
    <row r="167" spans="2:5" x14ac:dyDescent="0.25">
      <c r="B167" s="113"/>
      <c r="C167" s="108"/>
      <c r="E167" s="16"/>
    </row>
    <row r="168" spans="2:5" x14ac:dyDescent="0.25">
      <c r="B168" s="113"/>
      <c r="C168" s="108"/>
      <c r="E168" s="16"/>
    </row>
    <row r="169" spans="2:5" x14ac:dyDescent="0.25">
      <c r="B169" s="113"/>
      <c r="C169" s="108"/>
      <c r="E169" s="16"/>
    </row>
    <row r="170" spans="2:5" x14ac:dyDescent="0.25">
      <c r="B170" s="113"/>
      <c r="C170" s="108"/>
      <c r="E170" s="16"/>
    </row>
    <row r="171" spans="2:5" x14ac:dyDescent="0.25">
      <c r="B171" s="113"/>
      <c r="C171" s="108"/>
      <c r="E171" s="16"/>
    </row>
    <row r="172" spans="2:5" x14ac:dyDescent="0.25">
      <c r="B172" s="113"/>
      <c r="C172" s="108"/>
      <c r="E172" s="16"/>
    </row>
    <row r="173" spans="2:5" x14ac:dyDescent="0.25">
      <c r="B173" s="113"/>
      <c r="C173" s="108"/>
      <c r="E173" s="16"/>
    </row>
    <row r="174" spans="2:5" x14ac:dyDescent="0.25">
      <c r="B174" s="113"/>
      <c r="C174" s="108"/>
      <c r="E174" s="16"/>
    </row>
    <row r="175" spans="2:5" x14ac:dyDescent="0.25">
      <c r="B175" s="113"/>
      <c r="C175" s="108"/>
      <c r="E175" s="16"/>
    </row>
    <row r="176" spans="2:5" x14ac:dyDescent="0.25">
      <c r="B176" s="113"/>
      <c r="C176" s="108"/>
      <c r="E176" s="16"/>
    </row>
    <row r="177" spans="2:5" x14ac:dyDescent="0.25">
      <c r="B177" s="113"/>
      <c r="C177" s="108"/>
      <c r="E177" s="16"/>
    </row>
    <row r="178" spans="2:5" x14ac:dyDescent="0.25">
      <c r="B178" s="113"/>
      <c r="C178" s="108"/>
      <c r="E178" s="16"/>
    </row>
    <row r="179" spans="2:5" x14ac:dyDescent="0.25">
      <c r="B179" s="113"/>
      <c r="C179" s="108"/>
      <c r="E179" s="16"/>
    </row>
    <row r="180" spans="2:5" x14ac:dyDescent="0.25">
      <c r="B180" s="113"/>
      <c r="C180" s="108"/>
      <c r="E180" s="16"/>
    </row>
    <row r="181" spans="2:5" x14ac:dyDescent="0.25">
      <c r="B181" s="113"/>
      <c r="C181" s="108"/>
      <c r="E181" s="16"/>
    </row>
    <row r="182" spans="2:5" x14ac:dyDescent="0.25">
      <c r="B182" s="113"/>
      <c r="C182" s="108"/>
      <c r="E182" s="16"/>
    </row>
    <row r="183" spans="2:5" x14ac:dyDescent="0.25">
      <c r="B183" s="113"/>
      <c r="C183" s="108"/>
      <c r="E183" s="16"/>
    </row>
    <row r="184" spans="2:5" x14ac:dyDescent="0.25">
      <c r="B184" s="113"/>
      <c r="C184" s="108"/>
      <c r="E184" s="16"/>
    </row>
    <row r="185" spans="2:5" x14ac:dyDescent="0.25">
      <c r="B185" s="113"/>
      <c r="C185" s="108"/>
      <c r="E185" s="16"/>
    </row>
    <row r="186" spans="2:5" x14ac:dyDescent="0.25">
      <c r="B186" s="113"/>
      <c r="C186" s="108"/>
      <c r="E186" s="16"/>
    </row>
    <row r="187" spans="2:5" x14ac:dyDescent="0.25">
      <c r="B187" s="113"/>
      <c r="C187" s="108"/>
      <c r="E187" s="16"/>
    </row>
    <row r="188" spans="2:5" x14ac:dyDescent="0.25">
      <c r="B188" s="113"/>
      <c r="C188" s="108"/>
      <c r="E188" s="16"/>
    </row>
    <row r="189" spans="2:5" x14ac:dyDescent="0.25">
      <c r="B189" s="113"/>
      <c r="C189" s="108"/>
      <c r="E189" s="16"/>
    </row>
    <row r="190" spans="2:5" x14ac:dyDescent="0.25">
      <c r="B190" s="113"/>
      <c r="C190" s="108"/>
      <c r="E190" s="16"/>
    </row>
    <row r="191" spans="2:5" x14ac:dyDescent="0.25">
      <c r="B191" s="113"/>
      <c r="C191" s="108"/>
      <c r="E191" s="16"/>
    </row>
    <row r="192" spans="2:5" x14ac:dyDescent="0.25">
      <c r="B192" s="113"/>
      <c r="C192" s="108"/>
      <c r="E192" s="16"/>
    </row>
    <row r="193" spans="2:5" x14ac:dyDescent="0.25">
      <c r="B193" s="113"/>
      <c r="C193" s="108"/>
      <c r="E193" s="16"/>
    </row>
    <row r="194" spans="2:5" x14ac:dyDescent="0.25">
      <c r="B194" s="113"/>
      <c r="C194" s="108"/>
      <c r="E194" s="16"/>
    </row>
    <row r="195" spans="2:5" x14ac:dyDescent="0.25">
      <c r="B195" s="113"/>
      <c r="C195" s="108"/>
      <c r="E195" s="16"/>
    </row>
    <row r="196" spans="2:5" x14ac:dyDescent="0.25">
      <c r="B196" s="113"/>
      <c r="C196" s="108"/>
      <c r="E196" s="16"/>
    </row>
    <row r="197" spans="2:5" x14ac:dyDescent="0.25">
      <c r="B197" s="113"/>
      <c r="C197" s="108"/>
      <c r="E197" s="16"/>
    </row>
    <row r="198" spans="2:5" x14ac:dyDescent="0.25">
      <c r="B198" s="113"/>
      <c r="C198" s="108"/>
      <c r="E198" s="16"/>
    </row>
    <row r="199" spans="2:5" x14ac:dyDescent="0.25">
      <c r="B199" s="113"/>
      <c r="C199" s="108"/>
      <c r="E199" s="16"/>
    </row>
    <row r="200" spans="2:5" x14ac:dyDescent="0.25">
      <c r="B200" s="113"/>
      <c r="C200" s="108"/>
      <c r="E200" s="16"/>
    </row>
    <row r="201" spans="2:5" x14ac:dyDescent="0.25">
      <c r="B201" s="113"/>
      <c r="C201" s="108"/>
      <c r="E201" s="16"/>
    </row>
    <row r="202" spans="2:5" x14ac:dyDescent="0.25">
      <c r="B202" s="113"/>
      <c r="C202" s="108"/>
      <c r="E202" s="16"/>
    </row>
    <row r="203" spans="2:5" x14ac:dyDescent="0.25">
      <c r="B203" s="113"/>
      <c r="C203" s="108"/>
      <c r="E203" s="16"/>
    </row>
    <row r="204" spans="2:5" x14ac:dyDescent="0.25">
      <c r="B204" s="113"/>
      <c r="C204" s="108"/>
      <c r="E204" s="16"/>
    </row>
    <row r="205" spans="2:5" x14ac:dyDescent="0.25">
      <c r="B205" s="113"/>
      <c r="C205" s="108"/>
      <c r="E205" s="16"/>
    </row>
    <row r="206" spans="2:5" x14ac:dyDescent="0.25">
      <c r="B206" s="113"/>
      <c r="C206" s="108"/>
      <c r="E206" s="16"/>
    </row>
    <row r="207" spans="2:5" x14ac:dyDescent="0.25">
      <c r="B207" s="113"/>
      <c r="C207" s="108"/>
      <c r="E207" s="16"/>
    </row>
    <row r="208" spans="2:5" x14ac:dyDescent="0.25">
      <c r="B208" s="113"/>
      <c r="C208" s="108"/>
      <c r="E208" s="16"/>
    </row>
    <row r="209" spans="1:7" x14ac:dyDescent="0.25">
      <c r="B209" s="113"/>
      <c r="C209" s="108"/>
      <c r="E209" s="16"/>
    </row>
    <row r="211" spans="1:7" x14ac:dyDescent="0.25">
      <c r="E211" s="57">
        <v>135900</v>
      </c>
    </row>
    <row r="213" spans="1:7" x14ac:dyDescent="0.25">
      <c r="E213" s="79">
        <f>SUM(E210:E211)</f>
        <v>135900</v>
      </c>
      <c r="G213">
        <v>7427588</v>
      </c>
    </row>
    <row r="214" spans="1:7" x14ac:dyDescent="0.25">
      <c r="B214" s="136" t="s">
        <v>375</v>
      </c>
      <c r="C214" s="136"/>
      <c r="D214" s="136"/>
      <c r="E214" s="136"/>
      <c r="G214">
        <v>3307956</v>
      </c>
    </row>
    <row r="215" spans="1:7" ht="24" customHeight="1" x14ac:dyDescent="0.25">
      <c r="A215" s="107">
        <v>1</v>
      </c>
      <c r="B215" s="117" t="s">
        <v>260</v>
      </c>
      <c r="C215" s="117" t="s">
        <v>257</v>
      </c>
      <c r="D215" s="117" t="s">
        <v>258</v>
      </c>
      <c r="E215" s="112">
        <v>12500</v>
      </c>
      <c r="G215" s="57">
        <f>SUM(G213:G214)</f>
        <v>10735544</v>
      </c>
    </row>
    <row r="216" spans="1:7" ht="24" customHeight="1" x14ac:dyDescent="0.25">
      <c r="A216" s="107">
        <v>2</v>
      </c>
      <c r="B216" s="117" t="s">
        <v>260</v>
      </c>
      <c r="C216" s="117" t="s">
        <v>257</v>
      </c>
      <c r="D216" s="117" t="s">
        <v>259</v>
      </c>
      <c r="E216" s="112">
        <v>7500</v>
      </c>
    </row>
    <row r="217" spans="1:7" ht="24" customHeight="1" x14ac:dyDescent="0.25">
      <c r="A217" s="107">
        <v>3</v>
      </c>
      <c r="B217" s="118" t="s">
        <v>262</v>
      </c>
      <c r="C217" s="118" t="s">
        <v>263</v>
      </c>
      <c r="D217" s="119" t="s">
        <v>261</v>
      </c>
      <c r="E217" s="112">
        <v>5900</v>
      </c>
    </row>
    <row r="218" spans="1:7" ht="24" customHeight="1" x14ac:dyDescent="0.25">
      <c r="A218" s="107">
        <v>4</v>
      </c>
      <c r="B218" s="118" t="s">
        <v>324</v>
      </c>
      <c r="C218" s="118" t="s">
        <v>323</v>
      </c>
      <c r="D218" s="119" t="s">
        <v>325</v>
      </c>
      <c r="E218" s="112">
        <v>20000</v>
      </c>
    </row>
    <row r="219" spans="1:7" ht="24" customHeight="1" x14ac:dyDescent="0.25">
      <c r="A219" s="107">
        <v>5</v>
      </c>
      <c r="B219" s="118" t="s">
        <v>326</v>
      </c>
      <c r="C219" s="118" t="s">
        <v>323</v>
      </c>
      <c r="D219" s="119" t="s">
        <v>327</v>
      </c>
      <c r="E219" s="112">
        <v>55000</v>
      </c>
    </row>
    <row r="220" spans="1:7" ht="24" customHeight="1" x14ac:dyDescent="0.25">
      <c r="A220" s="107">
        <v>6</v>
      </c>
      <c r="B220" s="120" t="s">
        <v>330</v>
      </c>
      <c r="C220" s="118" t="s">
        <v>323</v>
      </c>
      <c r="D220" s="119" t="s">
        <v>331</v>
      </c>
      <c r="E220" s="112">
        <v>35000</v>
      </c>
    </row>
    <row r="221" spans="1:7" x14ac:dyDescent="0.25">
      <c r="E221" s="123">
        <f>SUM(E215:E220)</f>
        <v>135900</v>
      </c>
    </row>
    <row r="239" spans="7:7" x14ac:dyDescent="0.25">
      <c r="G239" s="57"/>
    </row>
  </sheetData>
  <mergeCells count="2">
    <mergeCell ref="B214:E214"/>
    <mergeCell ref="B108:E10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21"/>
  <sheetViews>
    <sheetView tabSelected="1" topLeftCell="C1" workbookViewId="0">
      <selection activeCell="G13" sqref="G13"/>
    </sheetView>
  </sheetViews>
  <sheetFormatPr defaultRowHeight="15" x14ac:dyDescent="0.25"/>
  <cols>
    <col min="3" max="3" width="7.5703125" customWidth="1"/>
    <col min="4" max="4" width="16.7109375" customWidth="1"/>
    <col min="5" max="5" width="11.85546875" customWidth="1"/>
    <col min="7" max="7" width="13" customWidth="1"/>
    <col min="8" max="8" width="11.28515625" customWidth="1"/>
    <col min="9" max="9" width="11" customWidth="1"/>
    <col min="13" max="13" width="12.7109375" customWidth="1"/>
    <col min="14" max="14" width="14.5703125" customWidth="1"/>
    <col min="15" max="15" width="19.140625" customWidth="1"/>
  </cols>
  <sheetData>
    <row r="2" spans="4:16" x14ac:dyDescent="0.25">
      <c r="D2" s="137" t="s">
        <v>123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4:16" ht="75" x14ac:dyDescent="0.25">
      <c r="D3" s="2" t="s">
        <v>124</v>
      </c>
      <c r="E3" s="2" t="s">
        <v>125</v>
      </c>
      <c r="F3" s="2" t="s">
        <v>126</v>
      </c>
      <c r="G3" s="142" t="s">
        <v>127</v>
      </c>
      <c r="H3" s="143"/>
      <c r="I3" s="60" t="s">
        <v>147</v>
      </c>
      <c r="J3" s="60" t="s">
        <v>128</v>
      </c>
      <c r="K3" s="2" t="s">
        <v>129</v>
      </c>
      <c r="L3" s="2" t="s">
        <v>130</v>
      </c>
      <c r="M3" s="2" t="s">
        <v>131</v>
      </c>
      <c r="N3" s="2" t="s">
        <v>132</v>
      </c>
    </row>
    <row r="4" spans="4:16" x14ac:dyDescent="0.25">
      <c r="D4" s="10">
        <v>450</v>
      </c>
      <c r="E4" s="10">
        <v>0.45</v>
      </c>
      <c r="F4" s="10">
        <f>3.14*0.45*0.45</f>
        <v>0.63585000000000003</v>
      </c>
      <c r="G4" s="142">
        <f>(0.6/100)*F4</f>
        <v>3.8151000000000001E-3</v>
      </c>
      <c r="H4" s="143"/>
      <c r="I4" s="10">
        <f>1*G4</f>
        <v>3.8151000000000001E-3</v>
      </c>
      <c r="J4" s="73">
        <f>I4*7850</f>
        <v>29.948535</v>
      </c>
      <c r="K4" s="10">
        <f>18.5*J4</f>
        <v>554.04789749999998</v>
      </c>
      <c r="L4" s="53">
        <v>74</v>
      </c>
      <c r="M4" s="62">
        <f>L4*K4</f>
        <v>40999.544414999997</v>
      </c>
      <c r="N4" s="74">
        <f>174*M4</f>
        <v>7133920.7282099994</v>
      </c>
      <c r="O4" t="s">
        <v>133</v>
      </c>
    </row>
    <row r="5" spans="4:16" x14ac:dyDescent="0.25">
      <c r="O5" t="s">
        <v>134</v>
      </c>
      <c r="P5" t="s">
        <v>135</v>
      </c>
    </row>
    <row r="6" spans="4:16" x14ac:dyDescent="0.25">
      <c r="O6" t="s">
        <v>136</v>
      </c>
      <c r="P6" t="s">
        <v>137</v>
      </c>
    </row>
    <row r="7" spans="4:16" x14ac:dyDescent="0.25">
      <c r="O7" t="s">
        <v>138</v>
      </c>
      <c r="P7" s="75">
        <v>4.0000000000000001E-3</v>
      </c>
    </row>
    <row r="8" spans="4:16" x14ac:dyDescent="0.25">
      <c r="O8" t="s">
        <v>139</v>
      </c>
      <c r="P8" s="75">
        <v>2E-3</v>
      </c>
    </row>
    <row r="11" spans="4:16" ht="22.5" customHeight="1" x14ac:dyDescent="0.25">
      <c r="D11" s="137" t="s">
        <v>140</v>
      </c>
      <c r="E11" s="137"/>
      <c r="F11" s="137"/>
      <c r="G11" s="137"/>
      <c r="H11" s="137"/>
      <c r="I11" s="137"/>
      <c r="J11" s="41"/>
      <c r="K11" s="41"/>
      <c r="L11" s="41"/>
      <c r="M11" s="41"/>
      <c r="N11" s="41"/>
    </row>
    <row r="12" spans="4:16" ht="45" x14ac:dyDescent="0.25">
      <c r="D12" s="138" t="s">
        <v>141</v>
      </c>
      <c r="E12" s="138"/>
      <c r="F12" s="60" t="s">
        <v>142</v>
      </c>
      <c r="G12" s="2" t="s">
        <v>143</v>
      </c>
      <c r="H12" s="2" t="s">
        <v>144</v>
      </c>
      <c r="I12" s="2" t="s">
        <v>145</v>
      </c>
    </row>
    <row r="13" spans="4:16" x14ac:dyDescent="0.25">
      <c r="D13" s="139">
        <v>2278.3000000000002</v>
      </c>
      <c r="E13" s="140"/>
      <c r="F13" s="53">
        <v>18.5</v>
      </c>
      <c r="G13" s="76">
        <f>F13*D13</f>
        <v>42148.55</v>
      </c>
      <c r="H13" s="53">
        <v>174</v>
      </c>
      <c r="I13" s="77">
        <f>H13*G13</f>
        <v>7333847.7000000002</v>
      </c>
      <c r="L13" s="137" t="s">
        <v>153</v>
      </c>
      <c r="M13" s="137"/>
      <c r="N13" s="82">
        <f>$N$4</f>
        <v>7133920.7282099994</v>
      </c>
    </row>
    <row r="14" spans="4:16" x14ac:dyDescent="0.25">
      <c r="L14" s="137"/>
      <c r="M14" s="137"/>
      <c r="N14" s="82">
        <f>$I$13</f>
        <v>7333847.7000000002</v>
      </c>
    </row>
    <row r="15" spans="4:16" x14ac:dyDescent="0.25">
      <c r="L15" s="137"/>
      <c r="M15" s="137"/>
      <c r="N15" s="62">
        <v>120360</v>
      </c>
    </row>
    <row r="16" spans="4:16" x14ac:dyDescent="0.25">
      <c r="L16" s="137"/>
      <c r="M16" s="137"/>
      <c r="N16" s="81">
        <f>SUM(N13:N15)</f>
        <v>14588128.42821</v>
      </c>
    </row>
    <row r="17" spans="4:14" x14ac:dyDescent="0.25">
      <c r="N17" s="78"/>
    </row>
    <row r="19" spans="4:14" x14ac:dyDescent="0.25">
      <c r="D19" s="144" t="s">
        <v>148</v>
      </c>
      <c r="E19" s="145"/>
      <c r="F19" s="145"/>
      <c r="G19" s="145"/>
      <c r="H19" s="146"/>
      <c r="I19" s="34"/>
      <c r="N19" s="78"/>
    </row>
    <row r="20" spans="4:14" ht="30" customHeight="1" x14ac:dyDescent="0.25">
      <c r="D20" s="2" t="s">
        <v>12</v>
      </c>
      <c r="E20" s="4" t="s">
        <v>149</v>
      </c>
      <c r="F20" s="41" t="s">
        <v>121</v>
      </c>
      <c r="G20" s="4" t="s">
        <v>10</v>
      </c>
      <c r="H20" s="4" t="s">
        <v>150</v>
      </c>
      <c r="I20" s="41"/>
      <c r="L20" s="141" t="s">
        <v>146</v>
      </c>
      <c r="M20" s="141"/>
      <c r="N20" s="79">
        <f>G13+M4</f>
        <v>83148.094415</v>
      </c>
    </row>
    <row r="21" spans="4:14" x14ac:dyDescent="0.25">
      <c r="D21" s="53" t="s">
        <v>151</v>
      </c>
      <c r="E21" s="4" t="s">
        <v>152</v>
      </c>
      <c r="F21" s="4" t="s">
        <v>110</v>
      </c>
      <c r="G21" s="4" t="s">
        <v>110</v>
      </c>
      <c r="H21" s="62">
        <v>120360</v>
      </c>
    </row>
  </sheetData>
  <mergeCells count="9">
    <mergeCell ref="D2:N2"/>
    <mergeCell ref="D11:I11"/>
    <mergeCell ref="D12:E12"/>
    <mergeCell ref="D13:E13"/>
    <mergeCell ref="L20:M20"/>
    <mergeCell ref="G4:H4"/>
    <mergeCell ref="G3:H3"/>
    <mergeCell ref="D19:H19"/>
    <mergeCell ref="L13:M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6" sqref="E16"/>
    </sheetView>
  </sheetViews>
  <sheetFormatPr defaultRowHeight="15" x14ac:dyDescent="0.25"/>
  <cols>
    <col min="1" max="1" width="8.42578125" customWidth="1"/>
    <col min="2" max="2" width="32.42578125" customWidth="1"/>
    <col min="3" max="3" width="14.7109375" customWidth="1"/>
    <col min="4" max="4" width="16.5703125" customWidth="1"/>
    <col min="5" max="5" width="17.42578125" customWidth="1"/>
    <col min="12" max="12" width="12" bestFit="1" customWidth="1"/>
  </cols>
  <sheetData>
    <row r="1" spans="1:6" ht="30.75" thickBot="1" x14ac:dyDescent="0.3">
      <c r="A1" s="45" t="s">
        <v>20</v>
      </c>
      <c r="B1" s="46" t="s">
        <v>17</v>
      </c>
      <c r="C1" s="46" t="s">
        <v>18</v>
      </c>
      <c r="D1" s="46" t="s">
        <v>37</v>
      </c>
      <c r="E1" s="47" t="s">
        <v>19</v>
      </c>
      <c r="F1" s="34"/>
    </row>
    <row r="2" spans="1:6" x14ac:dyDescent="0.25">
      <c r="A2">
        <v>1</v>
      </c>
      <c r="B2" t="s">
        <v>89</v>
      </c>
      <c r="C2" t="s">
        <v>90</v>
      </c>
      <c r="D2" s="48">
        <v>426015808513</v>
      </c>
      <c r="E2">
        <v>13552</v>
      </c>
    </row>
    <row r="3" spans="1:6" x14ac:dyDescent="0.25">
      <c r="A3">
        <v>2</v>
      </c>
      <c r="B3" t="s">
        <v>89</v>
      </c>
      <c r="C3" t="s">
        <v>90</v>
      </c>
      <c r="D3" t="s">
        <v>91</v>
      </c>
      <c r="E3">
        <v>4406</v>
      </c>
    </row>
    <row r="4" spans="1:6" x14ac:dyDescent="0.25">
      <c r="A4">
        <v>3</v>
      </c>
      <c r="B4" t="s">
        <v>89</v>
      </c>
      <c r="C4" t="s">
        <v>90</v>
      </c>
      <c r="D4" t="s">
        <v>92</v>
      </c>
      <c r="E4">
        <v>5212</v>
      </c>
    </row>
    <row r="5" spans="1:6" x14ac:dyDescent="0.25">
      <c r="A5">
        <v>4</v>
      </c>
      <c r="B5" t="s">
        <v>89</v>
      </c>
      <c r="C5" t="s">
        <v>90</v>
      </c>
      <c r="D5" t="s">
        <v>93</v>
      </c>
      <c r="E5" s="8">
        <v>4405</v>
      </c>
    </row>
    <row r="6" spans="1:6" x14ac:dyDescent="0.25">
      <c r="A6">
        <v>5</v>
      </c>
      <c r="B6" t="s">
        <v>89</v>
      </c>
      <c r="C6" t="s">
        <v>90</v>
      </c>
      <c r="D6" t="s">
        <v>95</v>
      </c>
      <c r="E6">
        <v>7863</v>
      </c>
    </row>
    <row r="7" spans="1:6" x14ac:dyDescent="0.25">
      <c r="A7">
        <v>6</v>
      </c>
      <c r="B7" t="s">
        <v>89</v>
      </c>
      <c r="C7" t="s">
        <v>90</v>
      </c>
      <c r="D7" t="s">
        <v>96</v>
      </c>
      <c r="E7">
        <v>3712</v>
      </c>
    </row>
    <row r="8" spans="1:6" x14ac:dyDescent="0.25">
      <c r="A8">
        <v>7</v>
      </c>
      <c r="B8" t="s">
        <v>89</v>
      </c>
      <c r="C8" t="s">
        <v>90</v>
      </c>
      <c r="D8" t="s">
        <v>94</v>
      </c>
      <c r="E8">
        <v>13519</v>
      </c>
    </row>
    <row r="9" spans="1:6" x14ac:dyDescent="0.25">
      <c r="A9">
        <v>8</v>
      </c>
      <c r="B9" t="s">
        <v>89</v>
      </c>
      <c r="C9" t="s">
        <v>90</v>
      </c>
      <c r="D9" s="49" t="s">
        <v>95</v>
      </c>
      <c r="E9" s="50">
        <v>14271</v>
      </c>
    </row>
    <row r="10" spans="1:6" x14ac:dyDescent="0.25">
      <c r="A10">
        <v>9</v>
      </c>
      <c r="B10" t="s">
        <v>89</v>
      </c>
      <c r="C10" t="s">
        <v>90</v>
      </c>
      <c r="D10" s="48" t="s">
        <v>97</v>
      </c>
      <c r="E10" s="50">
        <v>9803</v>
      </c>
    </row>
    <row r="11" spans="1:6" x14ac:dyDescent="0.25">
      <c r="A11">
        <v>10</v>
      </c>
      <c r="B11" t="s">
        <v>89</v>
      </c>
      <c r="C11" t="s">
        <v>90</v>
      </c>
      <c r="D11" s="49" t="s">
        <v>100</v>
      </c>
      <c r="E11">
        <v>9459</v>
      </c>
    </row>
    <row r="12" spans="1:6" x14ac:dyDescent="0.25">
      <c r="A12">
        <v>11</v>
      </c>
      <c r="B12" t="s">
        <v>89</v>
      </c>
      <c r="C12" t="s">
        <v>90</v>
      </c>
      <c r="D12" s="49" t="s">
        <v>99</v>
      </c>
      <c r="E12" s="50">
        <v>9459</v>
      </c>
    </row>
    <row r="13" spans="1:6" x14ac:dyDescent="0.25">
      <c r="A13">
        <v>12</v>
      </c>
      <c r="B13" t="s">
        <v>89</v>
      </c>
      <c r="C13" t="s">
        <v>90</v>
      </c>
      <c r="D13" s="49" t="s">
        <v>98</v>
      </c>
      <c r="E13" s="50">
        <v>5358</v>
      </c>
    </row>
    <row r="14" spans="1:6" x14ac:dyDescent="0.25">
      <c r="A14">
        <v>13</v>
      </c>
      <c r="B14" t="s">
        <v>89</v>
      </c>
      <c r="C14" t="s">
        <v>90</v>
      </c>
      <c r="D14" s="48" t="s">
        <v>101</v>
      </c>
      <c r="E14" s="50">
        <v>8953</v>
      </c>
    </row>
    <row r="15" spans="1:6" x14ac:dyDescent="0.25">
      <c r="A15">
        <v>14</v>
      </c>
      <c r="B15" t="s">
        <v>89</v>
      </c>
      <c r="C15" t="s">
        <v>90</v>
      </c>
      <c r="D15" s="49" t="s">
        <v>102</v>
      </c>
      <c r="E15" s="50">
        <v>4781</v>
      </c>
    </row>
    <row r="16" spans="1:6" x14ac:dyDescent="0.25">
      <c r="E16" s="51">
        <f>SUM(E2:E15)</f>
        <v>114753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I12" sqref="I12"/>
    </sheetView>
  </sheetViews>
  <sheetFormatPr defaultRowHeight="15" x14ac:dyDescent="0.25"/>
  <cols>
    <col min="1" max="1" width="7.42578125" customWidth="1"/>
    <col min="2" max="2" width="18.42578125" customWidth="1"/>
    <col min="3" max="3" width="18.7109375" customWidth="1"/>
    <col min="5" max="5" width="10" bestFit="1" customWidth="1"/>
    <col min="7" max="7" width="17.85546875" customWidth="1"/>
    <col min="10" max="10" width="17.140625" customWidth="1"/>
    <col min="13" max="13" width="14.28515625" bestFit="1" customWidth="1"/>
  </cols>
  <sheetData>
    <row r="1" spans="1:13" ht="51.75" customHeight="1" x14ac:dyDescent="0.25">
      <c r="A1" s="5" t="s">
        <v>3</v>
      </c>
      <c r="B1" s="1" t="s">
        <v>12</v>
      </c>
      <c r="C1" s="1" t="s">
        <v>0</v>
      </c>
      <c r="D1" s="1" t="s">
        <v>109</v>
      </c>
      <c r="E1" s="1" t="s">
        <v>122</v>
      </c>
      <c r="F1" s="1" t="s">
        <v>10</v>
      </c>
      <c r="G1" s="1" t="s">
        <v>1</v>
      </c>
    </row>
    <row r="2" spans="1:13" ht="23.25" customHeight="1" x14ac:dyDescent="0.25">
      <c r="A2" s="4">
        <v>1</v>
      </c>
      <c r="B2" s="4" t="s">
        <v>108</v>
      </c>
      <c r="C2" s="4" t="s">
        <v>111</v>
      </c>
      <c r="D2" s="4" t="s">
        <v>188</v>
      </c>
      <c r="E2" s="98">
        <v>22538.5732656</v>
      </c>
      <c r="F2" s="61" t="s">
        <v>110</v>
      </c>
      <c r="G2" s="99">
        <f>'Building sheet'!$I$9*0.15</f>
        <v>17103784.895085003</v>
      </c>
      <c r="H2" s="78"/>
    </row>
    <row r="6" spans="1:13" x14ac:dyDescent="0.25">
      <c r="M6" s="78"/>
    </row>
    <row r="10" spans="1:13" x14ac:dyDescent="0.25">
      <c r="F10" t="s">
        <v>36</v>
      </c>
      <c r="J10" s="72">
        <v>14564173</v>
      </c>
    </row>
    <row r="11" spans="1:13" x14ac:dyDescent="0.25">
      <c r="J11" s="71">
        <f>$G$2</f>
        <v>17103784.895085003</v>
      </c>
    </row>
    <row r="12" spans="1:13" x14ac:dyDescent="0.25">
      <c r="J12">
        <v>2061600</v>
      </c>
    </row>
    <row r="13" spans="1:13" x14ac:dyDescent="0.25">
      <c r="J13" s="70">
        <f>SUM(J10:J12)</f>
        <v>33729557.895085007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OF CONSTRUCTION BILLS</vt:lpstr>
      <vt:lpstr>Building sheet</vt:lpstr>
      <vt:lpstr>Sheet1</vt:lpstr>
      <vt:lpstr>Invoice Table</vt:lpstr>
      <vt:lpstr>NEW BILLS 23-24</vt:lpstr>
      <vt:lpstr>NEWS BILLS </vt:lpstr>
      <vt:lpstr>Pile foundation</vt:lpstr>
      <vt:lpstr>Sheet3</vt:lpstr>
      <vt:lpstr>Raft Foundation </vt:lpstr>
      <vt:lpstr>Water Tank</vt:lpstr>
      <vt:lpstr>Total Construction cost</vt:lpstr>
      <vt:lpstr>Weightage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Ashil Baby</cp:lastModifiedBy>
  <dcterms:created xsi:type="dcterms:W3CDTF">2022-07-28T09:17:09Z</dcterms:created>
  <dcterms:modified xsi:type="dcterms:W3CDTF">2024-09-12T18:13:56Z</dcterms:modified>
</cp:coreProperties>
</file>