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FA2\Desktop\VIS (2024-25)-PL093-084-110_GWM-IDBI\RK Working May 24\FY23\"/>
    </mc:Choice>
  </mc:AlternateContent>
  <xr:revisionPtr revIDLastSave="0" documentId="13_ncr:1_{17EA2DE6-3AF0-4656-B61B-493B08767949}" xr6:coauthVersionLast="47" xr6:coauthVersionMax="47" xr10:uidLastSave="{00000000-0000-0000-0000-000000000000}"/>
  <bookViews>
    <workbookView xWindow="-120" yWindow="-120" windowWidth="21840" windowHeight="13140" tabRatio="817" xr2:uid="{00000000-000D-0000-FFFF-FFFF00000000}"/>
  </bookViews>
  <sheets>
    <sheet name="SUMMARY" sheetId="12" r:id="rId1"/>
    <sheet name="SUMMARY in Cr.s" sheetId="61" state="hidden" r:id="rId2"/>
    <sheet name="Non-Current Investment-I" sheetId="69" r:id="rId3"/>
    <sheet name="Other Financial Assets-II" sheetId="49" r:id="rId4"/>
    <sheet name="Non-Current Tax Assets(Net)-III" sheetId="67" r:id="rId5"/>
    <sheet name="Other Non-Current Assets-IV" sheetId="68" r:id="rId6"/>
    <sheet name="Inventory- V" sheetId="70" r:id="rId7"/>
    <sheet name="Trade Receivables- VI" sheetId="71" r:id="rId8"/>
    <sheet name="Cash &amp; Cash Equivalents-VII" sheetId="58" r:id="rId9"/>
    <sheet name="Annexure VII-A" sheetId="57" r:id="rId10"/>
    <sheet name="Other Bank Balances-VIII" sheetId="20" r:id="rId11"/>
    <sheet name="Loans-IX" sheetId="43" r:id="rId12"/>
    <sheet name="OCFA- X" sheetId="38" r:id="rId13"/>
    <sheet name="OCA-XI" sheetId="72" r:id="rId14"/>
  </sheets>
  <externalReferences>
    <externalReference r:id="rId15"/>
    <externalReference r:id="rId16"/>
  </externalReferences>
  <definedNames>
    <definedName name="_xlnm._FilterDatabase" localSheetId="12" hidden="1">'OCFA- X'!$B$40:$D$43</definedName>
    <definedName name="OLE_LINK1" localSheetId="11">'Loans-IX'!#REF!</definedName>
    <definedName name="_xlnm.Print_Area" localSheetId="0">SUMMARY!$B$2:$H$17</definedName>
    <definedName name="_xlnm.Print_Area" localSheetId="1">'SUMMARY in Cr.s'!$B$2:$H$13</definedName>
  </definedNames>
  <calcPr calcId="181029"/>
</workbook>
</file>

<file path=xl/calcChain.xml><?xml version="1.0" encoding="utf-8"?>
<calcChain xmlns="http://schemas.openxmlformats.org/spreadsheetml/2006/main">
  <c r="E46" i="69" l="1"/>
  <c r="B44" i="43"/>
  <c r="B45" i="43" s="1"/>
  <c r="B46" i="43" s="1"/>
  <c r="B47" i="43" s="1"/>
  <c r="B48" i="43" s="1"/>
  <c r="B49" i="43" s="1"/>
  <c r="B50" i="43" s="1"/>
  <c r="B51" i="43" s="1"/>
  <c r="B52" i="43" s="1"/>
  <c r="B53" i="43" s="1"/>
  <c r="B54" i="43" s="1"/>
  <c r="B55" i="43" s="1"/>
  <c r="B56" i="43" s="1"/>
  <c r="B57" i="43" s="1"/>
  <c r="B58" i="43" s="1"/>
  <c r="B59" i="43" s="1"/>
  <c r="B60" i="43" s="1"/>
  <c r="B61" i="43" s="1"/>
  <c r="B43" i="43"/>
  <c r="B9" i="43"/>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8" i="43"/>
  <c r="D62" i="43"/>
  <c r="D4" i="58"/>
  <c r="D23" i="71"/>
  <c r="B26" i="67" l="1"/>
  <c r="B16" i="67"/>
  <c r="B17" i="67" s="1"/>
  <c r="B18" i="67" s="1"/>
  <c r="B19" i="67" s="1"/>
  <c r="B20" i="67" s="1"/>
  <c r="B21" i="67" s="1"/>
  <c r="B22" i="67" s="1"/>
  <c r="B23" i="67" s="1"/>
  <c r="B24" i="67" s="1"/>
  <c r="B15" i="67"/>
  <c r="D25" i="67"/>
  <c r="D30" i="49"/>
  <c r="B3" i="69"/>
  <c r="B41" i="69"/>
  <c r="B42" i="69" s="1"/>
  <c r="B43" i="69" s="1"/>
  <c r="B44" i="69" s="1"/>
  <c r="B45" i="69" s="1"/>
  <c r="B31" i="69"/>
  <c r="B32" i="69" s="1"/>
  <c r="B33" i="69" s="1"/>
  <c r="B34" i="69" s="1"/>
  <c r="B35" i="69" s="1"/>
  <c r="B36" i="69" s="1"/>
  <c r="B37" i="69" s="1"/>
  <c r="B38" i="69" s="1"/>
  <c r="B39" i="69" s="1"/>
  <c r="B40" i="69" s="1"/>
  <c r="B8" i="69"/>
  <c r="B9" i="69" s="1"/>
  <c r="B10" i="69" s="1"/>
  <c r="B11" i="69" s="1"/>
  <c r="B12" i="69" s="1"/>
  <c r="B13" i="69" s="1"/>
  <c r="B14" i="69" s="1"/>
  <c r="B15" i="69" s="1"/>
  <c r="B16" i="69" s="1"/>
  <c r="B17" i="69" s="1"/>
  <c r="B18" i="69" s="1"/>
  <c r="B19" i="69" s="1"/>
  <c r="B20" i="69" s="1"/>
  <c r="B21" i="69" s="1"/>
  <c r="B22" i="69" s="1"/>
  <c r="B23" i="69" s="1"/>
  <c r="B24" i="69" s="1"/>
  <c r="B25" i="69" s="1"/>
  <c r="B26" i="69" s="1"/>
  <c r="B27" i="69" s="1"/>
  <c r="B28" i="69" s="1"/>
  <c r="B29" i="69" s="1"/>
  <c r="B30" i="69" s="1"/>
  <c r="B7" i="69"/>
  <c r="F16" i="12"/>
  <c r="F15" i="12"/>
  <c r="F14" i="12"/>
  <c r="F13" i="12"/>
  <c r="F12" i="12"/>
  <c r="F9" i="12"/>
  <c r="F7" i="12"/>
  <c r="F6" i="12"/>
  <c r="B9" i="71" l="1"/>
  <c r="B10" i="71"/>
  <c r="B11" i="71" s="1"/>
  <c r="B12" i="71" s="1"/>
  <c r="B13" i="71" s="1"/>
  <c r="B14" i="71" s="1"/>
  <c r="B15" i="71" s="1"/>
  <c r="B16" i="71" s="1"/>
  <c r="B17" i="71" s="1"/>
  <c r="B18" i="71" s="1"/>
  <c r="B19" i="71" s="1"/>
  <c r="B20" i="71" s="1"/>
  <c r="B21" i="71" s="1"/>
  <c r="B22" i="71" s="1"/>
  <c r="B8" i="71"/>
  <c r="E23" i="71"/>
  <c r="F11" i="12" s="1"/>
  <c r="J17" i="68"/>
  <c r="J16" i="68"/>
  <c r="J18" i="68" s="1"/>
  <c r="E25" i="67"/>
  <c r="F8" i="12" s="1"/>
  <c r="E13" i="57" l="1"/>
  <c r="D11" i="20"/>
  <c r="D15" i="20" s="1"/>
  <c r="E62" i="43"/>
  <c r="D16" i="12" l="1"/>
  <c r="E10" i="12"/>
  <c r="E11" i="12"/>
  <c r="D10" i="12"/>
  <c r="E6" i="12"/>
  <c r="D6" i="12"/>
  <c r="G16" i="12"/>
  <c r="D30" i="43"/>
  <c r="D15" i="38"/>
  <c r="B9" i="72"/>
  <c r="F8" i="72"/>
  <c r="E8" i="72"/>
  <c r="E16" i="12" s="1"/>
  <c r="D8" i="72"/>
  <c r="D12" i="70" l="1"/>
  <c r="D4" i="70"/>
  <c r="D4" i="71"/>
  <c r="B3" i="70"/>
  <c r="B3" i="71" s="1"/>
  <c r="B24" i="71"/>
  <c r="D11" i="12"/>
  <c r="B5" i="71"/>
  <c r="G12" i="70"/>
  <c r="F12" i="70"/>
  <c r="E12" i="70"/>
  <c r="D37" i="68"/>
  <c r="B47" i="69"/>
  <c r="H46" i="69"/>
  <c r="G46" i="69"/>
  <c r="B5" i="69"/>
  <c r="E4" i="69"/>
  <c r="E30" i="49" l="1"/>
  <c r="D16" i="49" l="1"/>
  <c r="E8" i="20" l="1"/>
  <c r="F8" i="20" s="1"/>
  <c r="E9" i="20"/>
  <c r="F9" i="20" s="1"/>
  <c r="E7" i="20"/>
  <c r="F7" i="20" s="1"/>
  <c r="E36" i="68"/>
  <c r="E37" i="68" s="1"/>
  <c r="F36" i="68" l="1"/>
  <c r="F37" i="68" s="1"/>
  <c r="E11" i="20"/>
  <c r="F11" i="20"/>
  <c r="F6" i="58"/>
  <c r="D39" i="67" l="1"/>
  <c r="D41" i="49"/>
  <c r="D35" i="49"/>
  <c r="D46" i="49" s="1"/>
  <c r="D93" i="43"/>
  <c r="D29" i="58"/>
  <c r="D85" i="43"/>
  <c r="D8" i="58" l="1"/>
  <c r="B5" i="49"/>
  <c r="B5" i="67"/>
  <c r="B3" i="49"/>
  <c r="D4" i="49"/>
  <c r="B31" i="49"/>
  <c r="R10" i="61"/>
  <c r="R11" i="61"/>
  <c r="J13" i="61"/>
  <c r="I13" i="61"/>
  <c r="K11" i="61"/>
  <c r="E6" i="61" l="1"/>
  <c r="E10" i="61"/>
  <c r="E11" i="61"/>
  <c r="E12" i="61"/>
  <c r="F30" i="49" l="1"/>
  <c r="E7" i="58" l="1"/>
  <c r="D4" i="38"/>
  <c r="D4" i="72" s="1"/>
  <c r="D4" i="43"/>
  <c r="D4" i="68"/>
  <c r="D4" i="67"/>
  <c r="D4" i="61"/>
  <c r="F7" i="58" l="1"/>
  <c r="F8" i="58" s="1"/>
  <c r="G12" i="12" s="1"/>
  <c r="G9" i="61" s="1"/>
  <c r="E8" i="58"/>
  <c r="F9" i="61" s="1"/>
  <c r="F8" i="61"/>
  <c r="D13" i="12"/>
  <c r="G9" i="12"/>
  <c r="G8" i="61" s="1"/>
  <c r="D9" i="12"/>
  <c r="E8" i="61" s="1"/>
  <c r="F25" i="67"/>
  <c r="D12" i="12"/>
  <c r="E9" i="61" s="1"/>
  <c r="G7" i="12"/>
  <c r="D8" i="12" l="1"/>
  <c r="E7" i="61" l="1"/>
  <c r="E13" i="61" s="1"/>
  <c r="E17" i="12"/>
  <c r="G13" i="12"/>
  <c r="D7" i="61"/>
  <c r="B3" i="57" l="1"/>
  <c r="B3" i="67"/>
  <c r="B3" i="61" l="1"/>
  <c r="B3" i="68" l="1"/>
  <c r="D9" i="61"/>
  <c r="D8" i="61" l="1"/>
  <c r="D14" i="12" l="1"/>
  <c r="D7" i="12" l="1"/>
  <c r="D6" i="61" s="1"/>
  <c r="D10" i="61" l="1"/>
  <c r="F62" i="43" l="1"/>
  <c r="G14" i="12" s="1"/>
  <c r="G11" i="61" s="1"/>
  <c r="B9" i="58" l="1"/>
  <c r="F10" i="61"/>
  <c r="F11" i="61" l="1"/>
  <c r="L14" i="61" s="1"/>
  <c r="G10" i="61"/>
  <c r="B5" i="58"/>
  <c r="B3" i="58"/>
  <c r="D11" i="61" l="1"/>
  <c r="F6" i="61" l="1"/>
  <c r="I12" i="61" s="1"/>
  <c r="J12" i="61" s="1"/>
  <c r="J11" i="61" s="1"/>
  <c r="G6" i="61" l="1"/>
  <c r="E15" i="38" l="1"/>
  <c r="F12" i="61" s="1"/>
  <c r="F15" i="38" l="1"/>
  <c r="G15" i="12" s="1"/>
  <c r="G12" i="61" l="1"/>
  <c r="B63" i="43"/>
  <c r="B5" i="43"/>
  <c r="B3" i="43"/>
  <c r="B16" i="38" l="1"/>
  <c r="B12" i="20"/>
  <c r="B5" i="38" l="1"/>
  <c r="B5" i="72" s="1"/>
  <c r="B3" i="38" l="1"/>
  <c r="B3" i="72" s="1"/>
  <c r="B5" i="20" l="1"/>
  <c r="B5" i="57" s="1"/>
  <c r="B3" i="20" l="1"/>
  <c r="D15" i="12" l="1"/>
  <c r="D12" i="61" s="1"/>
  <c r="D13" i="61" s="1"/>
  <c r="D17" i="12" l="1"/>
  <c r="G17" i="12"/>
  <c r="G13" i="61"/>
  <c r="F7" i="61"/>
  <c r="F13" i="61" s="1"/>
  <c r="K12" i="61" l="1"/>
  <c r="L12" i="61" s="1"/>
  <c r="N12" i="61" s="1"/>
  <c r="I14" i="61"/>
  <c r="D4" i="20"/>
  <c r="G7" i="61"/>
  <c r="G8" i="12"/>
  <c r="F17" i="12"/>
  <c r="F10" i="12"/>
  <c r="H12" i="70"/>
</calcChain>
</file>

<file path=xl/sharedStrings.xml><?xml version="1.0" encoding="utf-8"?>
<sst xmlns="http://schemas.openxmlformats.org/spreadsheetml/2006/main" count="698" uniqueCount="461">
  <si>
    <t>Particulars</t>
  </si>
  <si>
    <t>Trade Receivables</t>
  </si>
  <si>
    <t>REMARKS &amp; NOTES:-</t>
  </si>
  <si>
    <t>Remarks</t>
  </si>
  <si>
    <t xml:space="preserve">Sr. No. </t>
  </si>
  <si>
    <t>S. No.</t>
  </si>
  <si>
    <t>Party Name</t>
  </si>
  <si>
    <t>Nature/ Purpose of Advance</t>
  </si>
  <si>
    <t>Fair Valuation Assessment</t>
  </si>
  <si>
    <t>Fair Value Assessment</t>
  </si>
  <si>
    <t>I</t>
  </si>
  <si>
    <t>II</t>
  </si>
  <si>
    <t>III</t>
  </si>
  <si>
    <t>IV</t>
  </si>
  <si>
    <t>V</t>
  </si>
  <si>
    <t>VI</t>
  </si>
  <si>
    <t>VII</t>
  </si>
  <si>
    <t>Item</t>
  </si>
  <si>
    <t>Cash &amp; Cash equivalents</t>
  </si>
  <si>
    <t>Asset Details</t>
  </si>
  <si>
    <t>SUMMARY OF VALUATION ASSESSMENT OF SECURITIES OR FINANCIAL ASSETS</t>
  </si>
  <si>
    <t>CASH &amp; CASH EQUIVALENTS</t>
  </si>
  <si>
    <t>Non-current Investments</t>
  </si>
  <si>
    <t>Figures in INR</t>
  </si>
  <si>
    <t>Short Term Loans &amp; Advances</t>
  </si>
  <si>
    <t>Annexures</t>
  </si>
  <si>
    <t>Bank Name</t>
  </si>
  <si>
    <t>Account No.</t>
  </si>
  <si>
    <t>Amount as per Documents/
Supporting Provided by the Client</t>
  </si>
  <si>
    <t>Fair value Assessment as per Documents/
Supporting Provided by the Client</t>
  </si>
  <si>
    <t>Total:</t>
  </si>
  <si>
    <t>Figures in INR Crores</t>
  </si>
  <si>
    <t>1.**We have not considered negative values included in the items outstanding as on ICD date, which leads to difference between amount outstanding in the Balance Sheet as on ICD date and outstanding amount mentioned here.
2. Assessment is done based on the discussions done with the RP/ Corporate Debtor and the details which they could provide to us on our queries.
3. All the notes on the current status of amount recovery are given by Corporate Debtor/ RP. Notes and data provided by Corporate Debtor has been relied upon in good faith on the basis of which independent potential value assessment of the Securities or Financial Assets has been carried out.
4. For the basis of arriving at the Value of each Securities or Financial Assets, please refer to the specific annexure.
5. This is just a general assessment on the basis of general Industry practice based on the details which the Corporate Debtor could provide to us as per our queries &amp; discussions held during the course of the assessment and further opinion made by us based on the available information and facts on record.
6. Valuation of Securities or Financial Assets is more of a kind of an assessment based on the Industry practice and an assumption based on the facts &amp; verbal discussion carried out with the officials of the Corporate Debtor/ RP that what is the minimum amount can be recovered out of the receivables, loans &amp; advances, etc.
7. No audit of any kind is performed by us from the books of account or ledger statements and all this data/ information/ input/ details provided to us by the Corporate Debtor/ RP are taken as is it on good faith that these are factually correct information.
8.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</si>
  <si>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Long-term Loans and Advances</t>
  </si>
  <si>
    <t>Inventory</t>
  </si>
  <si>
    <t>Summary of Bank Balance</t>
  </si>
  <si>
    <t>Liquidation Value Assessment</t>
  </si>
  <si>
    <t xml:space="preserve">Liquidation Value Assessment </t>
  </si>
  <si>
    <t>Balances with banks</t>
  </si>
  <si>
    <t>Amount Not Considered for Valuation</t>
  </si>
  <si>
    <t>FV</t>
  </si>
  <si>
    <t>LV</t>
  </si>
  <si>
    <t>OTHER FINANCIAL ASSETS</t>
  </si>
  <si>
    <t>NON-CURRENT TAX ASSETS (NET)</t>
  </si>
  <si>
    <t>OTHER NON-CURRENT ASSETS</t>
  </si>
  <si>
    <t>Gratuity Fund Assets (Net)</t>
  </si>
  <si>
    <t>OTHER CURRENT FINANCIAL ASSETS</t>
  </si>
  <si>
    <t>Fixed Deposit with Bank having maturity more than three months less than one year</t>
  </si>
  <si>
    <t>We have considered the Fair Market Value as per the documents provided by the RP/Client. For account wise details of Bank Balance, Please refer Annexure: IV-A</t>
  </si>
  <si>
    <t>Interest accrued but not due on fixed deposits</t>
  </si>
  <si>
    <t>Interest accrued and due on loan given to group company</t>
  </si>
  <si>
    <t>A2z Powertech Ltd</t>
  </si>
  <si>
    <t>Loan-A2Z Powertech Ltd.</t>
  </si>
  <si>
    <t>Loan to Mansi Bijli &amp; Rice Mills Pvt. Ltd.</t>
  </si>
  <si>
    <t>A2Z Waste Management (Aligarh) Ltd-Dr</t>
  </si>
  <si>
    <t>Loan to Magic Genie Smartech Solutions Limited</t>
  </si>
  <si>
    <t>Loan to Shree Balaji Pottery Pvt. Ltd</t>
  </si>
  <si>
    <t>Loan to Shree Hari Om Utensils Pvt. Ltd.</t>
  </si>
  <si>
    <t>A2z Waste Management (Badaun) Ltd-Dr</t>
  </si>
  <si>
    <t>A2Z Waste Management (Balia ) Ltd. Dr.</t>
  </si>
  <si>
    <t>A2z Waste Management ( Dhanbad )Ltd .Dr.</t>
  </si>
  <si>
    <t>A2Z Waste Management Jaipur Ltd. Dr.</t>
  </si>
  <si>
    <t>A2z Waste Management (Ludhiana) Ltd.Dr.</t>
  </si>
  <si>
    <t>A2Z Waste Management Moradabad Ltd-Dr</t>
  </si>
  <si>
    <t>A2z Waste Management (Nainital) Pvt Ltd. Dr.</t>
  </si>
  <si>
    <t>A2Z Waste Management (Ranchi) Ltd-Dr</t>
  </si>
  <si>
    <t>A2z Waste Management (Sambhal) Ltd-Dr</t>
  </si>
  <si>
    <t>A2Z Waste Management (VaranasI) Ltd-Dr</t>
  </si>
  <si>
    <t>Shree Balaji Pottery Pvt. Ltd.(Dr.)</t>
  </si>
  <si>
    <t>Shree Hari Om Utensils Pvt. Ltd. (Dr.)</t>
  </si>
  <si>
    <t>ICICI Bank Ltd.(A/c No.-002105015059)</t>
  </si>
  <si>
    <t>IDBI A/c - 0279103000000019 GZB</t>
  </si>
  <si>
    <t>I. D. B. I. Bank A/c-127103000000921,New Delhi</t>
  </si>
  <si>
    <t>IDBI Bank Ahmedabad A/c No-0286102000014119</t>
  </si>
  <si>
    <t>IDBI Bank Kanpur(A/C No.090102000031736)</t>
  </si>
  <si>
    <t>The Gurgaon Sahakari Bank Ac No 000435001100040</t>
  </si>
  <si>
    <t>UBI A/c No. 388801010035488,(Gurgaon)</t>
  </si>
  <si>
    <t>UBI Exp. A/C No-306301010889023(MUZ)</t>
  </si>
  <si>
    <t>Axis Bank  Ltd.CA- 910020046334190</t>
  </si>
  <si>
    <t>Indusind Bank A/c No.200999638530(Joint A/c)</t>
  </si>
  <si>
    <t>U.B.I. Kanpur A/c 394801010120863</t>
  </si>
  <si>
    <t>Accured Interest -Group Co (Assets) - Masni Bijali</t>
  </si>
  <si>
    <t>Accured Interest -Group Co (Assets) - Powertech</t>
  </si>
  <si>
    <t>Accured Interest -Group Co (Assets) - Smartech</t>
  </si>
  <si>
    <t>Accrued Interest - Shree Balaji (Assets)</t>
  </si>
  <si>
    <t>Accrued Interest - Shri Hari Om (Assets)</t>
  </si>
  <si>
    <t>Security Deposit by Distributors (Compost)</t>
  </si>
  <si>
    <t>Security Deposited for Gas Cylinders</t>
  </si>
  <si>
    <t>Security Deposit Electricity- Kanpur</t>
  </si>
  <si>
    <t>Security Deposit -Guest House - Kanpur</t>
  </si>
  <si>
    <t>Security-Sales Tax- Kanpur</t>
  </si>
  <si>
    <t>Security Telephone</t>
  </si>
  <si>
    <t>Security with Electricity Deptt -Kanpur (KESCO)</t>
  </si>
  <si>
    <t>Security Deposit -MPKVVNL -Indore MSW Connection</t>
  </si>
  <si>
    <t>Security Deposit Sales Tax Indore</t>
  </si>
  <si>
    <t>Security Deposit with IMC</t>
  </si>
  <si>
    <t>Security Deposit -Internet -BSNL -MUZ</t>
  </si>
  <si>
    <t>Security Deposit Vat Ahmedabad ( Gujrat)</t>
  </si>
  <si>
    <t xml:space="preserve">TDS Recoverable </t>
  </si>
  <si>
    <t>UNION BANK OF INDIA</t>
  </si>
  <si>
    <t>As per information shared by client and the available Bank Statement.</t>
  </si>
  <si>
    <t>Cash in Hand</t>
  </si>
  <si>
    <t>IDBI Bank</t>
  </si>
  <si>
    <t>The Company has deposited this amount to IDBI asmargin money against the bank guarantee no.2010127IBGP0227 dated 20.04.2010 issued by theIDBI on behalf of the company in favour of MuzaffarNagar Nigam for the collection and transportationproject and as on date we have returned the BankGuarantee to IDBI Bank however this amountwithheld by IDBI Bank.</t>
  </si>
  <si>
    <t>Fixed Deposit</t>
  </si>
  <si>
    <t>UBI</t>
  </si>
  <si>
    <t>This fixed deposit made towards the Bankguarantee no.388801GL0000815 Dated20.04.2015</t>
  </si>
  <si>
    <t>issued by UBI bank on behalf of thecompany in favour of Krishak Bharti Co-operativeltd. for compost tender and due to dispute withkrishak Bharti and we have not received this bankguarantee till date.</t>
  </si>
  <si>
    <t>This fixed deposit submitted to Sales Tax Authorityat Ludhiana towards security deposit for Vatregistration. This amount is still lying with them.</t>
  </si>
  <si>
    <t>Fixed Deposit/Margin Money-IDBI</t>
  </si>
  <si>
    <t>Fixed Deposit - UBI</t>
  </si>
  <si>
    <t>As per the notes to account of the financial statements shared with us, the company has INR 2,22,196 under the head of Other Current Financial Assets.
As per the data/information shared by the company, this amount is the interest due which pertains to the FDR made by the company with SCB bank as security of their loan. The company could not pay the outstanding loan amount to SCB and further FDR amount and interest amount was adjusted against the outstanding dues by the SCB bank. Currently, the company have settled with SCB Bank. 
The company has informed us that the set-off entry for the amount is to be passed in the next financial year, i.e., 2024-25 and this amount will be writen off from the book of accounts which makes this amount not recoverable.
In this scenario, we are relying on the information provided to us in good faith and considered the fair market value to be NIL as per the communication received from the company.</t>
  </si>
  <si>
    <t>NIL</t>
  </si>
  <si>
    <t>TDS Recoverable</t>
  </si>
  <si>
    <t xml:space="preserve">S. No. </t>
  </si>
  <si>
    <t>As per the notes to account of the financial statements shared with us, the company has INR 1,00,000 with UBI as Fixed Deposit. However, we have not received FDR to verify this amount.
As per the data/information shared by the company, this amount is the fixed deposit submitted to Sales Tax Authority at Ludhiana towards security deposit for Vat registration. This amount is still lying with them which makes the chances of recoverability of this amount to be highly probable.
In this scenario, we are relying on the information provided to us in good faith and considered the fair market value as 100% of the book value.</t>
  </si>
  <si>
    <t>As per the notes to account of the financial statements shared with us, the company has INR 21,00,000 with IDBI Bank as Fixed Deposit/Margin Money for Bank Guarantee. However, we have not received FDR to verify this amount.
As per the data/information shared by the company, this amount was deposited  to IDBI as margin money against the bank guarantee no. 2010127IBGP0227 dated 20.04.2010 issued by the IDBI on behalf of the company in favour of Muzaffar Nagar Nigam for the collection and transportation project.
As informed by company, they have returned the Bank Guarantee to IDBI Bank however this amount withheld by IDBI Bank. However, the company will be able to fully utilize the monetary benefits of this FDR by using it in setting off its liabilities or for any purposes in the future.
In this scenario, we are relying on the information provided to us in good faith and considered the fair market value as 100% of the book value.</t>
  </si>
  <si>
    <t>As per the notes to account of the financial statements shared with us, the company has INR 1,69,000 with UBI Bank as Fixed Deposit/Margin Money for Bank Guarantee. However, we have not received FDR to verify this amount.
As per the data/information shared by the company, this amount was deposited towards the Bank guarantee no.388801GL0000815 Dated 20.04.2015 issued by UBI bank on behalf of the company in favour of Krishak Bharti Co-operative ltd. for  compost tender and due to dispute with krishak Bharti and the company have not received this amount till date. However, the company will be able to fully utilize the monetary benefits of this FDR by using it in setting off its liabilities or for any purposes in the future as this amount is securily deposited with the  bank.
In this scenario, we are relying on the information provided to us in good faith and considered the fair market value as 100% of the book value.</t>
  </si>
  <si>
    <t>Security Deposits:</t>
  </si>
  <si>
    <t>N/A</t>
  </si>
  <si>
    <t>As per the information shared by the client/company, this amount has been deposited towards the electricity connections at the site and when the operations at the site were stopped, the company had not paid electricity bills and the said amount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</si>
  <si>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deposited towards the new connection of gas cylinders at the various sites and the operations at the sites have been stopped since 2014 and the said amount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</si>
  <si>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deposited to the landlord as an advance towards the premises taken on lease at kanpur site and when the project was stopped, the company did not pay rent to the landord and the same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</si>
  <si>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was deposited towards new connection of telephone at Muzaffar Nagar site and and the same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</si>
  <si>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was deposited to Indore Municipal Corporation . The said project has been terminated due to some issues with IMC and the said amount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</si>
  <si>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was deposited towards new connection of telephone at kanpur site and when the operations at the site were stopped, the company had not paid telephone bills and the same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</si>
  <si>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was deposited towards electricity connection for Kanpur Power Plant and this project has been terminated and after termination the company left the site and the said amount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</si>
  <si>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was deposited towards electricity connection for Indore Project. This project has been terminated and the said amount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</si>
  <si>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deposited to Sales Tax Department against the registration of Sales Tax at Indore.
Hence, in this scenario, we are relying on the information provided to us in good faith and considered the fair market value to be 100% of the book value as the deposit is made with Sales Tax Authority which makes the amount fully realisable in the future.</t>
  </si>
  <si>
    <t>As per the information shared by the client/company, this amount has been deposited to VAT Department against the registration of VAT at Ahmedabad Site.
Hence, in this scenario, we are relying on the information provided to us in good faith and considered the fair market value to be 100% of the book value as the deposit is made with VAT Department which makes the amount fully realisable in the future.</t>
  </si>
  <si>
    <t>As per the information shared by the client/company, this amount has been deposited to Sales Tax Department against the registration of Sales Tax at Kanpur site.
Hence, in this scenario, we are relying on the information provided to us in good faith and considered the fair market value to be 100% of the book value as the deposit is made with Sales Tax Authority which makes the amount fully realisable in the future.</t>
  </si>
  <si>
    <t>Loans &amp; advances to fellow subsidiaries &amp; associate company</t>
  </si>
  <si>
    <t>Accured Interest -Group Co (Assets) - Mansi Bijali</t>
  </si>
  <si>
    <t>TOTAL</t>
  </si>
  <si>
    <t>As per the information shared by the client/company, this amount has been given as an advance to meet out the working capital requirement.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</si>
  <si>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(Aligarh) Ltd. The Company was doing only one project of Waste management in Aligarh and the project was in loss and a year back C&amp;T project has been terminated and the net worth of the company is also negative which makes the recoverability very difficult.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</si>
  <si>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given as an advance to meet out the working capital requirement and there is no business activity in the company for more than 5 years.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</si>
  <si>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(Dhanbad)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</si>
  <si>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Jaipur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</si>
  <si>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(Badaun) Ltd.  and there is no business activity in the company for more than 5 years.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</si>
  <si>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Shree Balaji Pottery Pvt.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</si>
  <si>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Shree Hari Om Utensils Pvt.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</si>
  <si>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A2Z Waste Management (Varanasi) Ltd-Dr</t>
  </si>
  <si>
    <t>As per the information shared by the client/company, the company has paid this amount against the ROC and Legal expenses on behalf of A2Z Waste Management (Nainital) Pvt.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</si>
  <si>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Moradabad Ltd. There is no business activity in the company since last 5 years and as per books of account, the Networth of the Company is also Negative. Since, last few years group companies are supporting for meeting the day to day expenses of the counterparty.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</si>
  <si>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(Ludhiana) Ltd. There is no business activity in the company since last 4 years as the project of the company has been terminated since December 2020 and as per books of account, the Networth of the Company is also Negative. Since, last few years group companies are supporting for meeting the day to day expenses of the counterparty.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</si>
  <si>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(Ranchi) Ltd. and there is no business activity in the company for more than 5 years.  Since, last few years group companies are supporting for meeting the day to day expenses of the counterparty.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</si>
  <si>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(Varanasi) Ltd.  There is no business activity in the company for more than 5 years and as per books of account, the Networth of the company is also Negative. Since, last few years group companies are supporting for meeting the day to day expenses of the counterparty.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</si>
  <si>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Powertech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</si>
  <si>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Magic Genie Smartech Solutions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</si>
  <si>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Shree Balaji Pottery Pvt.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</si>
  <si>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Shree Hari Om Utensils Pvt.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</si>
  <si>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Mansi Bijli &amp; Rice Mills Pvt. Ltd. There is no business activity in the company for more than 5 years.
As informed by the company, the chances of recoverability of this amount is almost Nil. Hence, in this scenario, we are relying on the information provided to us in good faith and considered the fair market value to be NIL.</t>
  </si>
  <si>
    <t>Other Financial Assets</t>
  </si>
  <si>
    <t>Non-Current Tax Assets (Net)</t>
  </si>
  <si>
    <t>Other Non-Current Assets</t>
  </si>
  <si>
    <t>Other Bank Balances</t>
  </si>
  <si>
    <t>Other Current Financial Assets</t>
  </si>
  <si>
    <t>OTHER BANK BALANCES</t>
  </si>
  <si>
    <t>SHORT-TERM LOANS &amp; ADVANCES</t>
  </si>
  <si>
    <t>NON-CURRENT INVESTMENT</t>
  </si>
  <si>
    <t>Nature of the Investment</t>
  </si>
  <si>
    <t>Chance of Recoverability</t>
  </si>
  <si>
    <t>Details as on 31st March 2023</t>
  </si>
  <si>
    <t>1. **We have not considered negative values included in the items outstanding as on ICD date, which leads to difference between amount outstanding in the Balance Sheet as on ICD date and outstanding amount mentioned here.
2. Assessment is done based on the details which the lender could provide to us on our queries.
3. We have considered the outstanding Balance as per data provided by the company for 31st March 2023.
4. Basis of the assessment is mentioned against each line item based on the information provided to us by the client/company.
5. No audit of any kind is performed by us from the books of account or ledger statements and all the data/ information/ input/ details provided to us by the client/company/lender are taken as is it on good faith that these are factually correct information.
6.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Current Assets.</t>
  </si>
  <si>
    <t xml:space="preserve">1. Assessment is done based on the details which the lender provided to us on our queries.
2. We have considered the outstanding Balance as per data provided by the company for 31st March 2023. Status &amp; Outstanding amount are provided by the client/company/lenders.
3. Basis of the assessment is mentioned against each line item based on the information provided to us by the company/ client.
4. No audit of any kind is performed by us from the books of account or ledger statements and all the data/ information/ input/ details provided to us by the client/company/lender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</si>
  <si>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t>Capital Advances</t>
  </si>
  <si>
    <t>Prepaid Expenses</t>
  </si>
  <si>
    <t>GST Recoverable</t>
  </si>
  <si>
    <t>Works Contract Tax Recoverable</t>
  </si>
  <si>
    <t>MP.PKVV Deposite,Indore</t>
  </si>
  <si>
    <t>Mamta Fuel Center (Deposite)</t>
  </si>
  <si>
    <t>Security Deposit  Against Compost(Kribhco)</t>
  </si>
  <si>
    <t>Security Deposit with Manju Lata (Uttam Nagar Ofc)</t>
  </si>
  <si>
    <t>Security with Electricity Dept - MUZ (EEEUDDI)</t>
  </si>
  <si>
    <t>Securty Deposit - Flat T1-302 Vipur Green</t>
  </si>
  <si>
    <t xml:space="preserve">Earnest money deposit </t>
  </si>
  <si>
    <t>Contract cost</t>
  </si>
  <si>
    <t>A</t>
  </si>
  <si>
    <t>B</t>
  </si>
  <si>
    <t>C</t>
  </si>
  <si>
    <t>Name of the company in which investment is made</t>
  </si>
  <si>
    <t>Inv  Earth Environment Managment Services  Pvt.Ltd.</t>
  </si>
  <si>
    <t>Investment In A2Z Waste Management(Jaipur) Ltd.</t>
  </si>
  <si>
    <t>Investment in A2Z WM(Dhanbad) Pvt. Ltd.</t>
  </si>
  <si>
    <t>Investment in Shree Balaji Pottery Pvt.Ltd.</t>
  </si>
  <si>
    <t>Investment in Shree Hari Om Utensils Pvt.Ltd.</t>
  </si>
  <si>
    <t>Share Capita A2z WM (Ahmedabad ) Ltd.</t>
  </si>
  <si>
    <t>Share Capita A2z WM (Mirzapur) Pvt. Ltd</t>
  </si>
  <si>
    <t>Share Capital A2z WM (Badaun) Pvt. Ltd</t>
  </si>
  <si>
    <t>Share Capital A2z WM (Balia) Pvt. Ltd</t>
  </si>
  <si>
    <t>Share Capital A2z WM (Fatehpur) Pvt. Ltd</t>
  </si>
  <si>
    <t>Share Capital A2z WM (Jaunpur) Pvt. Ltd</t>
  </si>
  <si>
    <t>Share Capital A2Z WM (Merrut) Ltd</t>
  </si>
  <si>
    <t>Share Capital A2Z WM (Moradabad) Ltd.</t>
  </si>
  <si>
    <t>Share Capital A2Z WM (Ranchi) Ltd</t>
  </si>
  <si>
    <t>Share Capital A2z WM (Sambhal) Pvt. Ltd</t>
  </si>
  <si>
    <t>Share Capital A2Z WM (Varansi) Ltd</t>
  </si>
  <si>
    <t>Investment in A2Z WM Nainital Pvt Ltd.</t>
  </si>
  <si>
    <t>Share Capital A2Z WM (Ludhiana) Ltd</t>
  </si>
  <si>
    <t>Equity Component of Shares (Aligarh)</t>
  </si>
  <si>
    <t>Equity Component of Shares (Ludhiana)</t>
  </si>
  <si>
    <t>Investment in Subsidiary IND AS</t>
  </si>
  <si>
    <t>Liability Component of Equity Shares (Aligarh)</t>
  </si>
  <si>
    <t>Liability Component of Equity Shares(Ludhiana)</t>
  </si>
  <si>
    <t>Share Capital (Pref) A2Z WM (Aligarh) Ltd</t>
  </si>
  <si>
    <t>Share Capital (Pref) A2Z WM (Badaun) Ltd.</t>
  </si>
  <si>
    <t>Share Capital (Pref) A2Z WM (Balia) Ltd.</t>
  </si>
  <si>
    <t>Share Capital (Pref) A2Z WM (Fatehpur) Ltd.</t>
  </si>
  <si>
    <t>Share Capital (Pref) A2Z WM (Jaunpur) Ltd.</t>
  </si>
  <si>
    <t>Share Capital (Pref) A2Z WM (Ludhiana) Ltd.</t>
  </si>
  <si>
    <t>Share Capital (Pref) A2Z WM (Merrut) Ltd</t>
  </si>
  <si>
    <t>Share Capital (Pref) A2Z WM (Mirzapur) Ltd.</t>
  </si>
  <si>
    <t>Share Capital ( Pref) A2Z WM ( Moradabad) Ltd</t>
  </si>
  <si>
    <t>Share Capital (Pref) A2Z WM (Ranchi) Ltd</t>
  </si>
  <si>
    <t>Share Capital (Pref) A2Z WM (Sambhal) Ltd.</t>
  </si>
  <si>
    <t>Share Capital (Pref) A2Z WM (Varansi) Ltd</t>
  </si>
  <si>
    <t>Investment in Preference Shares IND AS</t>
  </si>
  <si>
    <t>Investment in Debentures IND AS</t>
  </si>
  <si>
    <t>Investment in Equity IND AS</t>
  </si>
  <si>
    <t>Long Term Invesetment</t>
  </si>
  <si>
    <t>Investments in equity instruments of subsidiaries</t>
  </si>
  <si>
    <t>Investments in equity instruments of associates</t>
  </si>
  <si>
    <t>Investment in preference shares- Equity portion</t>
  </si>
  <si>
    <t>Investment in preference shares- Debt portion</t>
  </si>
  <si>
    <t xml:space="preserve">Investment in ZCB- Debt portion &amp; equity </t>
  </si>
  <si>
    <t>INVENTORY</t>
  </si>
  <si>
    <t>Type of Inventory</t>
  </si>
  <si>
    <t>Total Qty</t>
  </si>
  <si>
    <t>Rate</t>
  </si>
  <si>
    <t>Age of Inventory</t>
  </si>
  <si>
    <t>Total</t>
  </si>
  <si>
    <t>TRADE RECEIVABLES</t>
  </si>
  <si>
    <t>Trade Receivables - Unsecured, Considered Goods</t>
  </si>
  <si>
    <t>TOTAL:</t>
  </si>
  <si>
    <t>Raw Material -Stock in Hand</t>
  </si>
  <si>
    <t>Stock - Stores Plant &amp; Machinery</t>
  </si>
  <si>
    <t>Finished Goods - RDF</t>
  </si>
  <si>
    <t>Finished Goods - Compost</t>
  </si>
  <si>
    <t>Book Value as on  31.03.2023</t>
  </si>
  <si>
    <t>OTHER CURRENT ASSETS</t>
  </si>
  <si>
    <t>Prepaid Insurance</t>
  </si>
  <si>
    <t xml:space="preserve">Contract Cost </t>
  </si>
  <si>
    <t>Advances recoverable</t>
  </si>
  <si>
    <t>Accured Interest -Group Co (Assets) - Nainital</t>
  </si>
  <si>
    <t>Accrued Interest - Ahmedabad (Assets)</t>
  </si>
  <si>
    <t>Accrued Interest - Aligarh (Assets)</t>
  </si>
  <si>
    <t>Accrued Interest -Balia (Assets)</t>
  </si>
  <si>
    <t>Accrued Interest - Dhanbad (Assets)</t>
  </si>
  <si>
    <t>Accrued Interest - Fatehpur (Assets)</t>
  </si>
  <si>
    <t>Accrued Interest - Jaipur (Assets)</t>
  </si>
  <si>
    <t>Accrued Interest - Jaunpur (Assets)</t>
  </si>
  <si>
    <t>Accrued Interest - Ludhiana (Assets)</t>
  </si>
  <si>
    <t>Accrued Interest - Merrut (Assets)</t>
  </si>
  <si>
    <t>Accrued Interest - Mirzapur (Assets)</t>
  </si>
  <si>
    <t>Accrued Interest - Moradabad (Assets)</t>
  </si>
  <si>
    <t>Accrued Interest - Ranchi (Assets)</t>
  </si>
  <si>
    <t>Accrued Interest - Sambhal (Assets)</t>
  </si>
  <si>
    <t>Accrued Interest - Varanasi (Assets)</t>
  </si>
  <si>
    <t>Loan- A2z Waste Management (Ahmedabad) Ltd.</t>
  </si>
  <si>
    <t>Loan-A2Z Waste Management (Moradabad) Ltd.</t>
  </si>
  <si>
    <t>Loan - A2Z Waste Management( Varanasi) Ltd</t>
  </si>
  <si>
    <t>Loan to A2Z Waste Management ( Balia ) Ltd.</t>
  </si>
  <si>
    <t>Loan to A2Z Waste Management Fatehpur Ltd</t>
  </si>
  <si>
    <t>Loan to A2Z Waste Management(Jaipur) Ltd.</t>
  </si>
  <si>
    <t>Loan to A2Z Waste Management (Jaunpur) Limited</t>
  </si>
  <si>
    <t>Loan to A2Z Waste Management (Ludhiana) Limited</t>
  </si>
  <si>
    <t>Loan to A2Z Waste Management Merrut Ltd.</t>
  </si>
  <si>
    <t>Loan to A2Z Waste Management (Mirzapur) Ltd</t>
  </si>
  <si>
    <t>Loan to A2z Waste Management ( Ranchi ) LTd.</t>
  </si>
  <si>
    <t>Loan to A2Z Waste Management ( Sambhal) Ltd.</t>
  </si>
  <si>
    <t>A2Z Waste Management (Ahmedabad) Ltd. Dr.</t>
  </si>
  <si>
    <t>A2Z Waste Management (Merrut) Ltd-Dr</t>
  </si>
  <si>
    <t xml:space="preserve">1. Assessment is done based on the discussions done with the client/company and the details which they could provide to us on our queries.
2. We have considered the outstanding Balance as per data provided by the company for 31st March 2023. Status &amp; Outstanding amount are provided by the officials of client/company.
3. Basis of the assessment is mentioned against each line item based on the information provided to us by the client/company .
4. No audit of any kind is performed by me from the books of account or ledger statements and all the data/ information/ input/ details provided to us by the client/company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analyse in recoveries of outstanding dues. Ultimate recovery depends on efforts, extensive follow-ups and close scrutiny of individual case made by the client/company. So, our values should not be regarded as any judgment in regard to the recoverability of Securities or Financial Assets.
</t>
  </si>
  <si>
    <t xml:space="preserve">1. Assessment is done based on the discussions done with the client/company and the details which they could provide to us on our queries.
2. The complete list of counter-parties are taken from the data provided by the client/company for 31st March 2023. Status &amp; Outstanding amount are provided by the officials of company.
3. This is just a general assessment on the basis of general Industry practice, based on the details which the company/ bank provided to us as per our queries.
4. Basis of the assessment is mentioned against each line item based on the information provided to us by the client/company.
5. No audit of any kind is performed by me from the books of account or ledger statements and all the data/ information/ input/ details provided to us by the client/company are taken as is it on good faith that these are factually correct information.
6. There is no fixed criteria, formula or norm for the Valuation of Securities or Financial Assets. It is purely based on the individual assessment and may differ from valuer to valuer based on the practicality he/ she analyse in recoveries of outstanding dues. Ultimate recovery depends on efforts, extensive follow-ups and close scrutiny of individual case made by the client/company. So our values should not be regarded as any judgment in regard to the recoverability of Securities or Financial Assets.
</t>
  </si>
  <si>
    <t>1. Assessment is done based on the details which the lender provided to us on our queries.
2. We have considered the outstanding Balance as per data provided by the company for 31st March 2023. Status &amp; Outstanding amount are provided by the client/company/lenders.
3. Basis of the assessment is mentioned against each line item based on the information provided to us by the company/ client.
4. No audit of any kind is performed by us from the books of account or ledger statements and all the data/ information/ input/ details provided to us by the client/company/lender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t>
  </si>
  <si>
    <t xml:space="preserve">1. Assessment is done based on the discussions done with the Liquidator/ RP/ Corporate Debtor and the details which they could provide to us on our queries.
2. Basis of the assessment is mentioned against each line item based on the information provided to us by the company/ RP.
3. We have considered the outstanding Balance as per data provided by the company for 31st March 2023. Status &amp; Outstanding amount are provided by the client/company/lenders.
4. No audit of any kind is performed by us for the books of account or ledger statements and all this data/ information/ input/ details provided to us by the Liquidator/ RP/ Corporate Debtor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
</t>
  </si>
  <si>
    <t xml:space="preserve">1. Assessment is done based on the details which the lender provided to us on our queries.
2. We have considered the outstanding Balance as per data provided by the company for 31st March 2023. 
3. Basis of the assessment is mentioned against each line item based on the information provided to us by the company/ client.
4. Based on the reason for pendency and comments on recoverability, we have arrived at the valuation based on the assumption that in present situation what is the maximum recoverability can come subject to proper follow-up with the counter parties.
5. No audit of any kind is performed by us from the books of account or ledger statements and all the data/ information/ input/ details provided to us by the client/company/lender are taken as is it on good faith that these are factually correct information.
6.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</si>
  <si>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t xml:space="preserve">
1. **We have not considered negative values included in the items outstanding as on ICD date, which leads to difference between amount outstanding in the Balance Sheet as on ICD date and outstanding amount mentioned here.
2. Assessment is done based on the discussions done with the Bank / Client and the details which they could provide to us on our queries.
3. All the notes on the current status of amount recovery are given by bank/client. Notes and data provided by Corporate Debtor has been relied upon in good faith on the basis of which independent potential value assessment of the Securities or Financial Assets has been carried out.
4. Majority of information regarding the current recovery given by Company /Client verbally/email which we have to rely upon in good faith. In case at any point of time it is found that false, incorrect or forged information is provided to us, then this report should become null &amp; void. 
5. For the basis of arriving at the Value of each Currents Assets, please refer to the specific annexure.
6. This is just a general assessment on the basis of general Industry practice based on the details which the Bank / Client provided to us as per our queries &amp; discussions held during the course of the assessment and further opinion made by us based on the available information and facts on record.
7. Valuation of Current Assets is more of a kind of an assessment based on the industry practice and an assumption based on the facts &amp; verbal discussion carried out with the lender that what is the minimum amount can be recovered out of the receivables &amp; advances, etc. 
8. No audit of any kind is performed by us from the books of account or ledger statements and all this data/ information/ input/ details provided to us by the lender and are taken as is it on good faith that these are factually correct information.
9.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</si>
  <si>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Non-Current Investment</t>
  </si>
  <si>
    <t>Other Current Assets</t>
  </si>
  <si>
    <t>VIII</t>
  </si>
  <si>
    <t>IX</t>
  </si>
  <si>
    <t>X</t>
  </si>
  <si>
    <t>XI</t>
  </si>
  <si>
    <t>As per the notes to account of the financial statements shared with us, the company has INR 75.68 crores under the head of Investment in Subsidiaries &amp; Associates.
As per the information shared with us, the company had secured contracts from Municipal Corporations in various cities and in terms of the Contract they had established separate Special Purpose Vehicles (SPVs) or subsidiary companies to execute these projects. As part of the tender requirements, the Company made intial investments in the form of equity shares, preference shares, or debentures to facilitate the project completion. But, due to the Municipal Corporations' failure to pay tipping fees, these projects were terminated, resulting in significant losses and cessation of business activities for these subsidiaries. Consequently, the debentures/preference shares issued by these subsidiaries  remain unredeemed/have no present value. 
As these counterparties are no longer operational and have negative net worth which makes the recoverability of this amount very difficult. Hence, in this scenario, we are relying on the information provided to us in good faith and considered the fair market value to be NIL.</t>
  </si>
  <si>
    <t>NA</t>
  </si>
  <si>
    <t>As per the information shared by the client/company, this amount was deposited towards electricity connection for Indore Project and this project has been terminated and after termination the company left the site and the said amount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</si>
  <si>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was deposited towards new connection of Gas Cylinders at site and operations at the site had stopped since 2014 the said amount is still lying with them.
As informed by the company, the chances of recoverability of this amount is almost Nil. Hence, in this scenario, we are relying on the information provided to us in good faith and considered the fair market value to be NIL.</t>
  </si>
  <si>
    <t>Security Deposit -Office -Banglore</t>
  </si>
  <si>
    <t>As per the information shared by the client/company, this amount has been given as an advance to meet out the working capital requirement and there is no business activity in the company for more than 5 years and the net worth of the company is also negative which makes the recoverability very difficult.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</si>
  <si>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given as an advance to meet out the working capital requirement and there is no business activity in the company for more than 3 years and the net worth of the company is also negative which makes the recoverability very difficult.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</si>
  <si>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given as an advance to meet out the working capital requirement and there is no business activity in the company for more than 5 years and the non-availability of funds to payoff its liabilities makes the recoverability very difficult.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</si>
  <si>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given as an advance to meet out the working capital requirement and there is no business activity in the company for more than 5 years and the company has filed relevant forms to ROC for the Strike off.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</si>
  <si>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given as an advance to meet out the working capital requirement. As per the latest Audited Financial of FY 2022-23, total outstanding loan liability is approx INR 3.50 Cr. and the company is not able to pay its liability which makes the recoverability very difficult.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</si>
  <si>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(Balia) Ltd.  and there is no business activity in the company for more than 5 years. As per the latest Audited Financial of FY 2022-23, total outstanding loan liability is approx INR 37.50 Cr. and the company is not able to pay its liability which makes the recoverability very difficult.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</si>
  <si>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the company has paid this amount against the ROC and Legal expenses on behalf of A2Z Waste Management (Sambhal) Ltd. There is no business activity in the company for more than 5 years and as per books of account, the Networth of the company is also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</si>
  <si>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Varanasi) Ltd. However, there is no business activity in the company for more than 5 years and the net worth of the company is also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</si>
  <si>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(Dhanbad)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</si>
  <si>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Jaipur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</si>
  <si>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Ludhiana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</si>
  <si>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(Nainital) Private Ltd.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</si>
  <si>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Fatehpur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</si>
  <si>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(Jaunpur)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</si>
  <si>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Merrut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</si>
  <si>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(Mirzapur)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</si>
  <si>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(Sambhal)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</si>
  <si>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(Ranchi) Ltd. There is no business activity in the company for more than 5 years.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</si>
  <si>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(Moradabad) Limited. The counterparty does not have any available funds to payoff its liability as its net worth is negative.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</si>
  <si>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(Ahmedabad) Ltd. There is no business activity in the company for more than 5 years.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</si>
  <si>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(Aligarh) Ltd. The counterparty does not have any available funds to payoff its liability.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</si>
  <si>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is the amount of interest on the loan given by the company to A2Z Waste Management (Balia) Ltd. The counterparty does not have any available funds to payoff its liability.
As informed by the company, the chances of recoverability of this amount is almost Nil. Hence, in this scenario, we are relying on the information provided to us in good faith and considered the fair market value to be NIL.</t>
  </si>
  <si>
    <t>As per the notes to account of the financial statements shared with us, the company has INR 81,037.40 under the head of Cash in Hand. However, we have not received cash certificate to verify this amount.
As per the communication received from the company, they have confirmed that on 31.03.2023, the balance available as Cash in Hand as per their book of accounts is INR 80,607.
In this scenario, we are relying on the information provided to us in good faith and considered the fair market value as 100% of the available balance as per the communication received from the company.</t>
  </si>
  <si>
    <t>Fixed Deposit - Yes Bank</t>
  </si>
  <si>
    <t>As per the notes to account of the financial statements shared with us, the company has INR 51,525 with Yes Bank as Fixed Deposit. However, we have not received FDR to verify this amount.
As per the data/information shared by the company, this amount is the fixed deposit in favour of Yes Bank Ltd. against the term loan given by the Yes Bank Ltd. and the said fixed deposit has been invoked by the yes bank Ltd. against the Settlement of loan account of the company.
In this scenario, we are relying on the information provided to us in good faith and considered the fair market value to be Nil.</t>
  </si>
  <si>
    <t>As per the notes to account of the financial statements shared with us, the company has INR 55,653 under the head of Prepaid Insurance.
As per the data/information shared by the company, thiss amount was paid towards the insurance of the Vehicles of the Company in the FY 2015-16, which makes this amount non-recoverable.
In this scenario, we are relying on the information provided to us in good faith and considered the fair market value to be NIL as per the communication received from the company.</t>
  </si>
  <si>
    <t>As per the notes to account of the financial statements shared with us, the company has INR 5,25,579 under the head of Prepaid Expenses. We have not received any party wise details/terms &amp; conditions under which these payments were made.
As per the data/information shared by the company, this amount  was paid towards various expenses and the bill was not booked due to non -receiving of invoice in the FY 2017-18, which makes this amount non-recoverable.
In this scenario, we are relying on the information provided to us in good faith and considered the fair market value to be NIL as per the communication received from the company.</t>
  </si>
  <si>
    <t>Bhumika Transport</t>
  </si>
  <si>
    <t>The Municipal Commissioner Nanded - BG Recoverable</t>
  </si>
  <si>
    <t>Imprest</t>
  </si>
  <si>
    <t>Loan &amp; Advance to Staff</t>
  </si>
  <si>
    <t>BG RECOVERABLE - IMC</t>
  </si>
  <si>
    <t>DC &amp; DS - Kanpur - BG Recoverable A/c</t>
  </si>
  <si>
    <t>i.</t>
  </si>
  <si>
    <t>ii.</t>
  </si>
  <si>
    <t>iii.</t>
  </si>
  <si>
    <t>iv.</t>
  </si>
  <si>
    <t>vi.</t>
  </si>
  <si>
    <t>v.</t>
  </si>
  <si>
    <t>As per the information shared by the client/company, this amount has been deposited to the landlord as an advance towards the premises taken on lease at bangalore site, the company did not pay rent to the landord and the same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</si>
  <si>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deposited to the landlord as an advance towards the premises taken on lease at Gurugram, the company did not pay rent to the landord and the same is still lying with them.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</si>
  <si>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has been deposited to the landlord as an advance towards the premises taken on lease at delhi for maintaining the registered office of the company, the property is still on lease and the deposit is still lying with the landlord.
Hence, in this scenario, we are relying on the information provided to us in good faith and considered the fair market value to be 100% of the book value.</t>
  </si>
  <si>
    <t>As per the information shared by the client/company, this amount was deposited with the diesel vendor as an advance for purchasing the diesel at the patna site and the same is still lying with them. This amount has been outstanding since 2011.
As informed by the company, the chances of recoverability of this amount is almost Nil. Hence, in this scenario, we are relying on the information provided to us in good faith and considered the fair market value to be NIL.</t>
  </si>
  <si>
    <t>TDS Recoverable 2014- 2015</t>
  </si>
  <si>
    <t>TDS Recoverbale 2015-16</t>
  </si>
  <si>
    <t>TDS Recoverable 2015-16</t>
  </si>
  <si>
    <t>TDS Recoverable 2016-2017</t>
  </si>
  <si>
    <t>TDS Recoverable (2017-2018)</t>
  </si>
  <si>
    <t>Income Tax Refund</t>
  </si>
  <si>
    <t>TDS Recoverable 2012-13</t>
  </si>
  <si>
    <t>TDS Recoverable 2013-2014</t>
  </si>
  <si>
    <t>Tds Recoverable 2015-2016</t>
  </si>
  <si>
    <t>Tds Recoverable 2016-2017</t>
  </si>
  <si>
    <t>Tds Recoverable 2017-18</t>
  </si>
  <si>
    <t>Tds Recoverable(2018-2019)</t>
  </si>
  <si>
    <t>TDS Recoverable 2019-2020</t>
  </si>
  <si>
    <t>TDS Recoverable 2020-21</t>
  </si>
  <si>
    <t>Tds Recoverable 2021-2022</t>
  </si>
  <si>
    <t>Tds Recoverable for (2017-2018)</t>
  </si>
  <si>
    <t>As per the data/information shared by the company, this amount is related to the TDS deducted by the IIT Kanpur, Kanpur, Nanded, Indore Municipal Corporation &amp; Kanpur Jal Nigam during the period from July 2013 to September 2013. Due to dispute with these counterparties and termination of project, they have not paid the invoices amount and have not deposited TDS on the said invoices. 
Apart from this, the amount also includes the TDS on interest income for the loan given to group companies. Due to non-availability of funds in these companies, they are not able to deposit the TDS. The networth of these companies is also negative, which makes the recovery very difficult.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</si>
  <si>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Kanpur Municipal Corporation against the Invoices raised by the Company during FY 2014-15. Due to dispute with Municipal Corporation and termination of project, they have not paid the invoices amount and have not deposited TDS on the said invoices.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</si>
  <si>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IIT Kanpur against the Invoices raised by the Company during FY 2014-15. Due to dispute with IIT Kanpur and termination of project, they have not paid the invoices amount and have not deposited TDS on the said invoices.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</si>
  <si>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Indore Municipal Corporation against the Invoices raised by the Company during FY 2014-15. Due to dispute with Municipal Corporation and termination of project, they have not paid the invoices amount and have not deposited TDS on the said invoices.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</si>
  <si>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Indore Municipal Corporation against the Invoices raised by the Company during FY 2015-16. Due to dispute with Municipal Corporation and termination of project, they have not paid the invoices amount and have not deposited TDS on the said invoices.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</si>
  <si>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Madhya Pradesh Paschim Kshetra Vidyut Vitran Co. Ltd. against the collection done by the company during the FY 2016-17. Due to dispute with the counterparty and termination of contract, the recoverability of this seems improbable. 
Hence, in this scenario, we are relying on the information provided to us in good faith and considered the fair market value to be NIL.</t>
  </si>
  <si>
    <t>As per the data/information shared by the company, this amount is related to the TDS deducted by the Kanpur, Indore &amp; Muzaffarnagar Municipal Corporation during the period from March 2009 to March 2013. Due to dispute with Municipal Corporations and termination of project, they have not paid the invoices amount and have not deposited TDS on the said invoices.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</si>
  <si>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IIT Kanpur, Indore &amp; Muzaffarnagar Municipal Corporation during the period from July 2013 to September 2013. Due to dispute with these counterparties and termination of project, they have not paid the invoices amount and have not deposited TDS on the said invoices.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</si>
  <si>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Ahmedabad &amp; Nanded Municipal Corporation during the FY 2014-15. Due to dispute with these counterparties and termination of project, they have not paid the invoices amount and have not deposited TDS on the said invoices. 
Apart from this, the amount also includes the TDS on interest income for the loan given to group companies. Due to non-availability of funds in these companies, they are not able to deposit the TDS. The networth of these companies is also negative, which makes the recovery very difficult.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</si>
  <si>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Ahmedabad &amp; Nanded Municipal Corporation during the FY 2015-16. Due to dispute with these counterparties and termination of project, they have not paid the invoices amount and have not deposited TDS on the said invoices. 
Apart from this, the amount also includes the TDS on interest income for the loan given to group companies. Due to non-availability of funds in these companies, they are not able to deposit the TDS. The networth of these companies is also negative, which makes the recovery very difficult.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</si>
  <si>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Nanded Municipal Corporation during the FY 2016-17. Due to dispute with these counterparties and termination of project, they have not paid the invoices amount and have not deposited TDS on the said invoices. 
Apart from this, the amount also includes the TDS on interest income for the loan given to group companies. Due to non-availability of funds in these companies, they are not able to deposit the TDS. The networth of these companies is also negative, which makes the recovery very difficult.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</si>
  <si>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for FY 2016-17 on interest income for the loan given to group companies. Due to non-availability of funds in these companies, they are not able to deposit the TDS. The networth of these companies is also negative, which makes the recovery very difficult.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</si>
  <si>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deducted by the Muzaffarnagar Nagar Nigam during the FY 2018-19. Due to dispute with these counterparties and termination of project, they have not paid the invoices amount and have not deposited TDS on the said invoices. 
Apart from this, the amount also includes the TDS on interest income for the loan given to group companies. Due to non-availability of funds in these companies, they are not able to deposit the TDS. The networth of these companies is also negative, which makes the recovery very difficult.
As informed by the company, the chances of recoverability of this amount is almost Nil. Hence, in this scenario, we are relying on the information provided to us in good faith and considered the fair market value to be NIL.</t>
  </si>
  <si>
    <t>As per the data/information shared by the company, this amount is related to the TDS on interest income in FY 2017-18 against the fixed deposit which is withheld by the bank. 
As informed by the company, the chances of recoverability of this amount is almost Nil due to the ongoing tax demand in the company. Hence, in this scenario, we are relying on the information provided to us in good faith and considered the fair market value to be NIL.</t>
  </si>
  <si>
    <t>As per the information shared by the client/company, this amount was  deposited as an security deposit for compost tender with Krishak Bharti. This amount has been outstanding since August 2015.
As informed by the company, the chances of recoverability of this amount is almost Nil due to the dispute with the counterparty and suspension of activity at site. Hence, in this scenario, we are relying on the information provided to us in good faith and considered the fair market value to be NIL.</t>
  </si>
  <si>
    <t>As per information shared by the client/company, this amount pertains to the Bank Guarantee given to Indore Municipal Corporation for the contract award by IMC. Due to dispute with IMC, the project has been terminated and the municipal corporation have invoked the said Bank Guarantee.
As informed by the company, the chances of recoverability of this amount is almost Nil. Hence, in this scenario, we are relying on the information provided to us in good faith and considered the fair market value to be NIL.</t>
  </si>
  <si>
    <t>As per information shared by the client/company, this amount pertains to the Bank Guarantee given to C&amp;DS Kanpur for the contract award passed by C&amp;DS. Due to dispute with C&amp;DS, the project has been terminated and they have invoked the said Bank Guarantee. Due to dispute with C&amp;DS, the project has been terminated and the municipal corporation have invoked the said Bank Guarantee.
As informed by the company, the chances of recoverability of this amount is almost Nil. Hence, in this scenario, we are relying on the information provided to us in good faith and considered the fair market value to be NIL.</t>
  </si>
  <si>
    <t>As per information shared by the client/company, this amount was paid to various ex-employees. Due to insufficient fund in the company, GWML has not paid their outstanding salaries which makes the recovery of this amount improbable.
Hence, in this scenario, we are relying on the information provided to us in good faith and considered the fair market value to be NIL.</t>
  </si>
  <si>
    <t>As per the data/information shared by the company, this amount pertains to the bank guarantee given to Nanded Municipal Corporation for the contract awarded by NMC. Due to dispute with NMC, the project has been terminated and the municipal corporation have invoked the said Bank Guarantee.
As informed by the company, the chances of recoverability of this amount is almost Nil. Hence, in this scenario, we are relying on the information provided to us in good faith and considered the fair market value to be NIL.</t>
  </si>
  <si>
    <t>As per the data/information shared by the client, this amount relates to sum Miscellaneous contract cost which needs to be expensed off. Hence, the recovery of this amount seems improbable.
Therefore, in this scenario, we are relying on the information provided to us in good faith and considered the fair market value to be NIL.</t>
  </si>
  <si>
    <t>As per the information shared by the client/company, this amount of EMD was deposited to various Municipal Corporations and various other parties against the tenders allotted by them. Due to dispute with these counterparties and termination of project, the recoverability of this amount seems improbable.
As informed by the company, the chances of recoverability of this amount is almost Nil. Hence, in this scenario, we are relying on the information provided to us in good faith and considered the fair market value to be NIL.</t>
  </si>
  <si>
    <t>-</t>
  </si>
  <si>
    <t>As per the notes to account of the financial statements shared with us, the company has Raw Material worth INR 16,633.00 under the head of Inventory.
However, we have not received any details regarding the price, quantity, conditition etc. from the client/company.
Hence, in this scenario, we cannot assign any value to it.</t>
  </si>
  <si>
    <t>As per the notes to account of the financial statements shared with us, the company has Stores (P&amp;M) worth INR 39,200.00 under the head of Inventory.
However, we have not received any details regarding the price, quantity, condition, etc. from the client/company.
Hence, in this scenario, we cannot assign any value to it.</t>
  </si>
  <si>
    <t>As per the notes to account of the financial statements shared with us, the company has Stores (P&amp;M) worth INR 93,540.00 under the head of Inventory.
However, we have not received any details regarding the price, quantity, condition, etc. from the client/company.
Hence, in this scenario, we cannot assign any value to it.</t>
  </si>
  <si>
    <t>As per the notes to account of the financial statements shared with us, the company has Raw Material worth INR 23,763.46 under the head of Inventory.
However, we have not received any details regarding the price, quantity, condition, etc. from the client/company.
Hence, in this scenario, we cannot assign any value to it.</t>
  </si>
  <si>
    <t>As per the notes to account of the financial statements shared with us, the company has Compost worth INR 16,27,587.00 under the head of Inventory.
As per the information shared by the client/company, the compost was located at the Muzaffarnagar site. It was produced by  processing the compostable  components of Municipal Solid Waste like vegetables, food waste etc.  and the same were stored at the vicinity of the land allotted by the Municipal Corporation. However, after termination of the said project, the operations of the company were completely stopped and they were not able to sale the Compost and due to lack of storage space it got mixed with the waste and now there is no saleable value of the product.
Hence, in this scenario, we are relying on the information provided to us in good faith and considered the fair market value to be NIL.</t>
  </si>
  <si>
    <t>As per the notes to account of the financial statements shared with us, the company has RDF worth INR 6,13,67,405.00 under the head of Inventory.
As per the information shared by the client/company, the compost was located at the Kanpur &amp; Muzaffarnagar site worth INR 4,50,00,982 &amp; INR 1,63,66,426 respectively. It was produced by compressing the  combustible components of Municipal Solid Waste like paper, plastic, cloth etc. and the same were stored at the vicinity of the land allotted by the Municipal Corporation. However, after termination of the said project, the operations of the company were completely stopped. As of now the RDF has again become waste and there is no saleable value of the product as on date.
Hence, in this scenario, we are relying on the information provided to us in good faith and considered the fair market value to be NIL.</t>
  </si>
  <si>
    <t>Maa Sharda Vincom Pvt. Ltd.</t>
  </si>
  <si>
    <t>Dazzling Construction Pvt Ltd.</t>
  </si>
  <si>
    <t>Jiangsu Myuang Group Co. Ltd</t>
  </si>
  <si>
    <t>WCT Recovarable UP</t>
  </si>
  <si>
    <t>Lehra Fuel Tech (P) Ltd.</t>
  </si>
  <si>
    <t>A2Z Powercom Pvt Ltd</t>
  </si>
  <si>
    <t>Enviro Energy Venture Pvt. Ltd.</t>
  </si>
  <si>
    <t>Har International</t>
  </si>
  <si>
    <t>Pressure And Process Boilers Private Ltd</t>
  </si>
  <si>
    <t>Arrowhead Seperation Engineering (P) Ltd.</t>
  </si>
  <si>
    <t>Jaiprakash Associates Ltd.</t>
  </si>
  <si>
    <t>Kirti Waste Solution</t>
  </si>
  <si>
    <t>Gokul Interlocking</t>
  </si>
  <si>
    <t>Allegiance Logistica (P) Limited</t>
  </si>
  <si>
    <t>Suyash Gupta</t>
  </si>
  <si>
    <t>Milimech Engineering</t>
  </si>
  <si>
    <t>Hamburg Sud India Private Limited</t>
  </si>
  <si>
    <t>Divy Enterprises</t>
  </si>
  <si>
    <t>Satnam Motors</t>
  </si>
  <si>
    <t>Saurabh Trivedi</t>
  </si>
  <si>
    <t>Idea Holding Limited</t>
  </si>
  <si>
    <t>Others</t>
  </si>
  <si>
    <t>E</t>
  </si>
  <si>
    <t>D</t>
  </si>
  <si>
    <t>Ghaziabad Nagar Nigam</t>
  </si>
  <si>
    <t>Muzaffarnagar Municipal Corporation</t>
  </si>
  <si>
    <t>Nanded Muncipal Corporation</t>
  </si>
  <si>
    <t>Patna Muncipal Corporation</t>
  </si>
  <si>
    <t>Ahmedabad Municipal Corporation</t>
  </si>
  <si>
    <t>Kanpur Municipal Corporation</t>
  </si>
  <si>
    <t>Indore Municipal Corporation</t>
  </si>
  <si>
    <t>Less: Provision for Doubtful Debts</t>
  </si>
  <si>
    <t>DVVNL, Agra</t>
  </si>
  <si>
    <t>Biharsharif Municipal Corporation</t>
  </si>
  <si>
    <t>Krishak Bharti Cooperative Ltd. (Lucknow)</t>
  </si>
  <si>
    <t>Dharbhanga Municipal Corporation</t>
  </si>
  <si>
    <t>Krishak Bhartiya Co-Operative Ltd. Bhopal</t>
  </si>
  <si>
    <t>Krishak Bharti Cooperative Ltd., Punjab</t>
  </si>
  <si>
    <t>As per the information shared by the client/company, this amount is due from Ghaziabad Nagar Nigam since FY 2011-12.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</si>
  <si>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Muzaffarnagar Nagar Nigam since FY 2017-18.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</si>
  <si>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Nanded Nagar Nigam since FY 2016-17.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</si>
  <si>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Patna Nagar Nigam since FY 2010-11.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</si>
  <si>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Ahmedabad Nagar Nigam since FY 2016-17.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</si>
  <si>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Kanpur Nagar Nigam since FY 2014-15.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</si>
  <si>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Indore Nagar Nigam since FY 2015-16.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</si>
  <si>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due from Biharsharif Nagar Nigam since FY 2012-13. Due to the dispute with the counterparty, the project was terminated and the matter is under litigation.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</si>
  <si>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related to the sale of Electricity to DVVNL Agra and due to dispute with DVVNL Agra, the company had not received this payment.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</si>
  <si>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is the balance amount against the Invoice raised by the company to Dharbhanga Municipal Corporation as per the tender allotted to the Company. The said Municipal Corporation deducted this amount from the invoices raised by the company, due to underperformance/delay in works at the site. As of now, the project is terminated. 
As per the information provided to us, the chances of recoverability of this amount is almost Nil. Hence, in this scenario, we are relying on the information provided to us in good faith and considered the fair market value to be NIL.</t>
  </si>
  <si>
    <t>As per the notes to account of the financial statements shared with us, the balance worth INR 64,89,672.72 is due from various other parties under the head of Trade Receivables.
However, we have not received any details regarding the terms &amp; conditions of the transactions, period of pendency, reason of pendency etc.
Hence, in this scenario, we cannot assign any value to it.</t>
  </si>
  <si>
    <t>As per the information shared by the client/company, This amount was related to the sale of compost. Due to the dispute with the counterparty regarding Quality of Goods, they have not paid this amount. 
As per the information provided to us, the chances of recoverability of this amount is almost Nil. Hence, in this scenario, we are relying on the information provided to us in good faith and considered the fair market value to be NIL.</t>
  </si>
  <si>
    <t>As per the information shared by the client/company, this amount is paid to Dazzling Construction Pvt. Ltd. for construction work at Kanpur Site. GWML had a dispute with Dazzling and they stopped the work at site. This amount has been due since November 2011. 
As informed by the company, the chances of recoverability of this amount is almost Nil. Hence, in this scenario, we are relying on the information provided to us in good faith and considered the fair market value to be NIL.</t>
  </si>
  <si>
    <t>As per the information shared by the client/company, this amount is paid to Jiangsu Myuang Group Co. Ltd. for the import of a machine at Kanpur Site. But the quality of the sample machines were not good and GWML didn't pick the remaining consignment. Currently, the GWML is in dispute with the counterparty and they have filed an arbitration case against the GWML. The amount has been due since March 2012. 
As informed by the company, the chances of recoverability of this amount is almost Nil. Hence, in this scenario, we are relying on the information provided to us in good faith and considered the fair market value to be NIL.</t>
  </si>
  <si>
    <t>As informed this by the client, this amount has been adjusted against the VAT liability of the company by the UP Sales Tax Deptt.
Hence,  in this scenario, we are relying on the information provided to us in good faith and considered the fair market value to be NIL.</t>
  </si>
  <si>
    <t>As per the information shared by client/company, this amount is related to the sale of Harvester to third party namely RD Construction against the liability of group company namely A2Z Powercom Pvt. Ltd. Currently, the group company does not have any available funds to pay its liability and its net worth is also negative.
As informed by the company, the chances of recoverability of this amount is almost Nil. Hence, in this scenario, we are relying on the information provided to us in good faith and considered the fair market value to be NIL.</t>
  </si>
  <si>
    <t>Standard Auto General Engg.</t>
  </si>
  <si>
    <t>As per the notes to account of the financial statements shared with us, the company has INR 32,194 under the head of Prepaid Expenses.
As per the data/information shared by the company, this amount was paid towards the insurance of the Vehicles of the Company in the FY 2016-17, which makes this amount non-recoverable.
In this scenario, we are relying on the information provided to us in good faith and considered the fair market value to be NIL as per the communication received from the company.</t>
  </si>
  <si>
    <t>As per the notes to account of the financial statements shared with us, the company has INR 2,90,689 under the head of Gratuity Funds Assets (Net).
As per the valuation report of Defined Benefit-Gratuity Plan by KP Actuaries and Consultants LLP dated 31.03.2024  shared by the company, this amount is the Net Plan Assets available after deducting present value of obligations. As per the applicable norms, the company is required to maintain Plan Assets to payoff the future obligations. 
In this scenario, we are relying on the information provided to us in good faith and considered the fair market value to be 100% of book value.</t>
  </si>
  <si>
    <t>i)</t>
  </si>
  <si>
    <t>WCT Recoverable UP</t>
  </si>
  <si>
    <t>ii)</t>
  </si>
  <si>
    <t>MP VAT Input Credit (Revenue Goods)</t>
  </si>
  <si>
    <t>iii)</t>
  </si>
  <si>
    <t>Vat Input -Capital Goods 2016-17</t>
  </si>
  <si>
    <t>As per the information shared with client/company, this matter is under dispute with MP Vat department. The company has pending liability in Vat department and this amount has been adjusted against vat liability which makes the recoverability of this amount very difficult.
As informed by the company, the chances of recoverability of this amount is almost Nil. Hence, in this scenario, we are relying on the information provided to us in good faith and considered the fair market value to be NIL.</t>
  </si>
  <si>
    <t>As per the information shared with client/company, this matter is under dispute with UP Sales Tax Department. The company has pending liability in sales tax department and this amount has been adjusted against that liability which makes the recoverability of this amount very difficult.
As informed by the company, the chances of recoverability of this amount is almost Nil. Hence, in this scenario, we are relying on the information provided to us in good faith and considered the fair market value to be NIL.</t>
  </si>
  <si>
    <t>As per the information shared with client/company, apart from the GST recoverable, the company has GST payable of INR 12,58,475 against the said recoverable. This amount is recoverable due to non-filling of GST returns. This amount will be adjusted with the GST payable which makes the recoverability of this amount very difficult.
As informed by the company, the chances of recoverability of this amount is almost Nil. Hence, in this scenario, we are relying on the information provided to us in good faith and considered the fair market value to be NIL.</t>
  </si>
  <si>
    <t>As per the notes to account of the financial statements shared with us, the balance worth INR 2,16,863.54 is due from various other parties under the head of Capital Advances.
However, we have not received any details regarding the terms &amp; conditions of the transactions, period of pendency, reason of pendency etc.
Hence, in this scenario, we cannot assign any value to it.</t>
  </si>
  <si>
    <t>As per information shared by client, this amount was paid by the third party namely DB Shapariya on behalf of the company for Purchase of material at Kanpur site. 
As informed by the company, the chances of recoverability of this amount is almost Nil due to dispute with DB Shapariya. Although the company has received the goods/services against this advance. Hence, in this scenario, we are relying on the information provided to us in good faith and considered the fair market value to be NIL.</t>
  </si>
  <si>
    <t>As per the information shared by client, this amount was paid as Professional Fees to the consultant for handling Sales Tax matter at Kanpur. But the company didn't received the copy of bill due to which bill was not booked, although they have received the goods/services against this advance. 
Hence, in this scenario, we are relying on the information provided to us in good faith and considered the fair market value to be NIL.</t>
  </si>
  <si>
    <t>As per the information shared by client, this amount against the diesel purchased by the company at kanpur site. This amount is outstanding due to non-booking of bills due to termination of project. Although GWML have received the goods/services against this advance. 
Hence, in this scenario, we are relying on the information provided to us in good faith and considered the fair market value to be NIL.</t>
  </si>
  <si>
    <t>As per the information shared by client, this amount was paid against the purchase of electrical items at Indore site. This amount is outstanding due to non-booking of bills. Although, GWML have received the goods/services against this advance. 
Hence, in this scenario, we are relying on the information provided to us in good faith and considered the fair market value to be NIL.</t>
  </si>
  <si>
    <t>As per the information shared by client, this amount was paid Transportation  of goods and its handling charges. This amount is outstanding due to non-booking of bills. Although, GWML have received the goods/services against this advance. 
Hence, in this scenario, we are relying on the information provided to us in good faith and considered the fair market value to be NIL.</t>
  </si>
  <si>
    <t>As per the information shared by client, this amount was paid against the purchase of Cement for Kanpur Plant. The company had received the material against this payment but the bills were not booked as the bills were misplaced due to shifting of office.
Hence, in this scenario, we are relying on the information provided to us in good faith and considered the fair market value to be NIL.</t>
  </si>
  <si>
    <t>As per the information shared by client, this amount was paid against the P&amp;D Maintenance charges at Kanpur Site. After termination of the Kanpur plant, the company didn't received the bill for the same. Although, GWML have received the goods/services against this advance. 
Hence, in this scenario, we are relying on the information provided to us in good faith and considered the fair market value to be NIL.</t>
  </si>
  <si>
    <t>As per the information shared by client, this amount was paid against the supply of labour for packing work at Kanpur site. After termination of the Kanpur plant, the company didn't received the bill for the same. Although, GWML have received the goods/services against this advance. 
Hence, in this scenario, we are relying on the information provided to us in good faith and considered the fair market value to be NIL.</t>
  </si>
  <si>
    <t>As per the information shared by client, this amount was paid against the  freight charges for transporting of goods. Due to termination of project, bill was not booked. Although, GWML have received the goods/services against this advance. 
Hence, in this scenario, we are relying on the information provided to us in good faith and considered the fair market value to be NIL.</t>
  </si>
  <si>
    <t>As per the information shared by client, this amount was paid to the advocate for handling the legal matter of the company. GWML didn't received the copy of bill due to which bill was not booked. Although, GWML have received the goods/services against this advance. 
Hence, in this scenario, we are relying on the information provided to us in good faith and considered the fair market value to be NIL.</t>
  </si>
  <si>
    <t>As per the information shared by client, this amount was paid against the Purchase of Grinder machine at Kanpur Site. The company forget to book the bill in the book of account. 
Hence, in this scenario, we are relying on the information provided to us in good faith and considered the fair market value to be NIL.</t>
  </si>
  <si>
    <t>As per the information shared by client, this amount was paid against the purchase of RDF conveyor and trommel compost at kanpur site. The company had received the machines against this payment but the bills were not booked due to underperformance of Machine.
As informed by the company, the chances of recoverability of this amount is almost Nil. Hence, in this scenario, we are relying on the information provided to us in good faith and considered the fair market value to be NIL.</t>
  </si>
  <si>
    <t>As per the information shared by client, this amount was paid against the Modification and Fabrication of Fuel Collection system at project site. The company had received the machines against this payment but the bills were not booked due to underperformance of Machinery &amp; Equipments.
As informed by the company, the chances of recoverability of this amount is almost Nil. Hence, in this scenario, we are relying on the information provided to us in good faith and considered the fair market value to be NIL.</t>
  </si>
  <si>
    <t>As per information shared by client, this amount was paid by by BN Tiwari with whom GWML have signed MOA for handling the Kanpur Plant and he was the signatory in the bank account from where this payment was made.  
As informed by the company, the chances of recoverability of this amount is almost Nil as this matter is under dispute because of financial fraud committed by the BN Tiwari with the company.
Hence, in this scenario, we are relying on the information provided to us in good faith and considered the fair market value to be NIL.</t>
  </si>
  <si>
    <r>
      <t xml:space="preserve">As per the data/information shared by the company, GWML have executed a joint venture agreement with Bhumika Transport to use their credential for the tender of Municipal Corporations  and this amount was paid against the royalty fees to Bhumika. </t>
    </r>
    <r>
      <rPr>
        <sz val="11"/>
        <color theme="1"/>
        <rFont val="Calibri"/>
        <family val="2"/>
        <scheme val="minor"/>
      </rPr>
      <t xml:space="preserve">
As informed by the company, the chances of recoverability of this amount is almost Nil. Hence, in this scenario, we are relying on the information provided to us in good faith and considered the fair market value to be NIL.</t>
    </r>
  </si>
  <si>
    <t xml:space="preserve">1. **We have not considered negative values included in the items outstanding as on ICD date, which leads to difference between amount outstanding in the Balance Sheet as on ICD date and outstanding amount mentioned here.
1. Assessment is done based on the details which the lender provided to us on our queries.
2. We have considered the outstanding Balance as per data provided by the company for 31st March 2023. Status &amp; Outstanding amount are provided by the client/company/lenders.
3. Basis of the assessment is mentioned against each line item based on the information provided to us by the company/ client.
4. No audit of any kind is performed by us from the books of account or ledger statements and all the data/ information/ input/ details provided to us by the client/company/lender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and close scrutiny of individual case made by the company. So, our values should not be regarded as any judgment in regard to the recoverability of Securities or Current Assets.
</t>
  </si>
  <si>
    <t>As per the information shared by the client/company, this payment is made by the company against the purchase order of a machine.  The company had received the machines against this payment but the bills were not booked due to underperformance of Machine.
As informed by the company, the chances of recoverability of this amount is almost Nil. Hence, in this scenario, we are relying on the information provided to us in good faith and considered the fair market value to be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</si>
</sst>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8" formatCode="&quot;₹&quot;\ #,##0.00;[Red]&quot;₹&quot;\ \-#,##0.00"/>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gt;=10000000]##\,##\,##\,##0;[&gt;=100000]\ ##\,##\,##0;##,##0"/>
    <numFmt numFmtId="169" formatCode="_-* #,##0_-;\-* #,##0_-;_-* &quot;-&quot;_-;_-@_-"/>
    <numFmt numFmtId="170" formatCode="_-* #,##0.00_-;\-* #,##0.00_-;_-* &quot;-&quot;??_-;_-@_-"/>
    <numFmt numFmtId="171" formatCode="_(* #,##0.00_);_(* \(#,##0.00\);_(* \-??_);_(@_)"/>
    <numFmt numFmtId="172" formatCode="0.00_)"/>
    <numFmt numFmtId="173" formatCode="0.000"/>
    <numFmt numFmtId="174" formatCode="&quot;$&quot;#,##0.0_);\(&quot;$&quot;#,##0.0\)"/>
    <numFmt numFmtId="175" formatCode="General_)"/>
    <numFmt numFmtId="176" formatCode="0.0%;\(0.0%\)"/>
    <numFmt numFmtId="177" formatCode="&quot;$&quot;#,##0.0"/>
    <numFmt numFmtId="178" formatCode="0.00000000"/>
    <numFmt numFmtId="179" formatCode="_-* #,##0\ _D_M_-;\-* #,##0\ _D_M_-;_-* &quot;-&quot;\ _D_M_-;_-@_-"/>
    <numFmt numFmtId="180" formatCode="_-* #,##0.00\ _D_M_-;\-* #,##0.00\ _D_M_-;_-* &quot;-&quot;??\ _D_M_-;_-@_-"/>
    <numFmt numFmtId="181" formatCode="#,##0\ &quot;F&quot;;[Red]\-#,##0\ &quot;F&quot;"/>
    <numFmt numFmtId="182" formatCode="mm/dd/yy"/>
    <numFmt numFmtId="183" formatCode="#,##0&quot;£&quot;_);\(#,##0&quot;£&quot;\)"/>
    <numFmt numFmtId="184" formatCode="#,##0&quot;£&quot;_);[Red]\(#,##0&quot;£&quot;\)"/>
    <numFmt numFmtId="185" formatCode="_-&quot;$&quot;* #,##0_-;\-&quot;$&quot;* #,##0_-;_-&quot;$&quot;* &quot;-&quot;_-;_-@_-"/>
    <numFmt numFmtId="186" formatCode="_-&quot;$&quot;* #,##0.00_-;\-&quot;$&quot;* #,##0.00_-;_-&quot;$&quot;* &quot;-&quot;??_-;_-@_-"/>
    <numFmt numFmtId="187" formatCode="_(* #,##0_);_(* \(#,##0\);_(* &quot;-&quot;??_);_(@_)"/>
    <numFmt numFmtId="188" formatCode="_([$€-2]* #,##0.00_);_([$€-2]* \(#,##0.00\);_([$€-2]* &quot;-&quot;??_)"/>
  </numFmts>
  <fonts count="5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i/>
      <sz val="9"/>
      <color theme="1"/>
      <name val="Arial"/>
      <family val="2"/>
    </font>
    <font>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sz val="11"/>
      <name val="Calibri"/>
      <family val="2"/>
      <scheme val="minor"/>
    </font>
    <font>
      <sz val="11"/>
      <color rgb="FF000000"/>
      <name val="Calibri"/>
      <family val="2"/>
      <scheme val="minor"/>
    </font>
    <font>
      <b/>
      <sz val="11"/>
      <color theme="0"/>
      <name val="Calibri"/>
      <family val="2"/>
      <scheme val="minor"/>
    </font>
    <font>
      <b/>
      <i/>
      <sz val="11"/>
      <color theme="1"/>
      <name val="Calibri"/>
      <family val="2"/>
      <scheme val="minor"/>
    </font>
    <font>
      <sz val="10"/>
      <color rgb="FF000000"/>
      <name val="Times New Roman"/>
      <family val="1"/>
    </font>
    <font>
      <sz val="8"/>
      <name val="Calibri"/>
      <family val="2"/>
      <scheme val="minor"/>
    </font>
    <font>
      <i/>
      <sz val="11"/>
      <name val="Calibri"/>
      <family val="2"/>
      <scheme val="minor"/>
    </font>
    <font>
      <i/>
      <sz val="11"/>
      <color theme="1"/>
      <name val="Calibri"/>
      <family val="2"/>
      <scheme val="minor"/>
    </font>
    <font>
      <b/>
      <i/>
      <sz val="11"/>
      <name val="Calibri"/>
      <family val="2"/>
      <scheme val="minor"/>
    </font>
    <font>
      <b/>
      <i/>
      <sz val="11"/>
      <color theme="0"/>
      <name val="Calibri"/>
      <family val="2"/>
      <scheme val="minor"/>
    </font>
    <font>
      <b/>
      <sz val="11"/>
      <name val="Calibri"/>
      <family val="2"/>
      <scheme val="minor"/>
    </font>
    <font>
      <b/>
      <sz val="11"/>
      <color rgb="FF000000"/>
      <name val="Calibri"/>
      <family val="2"/>
      <scheme val="minor"/>
    </font>
    <font>
      <sz val="11"/>
      <color theme="1"/>
      <name val="Calibri"/>
      <family val="2"/>
    </font>
    <font>
      <b/>
      <sz val="10"/>
      <color rgb="FF000000"/>
      <name val="Arial Regular"/>
    </font>
    <font>
      <b/>
      <sz val="11"/>
      <color indexed="8"/>
      <name val="Calibri"/>
      <family val="2"/>
      <scheme val="minor"/>
    </font>
  </fonts>
  <fills count="2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rgb="FFFFFFFF"/>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top style="thin">
        <color auto="1"/>
      </top>
      <bottom/>
      <diagonal/>
    </border>
    <border>
      <left style="thin">
        <color auto="1"/>
      </left>
      <right style="thin">
        <color indexed="64"/>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11717">
    <xf numFmtId="0" fontId="0"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166"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0" fontId="7" fillId="0" borderId="0">
      <alignment vertical="center"/>
    </xf>
    <xf numFmtId="43" fontId="8" fillId="0" borderId="0" applyFont="0" applyFill="0" applyBorder="0" applyAlignment="0" applyProtection="0">
      <alignment vertical="center"/>
    </xf>
    <xf numFmtId="43" fontId="2" fillId="0" borderId="0" applyFont="0" applyFill="0" applyBorder="0" applyAlignment="0" applyProtection="0"/>
    <xf numFmtId="0" fontId="3" fillId="0" borderId="0" applyNumberFormat="0" applyFill="0" applyBorder="0" applyAlignment="0" applyProtection="0"/>
    <xf numFmtId="9" fontId="3" fillId="0" borderId="0" applyFont="0" applyFill="0" applyBorder="0" applyAlignment="0" applyProtection="0"/>
    <xf numFmtId="0" fontId="9" fillId="0" borderId="0">
      <alignment vertical="top"/>
    </xf>
    <xf numFmtId="0" fontId="10" fillId="0" borderId="0">
      <alignment vertical="top"/>
    </xf>
    <xf numFmtId="0" fontId="9" fillId="0" borderId="0">
      <alignment vertical="top"/>
    </xf>
    <xf numFmtId="0" fontId="9" fillId="0" borderId="0">
      <alignment vertical="top"/>
    </xf>
    <xf numFmtId="0" fontId="9" fillId="0" borderId="0">
      <alignment vertical="top"/>
    </xf>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0" fontId="8" fillId="0" borderId="0" applyFill="0" applyBorder="0"/>
    <xf numFmtId="0" fontId="21" fillId="0" borderId="0" applyNumberFormat="0" applyFill="0" applyBorder="0" applyAlignment="0" applyProtection="0"/>
    <xf numFmtId="174" fontId="3" fillId="0" borderId="0" applyFill="0" applyBorder="0" applyAlignment="0"/>
    <xf numFmtId="175" fontId="22" fillId="0" borderId="0" applyFill="0" applyBorder="0" applyAlignment="0"/>
    <xf numFmtId="173" fontId="22" fillId="0" borderId="0" applyFill="0" applyBorder="0" applyAlignment="0"/>
    <xf numFmtId="176" fontId="3" fillId="0" borderId="0" applyFill="0" applyBorder="0" applyAlignment="0"/>
    <xf numFmtId="177" fontId="3" fillId="0" borderId="0" applyFill="0" applyBorder="0" applyAlignment="0"/>
    <xf numFmtId="174" fontId="3" fillId="0" borderId="0" applyFill="0" applyBorder="0" applyAlignment="0"/>
    <xf numFmtId="178" fontId="3" fillId="0" borderId="0" applyFill="0" applyBorder="0" applyAlignment="0"/>
    <xf numFmtId="175" fontId="22" fillId="0" borderId="0" applyFill="0" applyBorder="0" applyAlignment="0"/>
    <xf numFmtId="0" fontId="16" fillId="0" borderId="0"/>
    <xf numFmtId="0" fontId="13" fillId="0" borderId="0"/>
    <xf numFmtId="43" fontId="9" fillId="0" borderId="0" applyFont="0" applyFill="0" applyBorder="0" applyAlignment="0" applyProtection="0">
      <alignment vertical="top"/>
    </xf>
    <xf numFmtId="174" fontId="3" fillId="0" borderId="0" applyFont="0" applyFill="0" applyBorder="0" applyAlignment="0" applyProtection="0"/>
    <xf numFmtId="43" fontId="9" fillId="0" borderId="0" applyFont="0" applyFill="0" applyBorder="0" applyAlignment="0" applyProtection="0">
      <alignment vertical="top"/>
    </xf>
    <xf numFmtId="171" fontId="3" fillId="0" borderId="0" applyFill="0" applyBorder="0" applyAlignment="0" applyProtection="0"/>
    <xf numFmtId="43" fontId="9" fillId="0" borderId="0" applyFont="0" applyFill="0" applyBorder="0" applyAlignment="0" applyProtection="0">
      <alignment vertical="top"/>
    </xf>
    <xf numFmtId="171" fontId="3"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ill="0" applyBorder="0" applyAlignment="0" applyProtection="0"/>
    <xf numFmtId="0"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171" fontId="3" fillId="0" borderId="0" applyFill="0" applyBorder="0" applyAlignment="0" applyProtection="0"/>
    <xf numFmtId="171" fontId="3" fillId="0" borderId="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3" fillId="0" borderId="0" applyNumberFormat="0" applyAlignment="0">
      <alignment horizontal="left"/>
    </xf>
    <xf numFmtId="165" fontId="9" fillId="0" borderId="0" applyFont="0" applyFill="0" applyBorder="0" applyAlignment="0" applyProtection="0">
      <alignment vertical="top"/>
    </xf>
    <xf numFmtId="175" fontId="2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4" fontId="9" fillId="0" borderId="0" applyFill="0" applyBorder="0" applyAlignment="0"/>
    <xf numFmtId="38" fontId="24" fillId="0" borderId="8">
      <alignment vertical="center"/>
    </xf>
    <xf numFmtId="179" fontId="3" fillId="0" borderId="0" applyFont="0" applyFill="0" applyBorder="0" applyAlignment="0" applyProtection="0"/>
    <xf numFmtId="180" fontId="3" fillId="0" borderId="0" applyFont="0" applyFill="0" applyBorder="0" applyAlignment="0" applyProtection="0"/>
    <xf numFmtId="174" fontId="3" fillId="0" borderId="0" applyFill="0" applyBorder="0" applyAlignment="0"/>
    <xf numFmtId="175" fontId="22" fillId="0" borderId="0" applyFill="0" applyBorder="0" applyAlignment="0"/>
    <xf numFmtId="174" fontId="3" fillId="0" borderId="0" applyFill="0" applyBorder="0" applyAlignment="0"/>
    <xf numFmtId="178" fontId="3" fillId="0" borderId="0" applyFill="0" applyBorder="0" applyAlignment="0"/>
    <xf numFmtId="175" fontId="22" fillId="0" borderId="0" applyFill="0" applyBorder="0" applyAlignment="0"/>
    <xf numFmtId="0" fontId="25" fillId="0" borderId="0" applyNumberFormat="0" applyAlignment="0">
      <alignment horizontal="left"/>
    </xf>
    <xf numFmtId="0" fontId="3" fillId="0" borderId="0" applyFont="0" applyFill="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11"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0" fontId="17" fillId="12"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38" fontId="17" fillId="5" borderId="0" applyNumberFormat="0" applyBorder="0" applyAlignment="0" applyProtection="0"/>
    <xf numFmtId="0" fontId="18" fillId="0" borderId="0">
      <alignment horizontal="left"/>
    </xf>
    <xf numFmtId="0" fontId="15" fillId="0" borderId="0">
      <alignment horizontal="left"/>
    </xf>
    <xf numFmtId="0" fontId="15" fillId="0" borderId="9" applyNumberFormat="0" applyAlignment="0" applyProtection="0">
      <alignment horizontal="left" vertical="center"/>
    </xf>
    <xf numFmtId="0" fontId="15" fillId="0" borderId="5">
      <alignment horizontal="left" vertical="center"/>
    </xf>
    <xf numFmtId="0" fontId="34" fillId="0" borderId="0" applyNumberFormat="0" applyFill="0" applyBorder="0" applyAlignment="0" applyProtection="0">
      <alignment vertical="top"/>
      <protection locked="0"/>
    </xf>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13"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0" fontId="17" fillId="12" borderId="0"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0" fontId="17" fillId="5" borderId="6" applyNumberFormat="0" applyBorder="0" applyAlignment="0" applyProtection="0"/>
    <xf numFmtId="174" fontId="3" fillId="0" borderId="0" applyFill="0" applyBorder="0" applyAlignment="0"/>
    <xf numFmtId="175" fontId="22" fillId="0" borderId="0" applyFill="0" applyBorder="0" applyAlignment="0"/>
    <xf numFmtId="174" fontId="3" fillId="0" borderId="0" applyFill="0" applyBorder="0" applyAlignment="0"/>
    <xf numFmtId="178" fontId="3" fillId="0" borderId="0" applyFill="0" applyBorder="0" applyAlignment="0"/>
    <xf numFmtId="175" fontId="22" fillId="0" borderId="0" applyFill="0" applyBorder="0" applyAlignment="0"/>
    <xf numFmtId="0" fontId="19" fillId="0" borderId="2"/>
    <xf numFmtId="0" fontId="12" fillId="0" borderId="10"/>
    <xf numFmtId="37" fontId="26" fillId="0" borderId="0"/>
    <xf numFmtId="172" fontId="20" fillId="0" borderId="0"/>
    <xf numFmtId="172" fontId="3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0" fontId="9" fillId="0" borderId="0">
      <alignment vertical="top"/>
    </xf>
    <xf numFmtId="0" fontId="3" fillId="0" borderId="0"/>
    <xf numFmtId="0" fontId="2" fillId="0" borderId="0"/>
    <xf numFmtId="0" fontId="2" fillId="0" borderId="0"/>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alignment vertical="top"/>
    </xf>
    <xf numFmtId="0" fontId="9" fillId="0" borderId="0">
      <alignment vertical="top"/>
    </xf>
    <xf numFmtId="0" fontId="9" fillId="0" borderId="0">
      <alignment vertical="top"/>
    </xf>
    <xf numFmtId="0" fontId="3"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3" fillId="0" borderId="0"/>
    <xf numFmtId="0" fontId="9" fillId="0" borderId="0">
      <alignment vertical="top"/>
    </xf>
    <xf numFmtId="0" fontId="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0" fontId="2" fillId="0" borderId="0"/>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6" fillId="0" borderId="0"/>
    <xf numFmtId="0" fontId="6" fillId="0" borderId="0"/>
    <xf numFmtId="0" fontId="6" fillId="0" borderId="0"/>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3" fillId="4" borderId="7" applyNumberFormat="0" applyFont="0" applyAlignment="0" applyProtection="0"/>
    <xf numFmtId="40" fontId="9" fillId="9" borderId="0">
      <alignment horizontal="right"/>
    </xf>
    <xf numFmtId="0" fontId="27" fillId="8" borderId="0">
      <alignment horizontal="center"/>
    </xf>
    <xf numFmtId="0" fontId="11" fillId="10" borderId="0"/>
    <xf numFmtId="0" fontId="28" fillId="9" borderId="0" applyBorder="0">
      <alignment horizontal="centerContinuous"/>
    </xf>
    <xf numFmtId="0" fontId="29" fillId="14" borderId="0" applyBorder="0">
      <alignment horizontal="centerContinuous"/>
    </xf>
    <xf numFmtId="177" fontId="3" fillId="0" borderId="0" applyFont="0" applyFill="0" applyBorder="0" applyAlignment="0" applyProtection="0"/>
    <xf numFmtId="181" fontId="3" fillId="0" borderId="0" applyFont="0" applyFill="0" applyBorder="0" applyAlignment="0" applyProtection="0"/>
    <xf numFmtId="10" fontId="3" fillId="0" borderId="0" applyFont="0" applyFill="0" applyBorder="0" applyAlignment="0" applyProtection="0"/>
    <xf numFmtId="10"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alignment vertical="top"/>
    </xf>
    <xf numFmtId="174" fontId="3" fillId="0" borderId="0" applyFill="0" applyBorder="0" applyAlignment="0"/>
    <xf numFmtId="175" fontId="22" fillId="0" borderId="0" applyFill="0" applyBorder="0" applyAlignment="0"/>
    <xf numFmtId="174" fontId="3" fillId="0" borderId="0" applyFill="0" applyBorder="0" applyAlignment="0"/>
    <xf numFmtId="178" fontId="3" fillId="0" borderId="0" applyFill="0" applyBorder="0" applyAlignment="0"/>
    <xf numFmtId="175" fontId="22" fillId="0" borderId="0" applyFill="0" applyBorder="0" applyAlignment="0"/>
    <xf numFmtId="182" fontId="30" fillId="0" borderId="0" applyNumberFormat="0" applyFill="0" applyBorder="0" applyAlignment="0" applyProtection="0">
      <alignment horizontal="left"/>
    </xf>
    <xf numFmtId="4" fontId="11" fillId="6" borderId="11" applyNumberFormat="0" applyProtection="0">
      <alignment horizontal="left" vertical="center"/>
    </xf>
    <xf numFmtId="4" fontId="11" fillId="15" borderId="0" applyNumberFormat="0" applyProtection="0">
      <alignment horizontal="left" vertical="center"/>
    </xf>
    <xf numFmtId="4" fontId="9" fillId="16" borderId="11" applyNumberFormat="0" applyProtection="0">
      <alignment horizontal="right" vertical="center"/>
    </xf>
    <xf numFmtId="4" fontId="9" fillId="17" borderId="11" applyNumberFormat="0" applyProtection="0">
      <alignment horizontal="left" vertical="center"/>
    </xf>
    <xf numFmtId="0" fontId="9" fillId="15" borderId="11" applyNumberFormat="0" applyProtection="0">
      <alignment horizontal="left" vertical="top"/>
    </xf>
    <xf numFmtId="0" fontId="3" fillId="0" borderId="0"/>
    <xf numFmtId="0" fontId="3" fillId="0" borderId="0"/>
    <xf numFmtId="0" fontId="19" fillId="0" borderId="0"/>
    <xf numFmtId="0" fontId="12" fillId="0" borderId="0"/>
    <xf numFmtId="40" fontId="31" fillId="0" borderId="0" applyBorder="0">
      <alignment horizontal="right"/>
    </xf>
    <xf numFmtId="49" fontId="9" fillId="0" borderId="0" applyFill="0" applyBorder="0" applyAlignment="0"/>
    <xf numFmtId="183" fontId="3" fillId="0" borderId="0" applyFill="0" applyBorder="0" applyAlignment="0"/>
    <xf numFmtId="184" fontId="3" fillId="0" borderId="0" applyFill="0" applyBorder="0" applyAlignment="0"/>
    <xf numFmtId="40" fontId="32" fillId="0" borderId="0"/>
    <xf numFmtId="169" fontId="3" fillId="0" borderId="0" applyFont="0" applyFill="0" applyBorder="0" applyAlignment="0" applyProtection="0"/>
    <xf numFmtId="170"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9" fillId="15" borderId="12" applyNumberFormat="0" applyProtection="0">
      <alignment horizontal="left" vertical="top"/>
    </xf>
    <xf numFmtId="4" fontId="9" fillId="17" borderId="12" applyNumberFormat="0" applyProtection="0">
      <alignment horizontal="left" vertical="center"/>
    </xf>
    <xf numFmtId="4" fontId="9" fillId="16" borderId="12" applyNumberFormat="0" applyProtection="0">
      <alignment horizontal="right" vertical="center"/>
    </xf>
    <xf numFmtId="4" fontId="11" fillId="6" borderId="12"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9" fillId="0" borderId="0">
      <alignment vertical="top"/>
    </xf>
    <xf numFmtId="0" fontId="9" fillId="0" borderId="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9" fillId="0" borderId="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0" fontId="15" fillId="0" borderId="15">
      <alignment horizontal="left" vertical="center"/>
    </xf>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13"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0" fontId="17" fillId="5" borderId="16" applyNumberFormat="0" applyBorder="0" applyAlignment="0" applyProtection="0"/>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165"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9" fillId="0" borderId="0">
      <alignment vertical="top"/>
    </xf>
    <xf numFmtId="0" fontId="9" fillId="0" borderId="0">
      <alignment vertical="top"/>
    </xf>
    <xf numFmtId="0" fontId="9" fillId="0" borderId="0">
      <alignment vertical="top"/>
    </xf>
    <xf numFmtId="43" fontId="9" fillId="0" borderId="0" applyFont="0" applyFill="0" applyBorder="0" applyAlignment="0" applyProtection="0">
      <alignment vertical="top"/>
    </xf>
    <xf numFmtId="0" fontId="9" fillId="0" borderId="0">
      <alignment vertical="top"/>
    </xf>
    <xf numFmtId="0" fontId="9" fillId="0" borderId="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43" fontId="9" fillId="0" borderId="0" applyFont="0" applyFill="0" applyBorder="0" applyAlignment="0" applyProtection="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43" fontId="2" fillId="0" borderId="0" applyFont="0" applyFill="0" applyBorder="0" applyAlignment="0" applyProtection="0"/>
    <xf numFmtId="43" fontId="2" fillId="0" borderId="0" applyFont="0" applyFill="0" applyBorder="0" applyAlignment="0" applyProtection="0"/>
    <xf numFmtId="0" fontId="9" fillId="0" borderId="0">
      <alignment vertical="top"/>
    </xf>
    <xf numFmtId="43" fontId="2" fillId="0" borderId="0" applyFont="0" applyFill="0" applyBorder="0" applyAlignment="0" applyProtection="0"/>
    <xf numFmtId="0" fontId="9" fillId="0" borderId="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9" fillId="0" borderId="0">
      <alignment vertical="top"/>
    </xf>
    <xf numFmtId="0" fontId="9" fillId="0" borderId="0">
      <alignment vertical="top"/>
    </xf>
    <xf numFmtId="0" fontId="9"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17" applyNumberFormat="0" applyProtection="0">
      <alignment horizontal="left" vertical="center"/>
    </xf>
    <xf numFmtId="4" fontId="9" fillId="16" borderId="17" applyNumberFormat="0" applyProtection="0">
      <alignment horizontal="right" vertical="center"/>
    </xf>
    <xf numFmtId="4" fontId="9" fillId="17" borderId="17" applyNumberFormat="0" applyProtection="0">
      <alignment horizontal="left" vertical="center"/>
    </xf>
    <xf numFmtId="0" fontId="9" fillId="15" borderId="17" applyNumberFormat="0" applyProtection="0">
      <alignment horizontal="left" vertical="top"/>
    </xf>
    <xf numFmtId="43" fontId="2" fillId="0" borderId="0" applyFont="0" applyFill="0" applyBorder="0" applyAlignment="0" applyProtection="0"/>
    <xf numFmtId="0" fontId="9" fillId="15" borderId="17" applyNumberFormat="0" applyProtection="0">
      <alignment horizontal="left" vertical="top"/>
    </xf>
    <xf numFmtId="4" fontId="9" fillId="17" borderId="17" applyNumberFormat="0" applyProtection="0">
      <alignment horizontal="left" vertical="center"/>
    </xf>
    <xf numFmtId="4" fontId="9" fillId="16" borderId="17" applyNumberFormat="0" applyProtection="0">
      <alignment horizontal="right" vertical="center"/>
    </xf>
    <xf numFmtId="4" fontId="11" fillId="6" borderId="1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3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18">
      <alignment horizontal="left" vertical="center"/>
    </xf>
    <xf numFmtId="4" fontId="11" fillId="6" borderId="22" applyNumberFormat="0" applyProtection="0">
      <alignment horizontal="left" vertical="center"/>
    </xf>
    <xf numFmtId="4" fontId="9" fillId="16" borderId="22" applyNumberFormat="0" applyProtection="0">
      <alignment horizontal="right" vertical="center"/>
    </xf>
    <xf numFmtId="4" fontId="9" fillId="17" borderId="22" applyNumberFormat="0" applyProtection="0">
      <alignment horizontal="left" vertical="center"/>
    </xf>
    <xf numFmtId="0" fontId="9" fillId="15" borderId="22" applyNumberFormat="0" applyProtection="0">
      <alignment horizontal="left" vertical="top"/>
    </xf>
    <xf numFmtId="0" fontId="9" fillId="15" borderId="22" applyNumberFormat="0" applyProtection="0">
      <alignment horizontal="left" vertical="top"/>
    </xf>
    <xf numFmtId="4" fontId="9" fillId="17" borderId="22" applyNumberFormat="0" applyProtection="0">
      <alignment horizontal="left" vertical="center"/>
    </xf>
    <xf numFmtId="4" fontId="9" fillId="16" borderId="22" applyNumberFormat="0" applyProtection="0">
      <alignment horizontal="right" vertical="center"/>
    </xf>
    <xf numFmtId="4" fontId="11" fillId="6" borderId="22"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18">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13"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10" fontId="17" fillId="5" borderId="20" applyNumberFormat="0" applyBorder="0" applyAlignment="0" applyProtection="0"/>
    <xf numFmtId="4" fontId="11" fillId="6" borderId="23" applyNumberFormat="0" applyProtection="0">
      <alignment horizontal="left" vertical="center"/>
    </xf>
    <xf numFmtId="4" fontId="9" fillId="16" borderId="23" applyNumberFormat="0" applyProtection="0">
      <alignment horizontal="right" vertical="center"/>
    </xf>
    <xf numFmtId="4" fontId="9" fillId="17" borderId="23" applyNumberFormat="0" applyProtection="0">
      <alignment horizontal="left" vertical="center"/>
    </xf>
    <xf numFmtId="0" fontId="9" fillId="15" borderId="23" applyNumberFormat="0" applyProtection="0">
      <alignment horizontal="left" vertical="top"/>
    </xf>
    <xf numFmtId="0" fontId="9" fillId="15" borderId="23" applyNumberFormat="0" applyProtection="0">
      <alignment horizontal="left" vertical="top"/>
    </xf>
    <xf numFmtId="4" fontId="9" fillId="17" borderId="23" applyNumberFormat="0" applyProtection="0">
      <alignment horizontal="left" vertical="center"/>
    </xf>
    <xf numFmtId="4" fontId="9" fillId="16" borderId="23" applyNumberFormat="0" applyProtection="0">
      <alignment horizontal="right" vertical="center"/>
    </xf>
    <xf numFmtId="4" fontId="11" fillId="6" borderId="23"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24">
      <alignment horizontal="left" vertical="center"/>
    </xf>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13"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10" fontId="17" fillId="5" borderId="25"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23" applyNumberFormat="0" applyProtection="0">
      <alignment horizontal="left" vertical="center"/>
    </xf>
    <xf numFmtId="4" fontId="9" fillId="16" borderId="23" applyNumberFormat="0" applyProtection="0">
      <alignment horizontal="right" vertical="center"/>
    </xf>
    <xf numFmtId="4" fontId="9" fillId="17" borderId="23" applyNumberFormat="0" applyProtection="0">
      <alignment horizontal="left" vertical="center"/>
    </xf>
    <xf numFmtId="0" fontId="9" fillId="15" borderId="23" applyNumberFormat="0" applyProtection="0">
      <alignment horizontal="left" vertical="top"/>
    </xf>
    <xf numFmtId="43" fontId="2" fillId="0" borderId="0" applyFont="0" applyFill="0" applyBorder="0" applyAlignment="0" applyProtection="0"/>
    <xf numFmtId="0" fontId="9" fillId="15" borderId="23" applyNumberFormat="0" applyProtection="0">
      <alignment horizontal="left" vertical="top"/>
    </xf>
    <xf numFmtId="4" fontId="9" fillId="17" borderId="23" applyNumberFormat="0" applyProtection="0">
      <alignment horizontal="left" vertical="center"/>
    </xf>
    <xf numFmtId="4" fontId="9" fillId="16" borderId="23" applyNumberFormat="0" applyProtection="0">
      <alignment horizontal="right" vertical="center"/>
    </xf>
    <xf numFmtId="4" fontId="11" fillId="6" borderId="23"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24">
      <alignment horizontal="left" vertical="center"/>
    </xf>
    <xf numFmtId="4" fontId="11" fillId="6" borderId="23" applyNumberFormat="0" applyProtection="0">
      <alignment horizontal="left" vertical="center"/>
    </xf>
    <xf numFmtId="4" fontId="9" fillId="16" borderId="23" applyNumberFormat="0" applyProtection="0">
      <alignment horizontal="right" vertical="center"/>
    </xf>
    <xf numFmtId="4" fontId="9" fillId="17" borderId="23" applyNumberFormat="0" applyProtection="0">
      <alignment horizontal="left" vertical="center"/>
    </xf>
    <xf numFmtId="0" fontId="9" fillId="15" borderId="23" applyNumberFormat="0" applyProtection="0">
      <alignment horizontal="left" vertical="top"/>
    </xf>
    <xf numFmtId="0" fontId="9" fillId="15" borderId="23" applyNumberFormat="0" applyProtection="0">
      <alignment horizontal="left" vertical="top"/>
    </xf>
    <xf numFmtId="4" fontId="9" fillId="17" borderId="23" applyNumberFormat="0" applyProtection="0">
      <alignment horizontal="left" vertical="center"/>
    </xf>
    <xf numFmtId="4" fontId="9" fillId="16" borderId="23" applyNumberFormat="0" applyProtection="0">
      <alignment horizontal="right" vertical="center"/>
    </xf>
    <xf numFmtId="4" fontId="11" fillId="6" borderId="23"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24">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13"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10" fontId="17" fillId="5" borderId="26"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12" applyNumberFormat="0" applyProtection="0">
      <alignment horizontal="left" vertical="center"/>
    </xf>
    <xf numFmtId="4" fontId="9" fillId="16" borderId="12" applyNumberFormat="0" applyProtection="0">
      <alignment horizontal="right" vertical="center"/>
    </xf>
    <xf numFmtId="4" fontId="9" fillId="17" borderId="12" applyNumberFormat="0" applyProtection="0">
      <alignment horizontal="left" vertical="center"/>
    </xf>
    <xf numFmtId="0" fontId="9" fillId="15" borderId="12" applyNumberFormat="0" applyProtection="0">
      <alignment horizontal="left" vertical="top"/>
    </xf>
    <xf numFmtId="43" fontId="2" fillId="0" borderId="0" applyFont="0" applyFill="0" applyBorder="0" applyAlignment="0" applyProtection="0"/>
    <xf numFmtId="0" fontId="9" fillId="15" borderId="12" applyNumberFormat="0" applyProtection="0">
      <alignment horizontal="left" vertical="top"/>
    </xf>
    <xf numFmtId="4" fontId="9" fillId="17" borderId="12" applyNumberFormat="0" applyProtection="0">
      <alignment horizontal="left" vertical="center"/>
    </xf>
    <xf numFmtId="4" fontId="9" fillId="16" borderId="12" applyNumberFormat="0" applyProtection="0">
      <alignment horizontal="right" vertical="center"/>
    </xf>
    <xf numFmtId="4" fontId="11" fillId="6" borderId="12"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12" applyNumberFormat="0" applyProtection="0">
      <alignment horizontal="left" vertical="center"/>
    </xf>
    <xf numFmtId="4" fontId="9" fillId="16" borderId="12" applyNumberFormat="0" applyProtection="0">
      <alignment horizontal="right" vertical="center"/>
    </xf>
    <xf numFmtId="4" fontId="9" fillId="17" borderId="12" applyNumberFormat="0" applyProtection="0">
      <alignment horizontal="left" vertical="center"/>
    </xf>
    <xf numFmtId="0" fontId="9" fillId="15" borderId="12" applyNumberFormat="0" applyProtection="0">
      <alignment horizontal="left" vertical="top"/>
    </xf>
    <xf numFmtId="0" fontId="9" fillId="15" borderId="12" applyNumberFormat="0" applyProtection="0">
      <alignment horizontal="left" vertical="top"/>
    </xf>
    <xf numFmtId="4" fontId="9" fillId="17" borderId="12" applyNumberFormat="0" applyProtection="0">
      <alignment horizontal="left" vertical="center"/>
    </xf>
    <xf numFmtId="4" fontId="9" fillId="16" borderId="12" applyNumberFormat="0" applyProtection="0">
      <alignment horizontal="right" vertical="center"/>
    </xf>
    <xf numFmtId="4" fontId="11" fillId="6" borderId="12"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166"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28">
      <alignment horizontal="left" vertical="center"/>
    </xf>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13"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43" fontId="2" fillId="0" borderId="0" applyFont="0" applyFill="0" applyBorder="0" applyAlignment="0" applyProtection="0"/>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28">
      <alignment horizontal="left" vertical="center"/>
    </xf>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28">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13"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28">
      <alignment horizontal="left" vertical="center"/>
    </xf>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13"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43" fontId="2" fillId="0" borderId="0" applyFont="0" applyFill="0" applyBorder="0" applyAlignment="0" applyProtection="0"/>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28">
      <alignment horizontal="left" vertical="center"/>
    </xf>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28">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13"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10" fontId="17" fillId="5" borderId="29"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43" fontId="2" fillId="0" borderId="0" applyFont="0" applyFill="0" applyBorder="0" applyAlignment="0" applyProtection="0"/>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27" applyNumberFormat="0" applyProtection="0">
      <alignment horizontal="left" vertical="center"/>
    </xf>
    <xf numFmtId="4" fontId="9" fillId="16" borderId="27" applyNumberFormat="0" applyProtection="0">
      <alignment horizontal="right" vertical="center"/>
    </xf>
    <xf numFmtId="4" fontId="9" fillId="17" borderId="27" applyNumberFormat="0" applyProtection="0">
      <alignment horizontal="left" vertical="center"/>
    </xf>
    <xf numFmtId="0" fontId="9" fillId="15" borderId="27" applyNumberFormat="0" applyProtection="0">
      <alignment horizontal="left" vertical="top"/>
    </xf>
    <xf numFmtId="0" fontId="9" fillId="15" borderId="27" applyNumberFormat="0" applyProtection="0">
      <alignment horizontal="left" vertical="top"/>
    </xf>
    <xf numFmtId="4" fontId="9" fillId="17" borderId="27" applyNumberFormat="0" applyProtection="0">
      <alignment horizontal="left" vertical="center"/>
    </xf>
    <xf numFmtId="4" fontId="9" fillId="16" borderId="27" applyNumberFormat="0" applyProtection="0">
      <alignment horizontal="right" vertical="center"/>
    </xf>
    <xf numFmtId="4" fontId="11" fillId="6" borderId="2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0" fontId="36" fillId="0" borderId="0"/>
    <xf numFmtId="0" fontId="2" fillId="0" borderId="0"/>
    <xf numFmtId="0" fontId="3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35">
      <alignment horizontal="left" vertical="center"/>
    </xf>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13"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4" fontId="11" fillId="6" borderId="37" applyNumberFormat="0" applyProtection="0">
      <alignment horizontal="left" vertical="center"/>
    </xf>
    <xf numFmtId="4" fontId="9" fillId="16" borderId="37" applyNumberFormat="0" applyProtection="0">
      <alignment horizontal="right" vertical="center"/>
    </xf>
    <xf numFmtId="4" fontId="9" fillId="17" borderId="37" applyNumberFormat="0" applyProtection="0">
      <alignment horizontal="left" vertical="center"/>
    </xf>
    <xf numFmtId="0" fontId="9" fillId="15" borderId="37" applyNumberFormat="0" applyProtection="0">
      <alignment horizontal="left" vertical="top"/>
    </xf>
    <xf numFmtId="43" fontId="2" fillId="0" borderId="0" applyFont="0" applyFill="0" applyBorder="0" applyAlignment="0" applyProtection="0"/>
    <xf numFmtId="0" fontId="9" fillId="15" borderId="37" applyNumberFormat="0" applyProtection="0">
      <alignment horizontal="left" vertical="top"/>
    </xf>
    <xf numFmtId="4" fontId="9" fillId="17" borderId="37" applyNumberFormat="0" applyProtection="0">
      <alignment horizontal="left" vertical="center"/>
    </xf>
    <xf numFmtId="4" fontId="9" fillId="16" borderId="37" applyNumberFormat="0" applyProtection="0">
      <alignment horizontal="right" vertical="center"/>
    </xf>
    <xf numFmtId="4" fontId="11" fillId="6" borderId="3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5">
      <alignment horizontal="left" vertical="center"/>
    </xf>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13"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10" fontId="17" fillId="5" borderId="34"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43" fontId="2" fillId="0" borderId="0" applyFont="0" applyFill="0" applyBorder="0" applyAlignment="0" applyProtection="0"/>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39">
      <alignment horizontal="left" vertical="center"/>
    </xf>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43" fontId="2" fillId="0" borderId="0" applyFont="0" applyFill="0" applyBorder="0" applyAlignment="0" applyProtection="0"/>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39">
      <alignment horizontal="left" vertical="center"/>
    </xf>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7" applyNumberFormat="0" applyProtection="0">
      <alignment horizontal="left" vertical="center"/>
    </xf>
    <xf numFmtId="4" fontId="9" fillId="16" borderId="37" applyNumberFormat="0" applyProtection="0">
      <alignment horizontal="right" vertical="center"/>
    </xf>
    <xf numFmtId="4" fontId="9" fillId="17" borderId="37" applyNumberFormat="0" applyProtection="0">
      <alignment horizontal="left" vertical="center"/>
    </xf>
    <xf numFmtId="0" fontId="9" fillId="15" borderId="37" applyNumberFormat="0" applyProtection="0">
      <alignment horizontal="left" vertical="top"/>
    </xf>
    <xf numFmtId="43" fontId="2" fillId="0" borderId="0" applyFont="0" applyFill="0" applyBorder="0" applyAlignment="0" applyProtection="0"/>
    <xf numFmtId="0" fontId="9" fillId="15" borderId="37" applyNumberFormat="0" applyProtection="0">
      <alignment horizontal="left" vertical="top"/>
    </xf>
    <xf numFmtId="4" fontId="9" fillId="17" borderId="37" applyNumberFormat="0" applyProtection="0">
      <alignment horizontal="left" vertical="center"/>
    </xf>
    <xf numFmtId="4" fontId="9" fillId="16" borderId="37" applyNumberFormat="0" applyProtection="0">
      <alignment horizontal="right" vertical="center"/>
    </xf>
    <xf numFmtId="4" fontId="11" fillId="6" borderId="3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7" applyNumberFormat="0" applyProtection="0">
      <alignment horizontal="left" vertical="center"/>
    </xf>
    <xf numFmtId="4" fontId="9" fillId="16" borderId="37" applyNumberFormat="0" applyProtection="0">
      <alignment horizontal="right" vertical="center"/>
    </xf>
    <xf numFmtId="4" fontId="9" fillId="17" borderId="37" applyNumberFormat="0" applyProtection="0">
      <alignment horizontal="left" vertical="center"/>
    </xf>
    <xf numFmtId="0" fontId="9" fillId="15" borderId="37" applyNumberFormat="0" applyProtection="0">
      <alignment horizontal="left" vertical="top"/>
    </xf>
    <xf numFmtId="0" fontId="9" fillId="15" borderId="37" applyNumberFormat="0" applyProtection="0">
      <alignment horizontal="left" vertical="top"/>
    </xf>
    <xf numFmtId="4" fontId="9" fillId="17" borderId="37" applyNumberFormat="0" applyProtection="0">
      <alignment horizontal="left" vertical="center"/>
    </xf>
    <xf numFmtId="4" fontId="9" fillId="16" borderId="37" applyNumberFormat="0" applyProtection="0">
      <alignment horizontal="right" vertical="center"/>
    </xf>
    <xf numFmtId="4" fontId="11" fillId="6" borderId="37"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43" fontId="2" fillId="0" borderId="0" applyFont="0" applyFill="0" applyBorder="0" applyAlignment="0" applyProtection="0"/>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39">
      <alignment horizontal="left" vertical="center"/>
    </xf>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43" fontId="2" fillId="0" borderId="0" applyFont="0" applyFill="0" applyBorder="0" applyAlignment="0" applyProtection="0"/>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39">
      <alignment horizontal="left" vertical="center"/>
    </xf>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39">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13"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10" fontId="17" fillId="5" borderId="4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43" fontId="2" fillId="0" borderId="0" applyFont="0" applyFill="0" applyBorder="0" applyAlignment="0" applyProtection="0"/>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38" applyNumberFormat="0" applyProtection="0">
      <alignment horizontal="left" vertical="center"/>
    </xf>
    <xf numFmtId="4" fontId="9" fillId="16" borderId="38" applyNumberFormat="0" applyProtection="0">
      <alignment horizontal="right" vertical="center"/>
    </xf>
    <xf numFmtId="4" fontId="9" fillId="17" borderId="38" applyNumberFormat="0" applyProtection="0">
      <alignment horizontal="left" vertical="center"/>
    </xf>
    <xf numFmtId="0" fontId="9" fillId="15" borderId="38" applyNumberFormat="0" applyProtection="0">
      <alignment horizontal="left" vertical="top"/>
    </xf>
    <xf numFmtId="0" fontId="9" fillId="15" borderId="38" applyNumberFormat="0" applyProtection="0">
      <alignment horizontal="left" vertical="top"/>
    </xf>
    <xf numFmtId="4" fontId="9" fillId="17" borderId="38" applyNumberFormat="0" applyProtection="0">
      <alignment horizontal="left" vertical="center"/>
    </xf>
    <xf numFmtId="4" fontId="9" fillId="16" borderId="38" applyNumberFormat="0" applyProtection="0">
      <alignment horizontal="right" vertical="center"/>
    </xf>
    <xf numFmtId="4" fontId="11" fillId="6" borderId="38"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0" fontId="15" fillId="0" borderId="42">
      <alignment horizontal="left" vertical="center"/>
    </xf>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13"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10" fontId="17" fillId="5" borderId="43" applyNumberFormat="0" applyBorder="0" applyAlignment="0" applyProtection="0"/>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4" fontId="11" fillId="6" borderId="41" applyNumberFormat="0" applyProtection="0">
      <alignment horizontal="left" vertical="center"/>
    </xf>
    <xf numFmtId="4" fontId="9" fillId="16" borderId="41" applyNumberFormat="0" applyProtection="0">
      <alignment horizontal="right" vertical="center"/>
    </xf>
    <xf numFmtId="4" fontId="9" fillId="17" borderId="41" applyNumberFormat="0" applyProtection="0">
      <alignment horizontal="left" vertical="center"/>
    </xf>
    <xf numFmtId="0" fontId="9" fillId="15" borderId="41" applyNumberFormat="0" applyProtection="0">
      <alignment horizontal="left" vertical="top"/>
    </xf>
    <xf numFmtId="0" fontId="9" fillId="15" borderId="41" applyNumberFormat="0" applyProtection="0">
      <alignment horizontal="left" vertical="top"/>
    </xf>
    <xf numFmtId="4" fontId="9" fillId="17" borderId="41" applyNumberFormat="0" applyProtection="0">
      <alignment horizontal="left" vertical="center"/>
    </xf>
    <xf numFmtId="4" fontId="9" fillId="16" borderId="41" applyNumberFormat="0" applyProtection="0">
      <alignment horizontal="right" vertical="center"/>
    </xf>
    <xf numFmtId="4" fontId="11" fillId="6" borderId="41" applyNumberFormat="0" applyProtection="0">
      <alignment horizontal="lef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49">
      <alignment horizontal="left" vertical="center"/>
    </xf>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13"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10" fontId="17" fillId="5" borderId="48" applyNumberFormat="0" applyBorder="0" applyAlignment="0" applyProtection="0"/>
    <xf numFmtId="4" fontId="11" fillId="6" borderId="51" applyNumberFormat="0" applyProtection="0">
      <alignment horizontal="left" vertical="center"/>
    </xf>
    <xf numFmtId="4" fontId="9" fillId="16" borderId="51" applyNumberFormat="0" applyProtection="0">
      <alignment horizontal="right" vertical="center"/>
    </xf>
    <xf numFmtId="4" fontId="9" fillId="17" borderId="51" applyNumberFormat="0" applyProtection="0">
      <alignment horizontal="left" vertical="center"/>
    </xf>
    <xf numFmtId="0" fontId="9" fillId="15" borderId="51" applyNumberFormat="0" applyProtection="0">
      <alignment horizontal="left" vertical="top"/>
    </xf>
    <xf numFmtId="0" fontId="9" fillId="15" borderId="51" applyNumberFormat="0" applyProtection="0">
      <alignment horizontal="left" vertical="top"/>
    </xf>
    <xf numFmtId="4" fontId="9" fillId="17" borderId="51" applyNumberFormat="0" applyProtection="0">
      <alignment horizontal="left" vertical="center"/>
    </xf>
    <xf numFmtId="4" fontId="9" fillId="16" borderId="51" applyNumberFormat="0" applyProtection="0">
      <alignment horizontal="right" vertical="center"/>
    </xf>
    <xf numFmtId="4" fontId="11" fillId="6" borderId="51"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52">
      <alignment horizontal="left" vertical="center"/>
    </xf>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13"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51" applyNumberFormat="0" applyProtection="0">
      <alignment horizontal="left" vertical="center"/>
    </xf>
    <xf numFmtId="4" fontId="9" fillId="16" borderId="51" applyNumberFormat="0" applyProtection="0">
      <alignment horizontal="right" vertical="center"/>
    </xf>
    <xf numFmtId="4" fontId="9" fillId="17" borderId="51" applyNumberFormat="0" applyProtection="0">
      <alignment horizontal="left" vertical="center"/>
    </xf>
    <xf numFmtId="0" fontId="9" fillId="15" borderId="51" applyNumberFormat="0" applyProtection="0">
      <alignment horizontal="left" vertical="top"/>
    </xf>
    <xf numFmtId="43" fontId="2" fillId="0" borderId="0" applyFont="0" applyFill="0" applyBorder="0" applyAlignment="0" applyProtection="0"/>
    <xf numFmtId="0" fontId="9" fillId="15" borderId="51" applyNumberFormat="0" applyProtection="0">
      <alignment horizontal="left" vertical="top"/>
    </xf>
    <xf numFmtId="4" fontId="9" fillId="17" borderId="51" applyNumberFormat="0" applyProtection="0">
      <alignment horizontal="left" vertical="center"/>
    </xf>
    <xf numFmtId="4" fontId="9" fillId="16" borderId="51" applyNumberFormat="0" applyProtection="0">
      <alignment horizontal="right" vertical="center"/>
    </xf>
    <xf numFmtId="4" fontId="11" fillId="6" borderId="51"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52">
      <alignment horizontal="left" vertical="center"/>
    </xf>
    <xf numFmtId="4" fontId="11" fillId="6" borderId="51" applyNumberFormat="0" applyProtection="0">
      <alignment horizontal="left" vertical="center"/>
    </xf>
    <xf numFmtId="4" fontId="9" fillId="16" borderId="51" applyNumberFormat="0" applyProtection="0">
      <alignment horizontal="right" vertical="center"/>
    </xf>
    <xf numFmtId="4" fontId="9" fillId="17" borderId="51" applyNumberFormat="0" applyProtection="0">
      <alignment horizontal="left" vertical="center"/>
    </xf>
    <xf numFmtId="0" fontId="9" fillId="15" borderId="51" applyNumberFormat="0" applyProtection="0">
      <alignment horizontal="left" vertical="top"/>
    </xf>
    <xf numFmtId="0" fontId="9" fillId="15" borderId="51" applyNumberFormat="0" applyProtection="0">
      <alignment horizontal="left" vertical="top"/>
    </xf>
    <xf numFmtId="4" fontId="9" fillId="17" borderId="51" applyNumberFormat="0" applyProtection="0">
      <alignment horizontal="left" vertical="center"/>
    </xf>
    <xf numFmtId="4" fontId="9" fillId="16" borderId="51" applyNumberFormat="0" applyProtection="0">
      <alignment horizontal="right" vertical="center"/>
    </xf>
    <xf numFmtId="4" fontId="11" fillId="6" borderId="51"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52">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13"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4" fontId="11" fillId="6" borderId="51" applyNumberFormat="0" applyProtection="0">
      <alignment horizontal="left" vertical="center"/>
    </xf>
    <xf numFmtId="4" fontId="9" fillId="16" borderId="51" applyNumberFormat="0" applyProtection="0">
      <alignment horizontal="right" vertical="center"/>
    </xf>
    <xf numFmtId="4" fontId="9" fillId="17" borderId="51" applyNumberFormat="0" applyProtection="0">
      <alignment horizontal="left" vertical="center"/>
    </xf>
    <xf numFmtId="0" fontId="9" fillId="15" borderId="51" applyNumberFormat="0" applyProtection="0">
      <alignment horizontal="left" vertical="top"/>
    </xf>
    <xf numFmtId="0" fontId="9" fillId="15" borderId="51" applyNumberFormat="0" applyProtection="0">
      <alignment horizontal="left" vertical="top"/>
    </xf>
    <xf numFmtId="4" fontId="9" fillId="17" borderId="51" applyNumberFormat="0" applyProtection="0">
      <alignment horizontal="left" vertical="center"/>
    </xf>
    <xf numFmtId="4" fontId="9" fillId="16" borderId="51" applyNumberFormat="0" applyProtection="0">
      <alignment horizontal="right" vertical="center"/>
    </xf>
    <xf numFmtId="4" fontId="11" fillId="6" borderId="51"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52">
      <alignment horizontal="left" vertical="center"/>
    </xf>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13"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10" fontId="17" fillId="5" borderId="50" applyNumberFormat="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1" fillId="6" borderId="51" applyNumberFormat="0" applyProtection="0">
      <alignment horizontal="left" vertical="center"/>
    </xf>
    <xf numFmtId="4" fontId="9" fillId="16" borderId="51" applyNumberFormat="0" applyProtection="0">
      <alignment horizontal="right" vertical="center"/>
    </xf>
    <xf numFmtId="4" fontId="9" fillId="17" borderId="51" applyNumberFormat="0" applyProtection="0">
      <alignment horizontal="left" vertical="center"/>
    </xf>
    <xf numFmtId="0" fontId="9" fillId="15" borderId="51" applyNumberFormat="0" applyProtection="0">
      <alignment horizontal="left" vertical="top"/>
    </xf>
    <xf numFmtId="43" fontId="2" fillId="0" borderId="0" applyFont="0" applyFill="0" applyBorder="0" applyAlignment="0" applyProtection="0"/>
    <xf numFmtId="0" fontId="9" fillId="15" borderId="51" applyNumberFormat="0" applyProtection="0">
      <alignment horizontal="left" vertical="top"/>
    </xf>
    <xf numFmtId="4" fontId="9" fillId="17" borderId="51" applyNumberFormat="0" applyProtection="0">
      <alignment horizontal="left" vertical="center"/>
    </xf>
    <xf numFmtId="4" fontId="9" fillId="16" borderId="51" applyNumberFormat="0" applyProtection="0">
      <alignment horizontal="right" vertical="center"/>
    </xf>
    <xf numFmtId="4" fontId="11" fillId="6" borderId="51"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alignment vertical="top"/>
    </xf>
    <xf numFmtId="43" fontId="3"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3"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52">
      <alignment horizontal="left" vertical="center"/>
    </xf>
    <xf numFmtId="4" fontId="11" fillId="6" borderId="51" applyNumberFormat="0" applyProtection="0">
      <alignment horizontal="left" vertical="center"/>
    </xf>
    <xf numFmtId="4" fontId="9" fillId="16" borderId="51" applyNumberFormat="0" applyProtection="0">
      <alignment horizontal="right" vertical="center"/>
    </xf>
    <xf numFmtId="4" fontId="9" fillId="17" borderId="51" applyNumberFormat="0" applyProtection="0">
      <alignment horizontal="left" vertical="center"/>
    </xf>
    <xf numFmtId="0" fontId="9" fillId="15" borderId="51" applyNumberFormat="0" applyProtection="0">
      <alignment horizontal="left" vertical="top"/>
    </xf>
    <xf numFmtId="0" fontId="9" fillId="15" borderId="51" applyNumberFormat="0" applyProtection="0">
      <alignment horizontal="left" vertical="top"/>
    </xf>
    <xf numFmtId="4" fontId="9" fillId="17" borderId="51" applyNumberFormat="0" applyProtection="0">
      <alignment horizontal="left" vertical="center"/>
    </xf>
    <xf numFmtId="4" fontId="9" fillId="16" borderId="51" applyNumberFormat="0" applyProtection="0">
      <alignment horizontal="right" vertical="center"/>
    </xf>
    <xf numFmtId="4" fontId="11" fillId="6" borderId="51" applyNumberFormat="0" applyProtection="0">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15" fillId="0" borderId="52">
      <alignment horizontal="left" vertical="center"/>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9" fillId="0" borderId="0" applyFont="0" applyFill="0" applyBorder="0" applyAlignment="0" applyProtection="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alignment vertical="top"/>
    </xf>
    <xf numFmtId="43" fontId="9" fillId="0" borderId="0" applyFont="0" applyFill="0" applyBorder="0" applyAlignment="0" applyProtection="0">
      <alignment vertical="top"/>
    </xf>
    <xf numFmtId="0" fontId="40" fillId="0" borderId="0"/>
    <xf numFmtId="0" fontId="2" fillId="0" borderId="0"/>
    <xf numFmtId="188" fontId="3" fillId="0" borderId="0"/>
  </cellStyleXfs>
  <cellXfs count="409">
    <xf numFmtId="0" fontId="0" fillId="0" borderId="0" xfId="0"/>
    <xf numFmtId="0" fontId="5" fillId="0" borderId="0" xfId="0" applyFont="1"/>
    <xf numFmtId="167" fontId="5" fillId="0" borderId="0" xfId="0" applyNumberFormat="1" applyFont="1"/>
    <xf numFmtId="0" fontId="5" fillId="0" borderId="0" xfId="3" applyNumberFormat="1" applyFont="1"/>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5" fillId="0" borderId="0" xfId="0" applyFont="1" applyAlignment="1">
      <alignment vertical="top" wrapText="1"/>
    </xf>
    <xf numFmtId="0" fontId="0" fillId="0" borderId="0" xfId="0" applyAlignment="1">
      <alignment wrapText="1"/>
    </xf>
    <xf numFmtId="0" fontId="38" fillId="18" borderId="54" xfId="0" applyFont="1" applyFill="1" applyBorder="1" applyAlignment="1">
      <alignment horizontal="center" vertical="center" wrapText="1"/>
    </xf>
    <xf numFmtId="0" fontId="38" fillId="18" borderId="54" xfId="0" applyFont="1" applyFill="1" applyBorder="1" applyAlignment="1">
      <alignment horizontal="center" vertical="center"/>
    </xf>
    <xf numFmtId="0" fontId="38" fillId="18" borderId="54" xfId="0" applyFont="1" applyFill="1" applyBorder="1" applyAlignment="1">
      <alignment horizontal="center" wrapText="1"/>
    </xf>
    <xf numFmtId="9" fontId="0" fillId="0" borderId="0" xfId="0" applyNumberFormat="1"/>
    <xf numFmtId="0" fontId="44" fillId="2" borderId="20" xfId="0" applyFont="1" applyFill="1" applyBorder="1" applyAlignment="1">
      <alignment vertical="center" wrapText="1"/>
    </xf>
    <xf numFmtId="4" fontId="1" fillId="2" borderId="20" xfId="1" applyNumberFormat="1" applyFont="1" applyFill="1" applyBorder="1" applyAlignment="1">
      <alignment vertical="center"/>
    </xf>
    <xf numFmtId="0" fontId="1" fillId="2" borderId="1" xfId="0" applyFont="1" applyFill="1" applyBorder="1" applyAlignment="1">
      <alignment horizontal="center" wrapText="1"/>
    </xf>
    <xf numFmtId="0" fontId="1" fillId="2" borderId="1" xfId="0" applyFont="1" applyFill="1" applyBorder="1" applyAlignment="1">
      <alignment horizontal="center" vertical="center"/>
    </xf>
    <xf numFmtId="167"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6" xfId="0" applyBorder="1" applyAlignment="1">
      <alignment horizontal="center"/>
    </xf>
    <xf numFmtId="0" fontId="0" fillId="0" borderId="26" xfId="0" applyBorder="1"/>
    <xf numFmtId="0" fontId="0" fillId="0" borderId="26" xfId="0" applyBorder="1" applyAlignment="1">
      <alignment horizontal="center" vertical="top"/>
    </xf>
    <xf numFmtId="0" fontId="0" fillId="0" borderId="54" xfId="0" applyBorder="1" applyAlignment="1">
      <alignment horizontal="center"/>
    </xf>
    <xf numFmtId="0" fontId="0" fillId="0" borderId="1" xfId="0" applyBorder="1" applyAlignment="1">
      <alignment horizontal="center"/>
    </xf>
    <xf numFmtId="0" fontId="0" fillId="0" borderId="54" xfId="0" applyBorder="1"/>
    <xf numFmtId="0" fontId="0" fillId="0" borderId="1" xfId="0" applyBorder="1" applyAlignment="1">
      <alignment horizontal="center" vertical="top"/>
    </xf>
    <xf numFmtId="0" fontId="0" fillId="0" borderId="16" xfId="0" applyBorder="1"/>
    <xf numFmtId="0" fontId="0" fillId="0" borderId="1" xfId="0" applyBorder="1"/>
    <xf numFmtId="0" fontId="46" fillId="2" borderId="1" xfId="0" applyFont="1" applyFill="1" applyBorder="1"/>
    <xf numFmtId="0" fontId="1" fillId="2" borderId="31" xfId="0" applyFont="1" applyFill="1" applyBorder="1" applyAlignment="1">
      <alignment horizontal="center" vertical="center" wrapText="1"/>
    </xf>
    <xf numFmtId="0" fontId="0" fillId="19" borderId="31" xfId="0" applyFill="1" applyBorder="1" applyAlignment="1">
      <alignment wrapText="1"/>
    </xf>
    <xf numFmtId="0" fontId="43" fillId="0" borderId="0" xfId="0" applyFont="1" applyAlignment="1">
      <alignment vertical="top" wrapText="1"/>
    </xf>
    <xf numFmtId="0" fontId="0" fillId="0" borderId="0" xfId="0" applyAlignment="1">
      <alignment horizontal="center" wrapText="1"/>
    </xf>
    <xf numFmtId="0" fontId="43" fillId="0" borderId="0" xfId="0" applyFont="1" applyAlignment="1">
      <alignment vertical="center" wrapText="1"/>
    </xf>
    <xf numFmtId="0" fontId="1" fillId="19" borderId="54" xfId="0" applyFont="1" applyFill="1" applyBorder="1" applyAlignment="1">
      <alignment horizontal="center" vertical="center" wrapText="1"/>
    </xf>
    <xf numFmtId="0" fontId="1" fillId="2" borderId="54" xfId="0" applyFont="1" applyFill="1" applyBorder="1" applyAlignment="1">
      <alignment horizontal="left" vertical="center" wrapText="1"/>
    </xf>
    <xf numFmtId="0" fontId="43" fillId="0" borderId="53" xfId="0" applyFont="1" applyBorder="1" applyAlignment="1">
      <alignment vertical="top" wrapText="1"/>
    </xf>
    <xf numFmtId="10" fontId="0" fillId="0" borderId="0" xfId="3" applyNumberFormat="1" applyFont="1"/>
    <xf numFmtId="8" fontId="0" fillId="0" borderId="0" xfId="0" applyNumberFormat="1"/>
    <xf numFmtId="0" fontId="47" fillId="0" borderId="0" xfId="0" applyFont="1" applyAlignment="1">
      <alignment vertical="center" wrapText="1"/>
    </xf>
    <xf numFmtId="0" fontId="1" fillId="0" borderId="0" xfId="0" applyFont="1" applyAlignment="1">
      <alignment vertical="center" wrapText="1"/>
    </xf>
    <xf numFmtId="10" fontId="0" fillId="0" borderId="0" xfId="0" applyNumberFormat="1"/>
    <xf numFmtId="10" fontId="0" fillId="0" borderId="0" xfId="3" applyNumberFormat="1" applyFont="1" applyFill="1" applyBorder="1"/>
    <xf numFmtId="0" fontId="1" fillId="2" borderId="20" xfId="0" applyFont="1" applyFill="1" applyBorder="1" applyAlignment="1">
      <alignment horizontal="center" vertical="center" wrapText="1"/>
    </xf>
    <xf numFmtId="0" fontId="0" fillId="0" borderId="16" xfId="0" applyBorder="1" applyAlignment="1">
      <alignment horizontal="center" vertical="center"/>
    </xf>
    <xf numFmtId="0" fontId="0" fillId="0" borderId="34" xfId="0" applyBorder="1" applyAlignment="1">
      <alignment horizontal="left" vertical="center" wrapText="1"/>
    </xf>
    <xf numFmtId="168" fontId="1" fillId="2" borderId="1" xfId="1" applyNumberFormat="1" applyFont="1" applyFill="1" applyBorder="1"/>
    <xf numFmtId="0" fontId="0" fillId="0" borderId="0" xfId="0" applyAlignment="1">
      <alignment vertical="center" wrapText="1"/>
    </xf>
    <xf numFmtId="0" fontId="0" fillId="0" borderId="54" xfId="0" applyBorder="1" applyAlignment="1">
      <alignment horizontal="center" vertical="center"/>
    </xf>
    <xf numFmtId="0" fontId="0" fillId="0" borderId="30" xfId="0" applyBorder="1" applyAlignment="1">
      <alignment horizontal="center" vertical="center"/>
    </xf>
    <xf numFmtId="9" fontId="0" fillId="0" borderId="0" xfId="3" applyFont="1" applyFill="1"/>
    <xf numFmtId="0" fontId="44" fillId="2" borderId="16" xfId="0" applyFont="1" applyFill="1" applyBorder="1" applyAlignment="1">
      <alignment horizontal="left" vertical="center" wrapText="1"/>
    </xf>
    <xf numFmtId="0" fontId="44" fillId="0" borderId="0" xfId="0" applyFont="1" applyAlignment="1">
      <alignment vertical="center" wrapText="1"/>
    </xf>
    <xf numFmtId="4" fontId="1" fillId="2" borderId="1" xfId="1" applyNumberFormat="1" applyFont="1" applyFill="1" applyBorder="1" applyAlignment="1">
      <alignment horizontal="center"/>
    </xf>
    <xf numFmtId="4" fontId="1" fillId="2" borderId="1" xfId="1" applyNumberFormat="1" applyFont="1" applyFill="1" applyBorder="1" applyAlignment="1">
      <alignment horizontal="center" vertical="center"/>
    </xf>
    <xf numFmtId="4" fontId="0" fillId="0" borderId="26" xfId="1" applyNumberFormat="1" applyFont="1" applyBorder="1" applyAlignment="1">
      <alignment horizontal="center" vertical="center"/>
    </xf>
    <xf numFmtId="4" fontId="0" fillId="0" borderId="54" xfId="1" applyNumberFormat="1" applyFont="1" applyBorder="1" applyAlignment="1">
      <alignment horizontal="center" vertical="center"/>
    </xf>
    <xf numFmtId="4" fontId="0" fillId="0" borderId="31" xfId="1" applyNumberFormat="1" applyFont="1" applyBorder="1" applyAlignment="1">
      <alignment horizontal="center" vertical="center"/>
    </xf>
    <xf numFmtId="4" fontId="0" fillId="3" borderId="26" xfId="1" applyNumberFormat="1" applyFont="1" applyFill="1" applyBorder="1" applyAlignment="1">
      <alignment horizontal="center" vertical="center"/>
    </xf>
    <xf numFmtId="4" fontId="0" fillId="0" borderId="1" xfId="1" applyNumberFormat="1" applyFont="1" applyFill="1" applyBorder="1" applyAlignment="1">
      <alignment horizontal="center" vertical="center"/>
    </xf>
    <xf numFmtId="4" fontId="0" fillId="0" borderId="1" xfId="1" applyNumberFormat="1" applyFont="1" applyBorder="1" applyAlignment="1">
      <alignment horizontal="center" vertical="center"/>
    </xf>
    <xf numFmtId="4" fontId="36" fillId="7" borderId="34" xfId="0" applyNumberFormat="1" applyFont="1" applyFill="1" applyBorder="1" applyAlignment="1">
      <alignment horizontal="center" vertical="center"/>
    </xf>
    <xf numFmtId="4" fontId="1" fillId="19" borderId="31" xfId="1" applyNumberFormat="1" applyFont="1" applyFill="1" applyBorder="1" applyAlignment="1">
      <alignment horizontal="center"/>
    </xf>
    <xf numFmtId="4" fontId="46" fillId="2" borderId="34" xfId="0" applyNumberFormat="1" applyFont="1" applyFill="1" applyBorder="1" applyAlignment="1">
      <alignment horizontal="center" vertical="center"/>
    </xf>
    <xf numFmtId="4" fontId="0" fillId="0" borderId="43" xfId="1" applyNumberFormat="1" applyFont="1" applyFill="1" applyBorder="1" applyAlignment="1">
      <alignment horizontal="center" vertical="center"/>
    </xf>
    <xf numFmtId="4" fontId="0" fillId="0" borderId="34" xfId="0" applyNumberFormat="1" applyBorder="1" applyAlignment="1">
      <alignment horizontal="center" vertical="center"/>
    </xf>
    <xf numFmtId="4" fontId="1" fillId="2" borderId="43" xfId="1" applyNumberFormat="1" applyFont="1" applyFill="1" applyBorder="1" applyAlignment="1">
      <alignment horizontal="center" vertical="center"/>
    </xf>
    <xf numFmtId="4" fontId="0" fillId="0" borderId="16" xfId="1" applyNumberFormat="1" applyFont="1" applyBorder="1" applyAlignment="1">
      <alignment horizontal="center" vertical="center"/>
    </xf>
    <xf numFmtId="4" fontId="1" fillId="2" borderId="16" xfId="1" applyNumberFormat="1" applyFont="1" applyFill="1" applyBorder="1" applyAlignment="1">
      <alignment horizontal="center" vertical="center"/>
    </xf>
    <xf numFmtId="0" fontId="37" fillId="0" borderId="54" xfId="0" applyFont="1" applyBorder="1" applyAlignment="1">
      <alignment vertical="center" wrapText="1"/>
    </xf>
    <xf numFmtId="1" fontId="37" fillId="0" borderId="54" xfId="0" applyNumberFormat="1" applyFont="1" applyBorder="1" applyAlignment="1">
      <alignment horizontal="center" vertical="center" wrapText="1"/>
    </xf>
    <xf numFmtId="1" fontId="37" fillId="0" borderId="30" xfId="0" applyNumberFormat="1" applyFont="1" applyBorder="1" applyAlignment="1">
      <alignment horizontal="center" vertical="center"/>
    </xf>
    <xf numFmtId="0" fontId="1" fillId="2" borderId="43" xfId="0" applyFont="1" applyFill="1" applyBorder="1" applyAlignment="1">
      <alignment horizontal="center" vertical="center" wrapText="1"/>
    </xf>
    <xf numFmtId="167" fontId="1" fillId="2" borderId="43"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47" fillId="2" borderId="21" xfId="0" applyFont="1" applyFill="1" applyBorder="1" applyAlignment="1">
      <alignment horizontal="center" vertical="center" wrapText="1"/>
    </xf>
    <xf numFmtId="4" fontId="1" fillId="2" borderId="30" xfId="1" applyNumberFormat="1" applyFont="1" applyFill="1" applyBorder="1" applyAlignment="1">
      <alignment horizontal="center"/>
    </xf>
    <xf numFmtId="0" fontId="36" fillId="0" borderId="48" xfId="0" applyFont="1" applyBorder="1" applyAlignment="1">
      <alignment horizontal="left" vertical="top" wrapText="1"/>
    </xf>
    <xf numFmtId="0" fontId="1" fillId="2" borderId="58" xfId="0" applyFont="1" applyFill="1" applyBorder="1" applyAlignment="1">
      <alignment horizontal="center" vertical="center" wrapText="1"/>
    </xf>
    <xf numFmtId="4" fontId="0" fillId="0" borderId="59" xfId="1" applyNumberFormat="1" applyFont="1" applyBorder="1" applyAlignment="1">
      <alignment horizontal="center" vertical="center"/>
    </xf>
    <xf numFmtId="0" fontId="0" fillId="0" borderId="54" xfId="0" applyBorder="1" applyAlignment="1">
      <alignment wrapText="1"/>
    </xf>
    <xf numFmtId="0" fontId="0" fillId="0" borderId="59" xfId="0" applyBorder="1" applyAlignment="1">
      <alignment horizontal="center" vertical="center" wrapText="1"/>
    </xf>
    <xf numFmtId="0" fontId="0" fillId="0" borderId="59" xfId="0" applyBorder="1" applyAlignment="1">
      <alignment wrapText="1"/>
    </xf>
    <xf numFmtId="0" fontId="0" fillId="2" borderId="54" xfId="0" applyFill="1" applyBorder="1"/>
    <xf numFmtId="0" fontId="0" fillId="0" borderId="59" xfId="0" applyBorder="1" applyAlignment="1">
      <alignment horizontal="left" vertical="center" wrapText="1"/>
    </xf>
    <xf numFmtId="9" fontId="0" fillId="0" borderId="0" xfId="3" applyFont="1" applyFill="1" applyAlignment="1">
      <alignment horizontal="left" vertical="center" wrapText="1"/>
    </xf>
    <xf numFmtId="4" fontId="0" fillId="0" borderId="16" xfId="1" applyNumberFormat="1" applyFont="1" applyFill="1" applyBorder="1" applyAlignment="1">
      <alignment horizontal="center" vertical="center"/>
    </xf>
    <xf numFmtId="9" fontId="0" fillId="0" borderId="59" xfId="0" applyNumberFormat="1" applyBorder="1" applyAlignment="1">
      <alignment horizontal="left" vertical="top" wrapText="1"/>
    </xf>
    <xf numFmtId="167" fontId="1" fillId="2" borderId="59" xfId="0" applyNumberFormat="1" applyFont="1" applyFill="1" applyBorder="1" applyAlignment="1">
      <alignment horizontal="center" vertical="center" wrapText="1"/>
    </xf>
    <xf numFmtId="0" fontId="0" fillId="0" borderId="56" xfId="0" applyFill="1" applyBorder="1" applyAlignment="1">
      <alignment horizontal="left" vertical="top" wrapText="1"/>
    </xf>
    <xf numFmtId="4" fontId="5" fillId="0" borderId="0" xfId="0" applyNumberFormat="1" applyFont="1"/>
    <xf numFmtId="49" fontId="0" fillId="0" borderId="48" xfId="0" applyNumberFormat="1" applyBorder="1" applyAlignment="1">
      <alignment horizontal="left" vertical="center" wrapText="1"/>
    </xf>
    <xf numFmtId="0" fontId="48" fillId="0" borderId="0" xfId="0" applyFont="1"/>
    <xf numFmtId="43" fontId="48" fillId="0" borderId="0" xfId="1" applyFont="1"/>
    <xf numFmtId="43" fontId="1" fillId="0" borderId="0" xfId="0" applyNumberFormat="1" applyFont="1"/>
    <xf numFmtId="43" fontId="0" fillId="0" borderId="0" xfId="1" applyFont="1" applyAlignment="1">
      <alignment vertical="top" wrapText="1"/>
    </xf>
    <xf numFmtId="43" fontId="1" fillId="0" borderId="0" xfId="1" applyFont="1" applyAlignment="1">
      <alignment vertical="top" wrapText="1"/>
    </xf>
    <xf numFmtId="0" fontId="43" fillId="0" borderId="59" xfId="0" applyFont="1" applyBorder="1" applyAlignment="1">
      <alignment horizontal="right"/>
    </xf>
    <xf numFmtId="3" fontId="0" fillId="0" borderId="0" xfId="0" applyNumberFormat="1"/>
    <xf numFmtId="0" fontId="0" fillId="0" borderId="59" xfId="0" applyFont="1" applyBorder="1" applyAlignment="1">
      <alignment horizontal="left" vertical="center" wrapText="1"/>
    </xf>
    <xf numFmtId="0" fontId="0" fillId="0" borderId="59" xfId="0" applyFont="1" applyBorder="1" applyAlignment="1">
      <alignment horizontal="left" vertical="center"/>
    </xf>
    <xf numFmtId="0" fontId="0" fillId="0" borderId="59" xfId="0" applyBorder="1" applyAlignment="1">
      <alignment horizontal="center" vertical="center"/>
    </xf>
    <xf numFmtId="0" fontId="0" fillId="0" borderId="59" xfId="0" applyFont="1" applyBorder="1" applyAlignment="1">
      <alignment horizontal="center" vertical="center"/>
    </xf>
    <xf numFmtId="4" fontId="1" fillId="2" borderId="30" xfId="1" applyNumberFormat="1" applyFont="1" applyFill="1" applyBorder="1" applyAlignment="1">
      <alignment horizontal="center" vertical="center"/>
    </xf>
    <xf numFmtId="0" fontId="0" fillId="0" borderId="59" xfId="0" applyFont="1" applyBorder="1" applyAlignment="1">
      <alignment horizontal="left" vertical="center" wrapText="1"/>
    </xf>
    <xf numFmtId="4" fontId="0" fillId="0" borderId="58" xfId="1" applyNumberFormat="1" applyFont="1" applyBorder="1" applyAlignment="1">
      <alignment horizontal="center" vertical="center"/>
    </xf>
    <xf numFmtId="4" fontId="0" fillId="0" borderId="59" xfId="0" applyNumberFormat="1" applyFont="1" applyBorder="1" applyAlignment="1">
      <alignment horizontal="center" vertical="center"/>
    </xf>
    <xf numFmtId="0" fontId="43" fillId="0" borderId="59" xfId="0" applyFont="1" applyBorder="1" applyAlignment="1">
      <alignment horizontal="right" vertical="center" wrapText="1"/>
    </xf>
    <xf numFmtId="0" fontId="49" fillId="0" borderId="59" xfId="0" applyFont="1" applyBorder="1" applyAlignment="1">
      <alignment horizontal="left" vertical="center" wrapText="1"/>
    </xf>
    <xf numFmtId="43" fontId="0" fillId="0" borderId="59" xfId="1" applyFont="1" applyBorder="1" applyAlignment="1">
      <alignment horizontal="center" vertical="center"/>
    </xf>
    <xf numFmtId="43" fontId="2" fillId="0" borderId="59" xfId="1" applyFont="1" applyBorder="1" applyAlignment="1">
      <alignment horizontal="center" vertical="center"/>
    </xf>
    <xf numFmtId="0" fontId="0" fillId="0" borderId="59" xfId="0" applyFont="1" applyBorder="1" applyAlignment="1">
      <alignment horizontal="center" vertical="center" wrapText="1"/>
    </xf>
    <xf numFmtId="2" fontId="0" fillId="0" borderId="59" xfId="0" applyNumberFormat="1" applyFont="1" applyBorder="1" applyAlignment="1">
      <alignment horizontal="center" vertical="center" wrapText="1"/>
    </xf>
    <xf numFmtId="0" fontId="36" fillId="0" borderId="59" xfId="0" applyFont="1" applyBorder="1" applyAlignment="1">
      <alignment horizontal="left" vertical="center" wrapText="1"/>
    </xf>
    <xf numFmtId="49" fontId="0" fillId="0" borderId="59" xfId="0" applyNumberFormat="1" applyFont="1" applyBorder="1" applyAlignment="1">
      <alignment vertical="center"/>
    </xf>
    <xf numFmtId="49" fontId="0" fillId="0" borderId="0" xfId="0" applyNumberFormat="1" applyFont="1" applyAlignment="1">
      <alignment vertical="center"/>
    </xf>
    <xf numFmtId="0" fontId="0" fillId="0" borderId="0" xfId="0" applyAlignment="1">
      <alignment horizontal="left" vertical="center" wrapText="1"/>
    </xf>
    <xf numFmtId="0" fontId="0" fillId="0" borderId="58" xfId="0" applyBorder="1" applyAlignment="1">
      <alignment wrapText="1"/>
    </xf>
    <xf numFmtId="0" fontId="46" fillId="0" borderId="60" xfId="0" applyFont="1" applyBorder="1" applyAlignment="1">
      <alignment vertical="center" wrapText="1"/>
    </xf>
    <xf numFmtId="49" fontId="0" fillId="0" borderId="59" xfId="0" applyNumberFormat="1" applyBorder="1" applyAlignment="1">
      <alignment vertical="center"/>
    </xf>
    <xf numFmtId="187" fontId="0" fillId="0" borderId="59" xfId="1" applyNumberFormat="1" applyFont="1" applyBorder="1" applyAlignment="1">
      <alignment vertical="center"/>
    </xf>
    <xf numFmtId="187" fontId="2" fillId="0" borderId="59" xfId="1" applyNumberFormat="1" applyFont="1" applyBorder="1" applyAlignment="1">
      <alignment horizontal="right" vertical="center"/>
    </xf>
    <xf numFmtId="0" fontId="1" fillId="0" borderId="59" xfId="0" applyFont="1" applyBorder="1" applyAlignment="1">
      <alignment horizontal="center" vertical="center" wrapText="1"/>
    </xf>
    <xf numFmtId="0" fontId="48" fillId="0" borderId="59" xfId="0" applyFont="1" applyBorder="1" applyAlignment="1">
      <alignment vertical="center"/>
    </xf>
    <xf numFmtId="0" fontId="46" fillId="2" borderId="46" xfId="0" applyFont="1" applyFill="1" applyBorder="1" applyAlignment="1">
      <alignment horizontal="center" vertical="center" wrapText="1"/>
    </xf>
    <xf numFmtId="0" fontId="0" fillId="0" borderId="58" xfId="0" applyFont="1" applyBorder="1" applyAlignment="1">
      <alignment wrapText="1"/>
    </xf>
    <xf numFmtId="43" fontId="48" fillId="0" borderId="59" xfId="1" applyFont="1" applyBorder="1" applyAlignment="1">
      <alignment vertical="center"/>
    </xf>
    <xf numFmtId="0" fontId="0" fillId="0" borderId="58" xfId="0" applyFont="1" applyBorder="1" applyAlignment="1">
      <alignment vertical="center" wrapText="1"/>
    </xf>
    <xf numFmtId="0" fontId="0" fillId="0" borderId="58" xfId="0" applyFont="1" applyFill="1" applyBorder="1" applyAlignment="1">
      <alignment wrapText="1"/>
    </xf>
    <xf numFmtId="0" fontId="0" fillId="0" borderId="58" xfId="0" applyBorder="1" applyAlignment="1">
      <alignment vertical="center" wrapText="1"/>
    </xf>
    <xf numFmtId="0" fontId="0" fillId="0" borderId="58" xfId="0" applyBorder="1" applyAlignment="1">
      <alignment horizontal="left" vertical="center" wrapText="1"/>
    </xf>
    <xf numFmtId="0" fontId="1" fillId="2" borderId="68" xfId="0" applyFont="1" applyFill="1" applyBorder="1" applyAlignment="1">
      <alignment horizontal="center" vertical="center" wrapText="1"/>
    </xf>
    <xf numFmtId="0" fontId="1" fillId="2" borderId="69" xfId="0" applyFont="1" applyFill="1" applyBorder="1" applyAlignment="1">
      <alignment horizontal="center" vertical="center" wrapText="1"/>
    </xf>
    <xf numFmtId="0" fontId="0" fillId="0" borderId="65" xfId="0" applyBorder="1" applyAlignment="1">
      <alignment horizontal="center" vertical="center" wrapText="1"/>
    </xf>
    <xf numFmtId="0" fontId="43" fillId="0" borderId="67" xfId="0" applyFont="1" applyBorder="1" applyAlignment="1">
      <alignment horizontal="right" vertical="center" wrapText="1"/>
    </xf>
    <xf numFmtId="4" fontId="36" fillId="0" borderId="68" xfId="0" applyNumberFormat="1" applyFont="1" applyBorder="1" applyAlignment="1">
      <alignment horizontal="center" vertical="center"/>
    </xf>
    <xf numFmtId="187" fontId="0" fillId="19" borderId="68" xfId="1" applyNumberFormat="1" applyFont="1" applyFill="1" applyBorder="1" applyAlignment="1">
      <alignment horizontal="center" wrapText="1"/>
    </xf>
    <xf numFmtId="4" fontId="1" fillId="19" borderId="68" xfId="1" applyNumberFormat="1" applyFont="1" applyFill="1" applyBorder="1" applyAlignment="1">
      <alignment horizontal="center"/>
    </xf>
    <xf numFmtId="0" fontId="0" fillId="19" borderId="68" xfId="0" applyFill="1" applyBorder="1" applyAlignment="1">
      <alignment wrapText="1"/>
    </xf>
    <xf numFmtId="0" fontId="0" fillId="0" borderId="68" xfId="0" applyBorder="1" applyAlignment="1">
      <alignment horizontal="right" vertical="center" wrapText="1"/>
    </xf>
    <xf numFmtId="0" fontId="0" fillId="0" borderId="68" xfId="0" applyBorder="1" applyAlignment="1">
      <alignment horizontal="center" vertical="center" wrapText="1"/>
    </xf>
    <xf numFmtId="43" fontId="0" fillId="0" borderId="68" xfId="1" applyFont="1" applyBorder="1" applyAlignment="1">
      <alignment horizontal="center" vertical="center"/>
    </xf>
    <xf numFmtId="0" fontId="43" fillId="0" borderId="68" xfId="0" applyFont="1" applyBorder="1" applyAlignment="1">
      <alignment horizontal="right" vertical="center" wrapText="1"/>
    </xf>
    <xf numFmtId="0" fontId="0" fillId="0" borderId="68" xfId="0" applyBorder="1" applyAlignment="1">
      <alignment wrapText="1"/>
    </xf>
    <xf numFmtId="43" fontId="0" fillId="0" borderId="68" xfId="1" applyFont="1" applyBorder="1" applyAlignment="1">
      <alignment horizontal="right" vertical="top"/>
    </xf>
    <xf numFmtId="43" fontId="2" fillId="0" borderId="68" xfId="1" applyFont="1" applyBorder="1" applyAlignment="1">
      <alignment horizontal="center" vertical="center"/>
    </xf>
    <xf numFmtId="0" fontId="46" fillId="3" borderId="68" xfId="11715" applyFont="1" applyFill="1" applyBorder="1" applyAlignment="1">
      <alignment horizontal="left" vertical="center"/>
    </xf>
    <xf numFmtId="0" fontId="1" fillId="0" borderId="68" xfId="0" applyFont="1" applyBorder="1" applyAlignment="1">
      <alignment horizontal="center" vertical="center" wrapText="1"/>
    </xf>
    <xf numFmtId="0" fontId="39" fillId="2" borderId="76" xfId="0" applyFont="1" applyFill="1" applyBorder="1" applyAlignment="1">
      <alignment horizontal="center" wrapText="1"/>
    </xf>
    <xf numFmtId="49" fontId="0" fillId="0" borderId="68" xfId="0" applyNumberFormat="1" applyBorder="1" applyAlignment="1">
      <alignment horizontal="left" vertical="top"/>
    </xf>
    <xf numFmtId="0" fontId="1" fillId="19" borderId="68" xfId="0" applyFont="1" applyFill="1" applyBorder="1" applyAlignment="1">
      <alignment horizontal="center" vertical="center" wrapText="1"/>
    </xf>
    <xf numFmtId="4" fontId="0" fillId="0" borderId="68" xfId="1" applyNumberFormat="1" applyFont="1" applyBorder="1" applyAlignment="1">
      <alignment horizontal="center" vertical="center"/>
    </xf>
    <xf numFmtId="4" fontId="1" fillId="2" borderId="68" xfId="1" applyNumberFormat="1" applyFont="1" applyFill="1" applyBorder="1" applyAlignment="1">
      <alignment horizontal="center"/>
    </xf>
    <xf numFmtId="0" fontId="43" fillId="0" borderId="70" xfId="0" applyFont="1" applyBorder="1" applyAlignment="1">
      <alignment vertical="top" wrapText="1"/>
    </xf>
    <xf numFmtId="0" fontId="0" fillId="0" borderId="68" xfId="0" applyBorder="1" applyAlignment="1">
      <alignment horizontal="center" vertical="center"/>
    </xf>
    <xf numFmtId="4" fontId="0" fillId="0" borderId="68" xfId="1" applyNumberFormat="1" applyFont="1" applyFill="1" applyBorder="1" applyAlignment="1">
      <alignment horizontal="center" vertical="center"/>
    </xf>
    <xf numFmtId="4" fontId="0" fillId="0" borderId="68" xfId="0" applyNumberFormat="1" applyBorder="1" applyAlignment="1">
      <alignment horizontal="center" vertical="center"/>
    </xf>
    <xf numFmtId="0" fontId="44" fillId="2" borderId="68" xfId="0" applyFont="1" applyFill="1" applyBorder="1" applyAlignment="1">
      <alignment vertical="center" wrapText="1"/>
    </xf>
    <xf numFmtId="4" fontId="1" fillId="2" borderId="68" xfId="1" applyNumberFormat="1" applyFont="1" applyFill="1" applyBorder="1" applyAlignment="1">
      <alignment horizontal="center" vertical="center"/>
    </xf>
    <xf numFmtId="4" fontId="1" fillId="2" borderId="68" xfId="1" applyNumberFormat="1" applyFont="1" applyFill="1" applyBorder="1" applyAlignment="1">
      <alignment vertical="center"/>
    </xf>
    <xf numFmtId="0" fontId="0" fillId="0" borderId="68" xfId="0" applyBorder="1"/>
    <xf numFmtId="0" fontId="47" fillId="2" borderId="69" xfId="0" applyFont="1" applyFill="1" applyBorder="1" applyAlignment="1">
      <alignment horizontal="center" vertical="center" wrapText="1"/>
    </xf>
    <xf numFmtId="0" fontId="36" fillId="0" borderId="68" xfId="0" applyFont="1" applyBorder="1" applyAlignment="1">
      <alignment horizontal="left" vertical="top" wrapText="1"/>
    </xf>
    <xf numFmtId="0" fontId="44" fillId="2" borderId="68" xfId="0" applyFont="1" applyFill="1" applyBorder="1" applyAlignment="1">
      <alignment horizontal="left" vertical="center" wrapText="1"/>
    </xf>
    <xf numFmtId="43" fontId="0" fillId="0" borderId="69" xfId="1" applyFont="1" applyBorder="1" applyAlignment="1">
      <alignment horizontal="center" vertical="center"/>
    </xf>
    <xf numFmtId="0" fontId="43" fillId="0" borderId="68" xfId="0" applyFont="1" applyBorder="1" applyAlignment="1">
      <alignment horizontal="right"/>
    </xf>
    <xf numFmtId="0" fontId="0" fillId="0" borderId="68" xfId="0" applyFont="1" applyBorder="1" applyAlignment="1">
      <alignment horizontal="left" vertical="center"/>
    </xf>
    <xf numFmtId="0" fontId="36" fillId="0" borderId="68" xfId="11716" applyNumberFormat="1" applyFont="1" applyBorder="1" applyAlignment="1" applyProtection="1">
      <alignment horizontal="left" vertical="center"/>
      <protection hidden="1"/>
    </xf>
    <xf numFmtId="0" fontId="0" fillId="0" borderId="69" xfId="0" applyBorder="1" applyAlignment="1">
      <alignment horizontal="left" vertical="center" wrapText="1"/>
    </xf>
    <xf numFmtId="49" fontId="0" fillId="0" borderId="68" xfId="0" applyNumberFormat="1" applyBorder="1" applyAlignment="1">
      <alignment horizontal="left" vertical="center"/>
    </xf>
    <xf numFmtId="0" fontId="48" fillId="0" borderId="68" xfId="0" applyFont="1" applyBorder="1" applyAlignment="1">
      <alignment vertical="center"/>
    </xf>
    <xf numFmtId="43" fontId="48" fillId="0" borderId="68" xfId="1" applyFont="1" applyBorder="1" applyAlignment="1">
      <alignment vertical="center"/>
    </xf>
    <xf numFmtId="0" fontId="0" fillId="0" borderId="69" xfId="0" applyFont="1" applyBorder="1" applyAlignment="1">
      <alignment wrapText="1"/>
    </xf>
    <xf numFmtId="0" fontId="48" fillId="0" borderId="65" xfId="0" applyFont="1" applyBorder="1" applyAlignment="1">
      <alignment vertical="center"/>
    </xf>
    <xf numFmtId="43" fontId="48" fillId="0" borderId="69" xfId="1" applyFont="1" applyBorder="1" applyAlignment="1">
      <alignment vertical="center"/>
    </xf>
    <xf numFmtId="0" fontId="0" fillId="0" borderId="69" xfId="0" applyFont="1" applyBorder="1" applyAlignment="1">
      <alignment vertical="center" wrapText="1"/>
    </xf>
    <xf numFmtId="0" fontId="1" fillId="0" borderId="65" xfId="0" applyFont="1" applyBorder="1" applyAlignment="1">
      <alignment horizontal="center" vertical="center" wrapText="1"/>
    </xf>
    <xf numFmtId="4" fontId="0" fillId="0" borderId="68" xfId="0" applyNumberFormat="1" applyFont="1" applyBorder="1" applyAlignment="1">
      <alignment horizontal="center" vertical="center"/>
    </xf>
    <xf numFmtId="0" fontId="0" fillId="0" borderId="59" xfId="0" applyFont="1" applyBorder="1" applyAlignment="1">
      <alignment horizontal="left" vertical="center" wrapText="1"/>
    </xf>
    <xf numFmtId="49" fontId="0" fillId="0" borderId="68" xfId="0" applyNumberFormat="1" applyBorder="1" applyAlignment="1">
      <alignment vertical="center"/>
    </xf>
    <xf numFmtId="0" fontId="46" fillId="0" borderId="62" xfId="0" applyFont="1" applyBorder="1" applyAlignment="1">
      <alignment vertical="center"/>
    </xf>
    <xf numFmtId="0" fontId="48" fillId="0" borderId="0" xfId="0" applyFont="1" applyAlignment="1">
      <alignment vertical="center"/>
    </xf>
    <xf numFmtId="0" fontId="0" fillId="0" borderId="0" xfId="0" applyAlignment="1">
      <alignment vertical="center"/>
    </xf>
    <xf numFmtId="43" fontId="2" fillId="0" borderId="68" xfId="1" applyFont="1" applyBorder="1" applyAlignment="1">
      <alignment horizontal="right" vertical="center"/>
    </xf>
    <xf numFmtId="43" fontId="48" fillId="0" borderId="0" xfId="1" applyFont="1" applyAlignment="1">
      <alignment vertical="center"/>
    </xf>
    <xf numFmtId="43" fontId="1" fillId="0" borderId="0" xfId="0" applyNumberFormat="1" applyFont="1" applyAlignment="1">
      <alignment vertical="center" wrapText="1"/>
    </xf>
    <xf numFmtId="43" fontId="0" fillId="0" borderId="0" xfId="1" applyFont="1" applyAlignment="1">
      <alignment vertical="center"/>
    </xf>
    <xf numFmtId="43" fontId="2" fillId="0" borderId="0" xfId="1" applyFont="1" applyAlignment="1">
      <alignment horizontal="right" vertical="center"/>
    </xf>
    <xf numFmtId="4" fontId="0" fillId="0" borderId="79" xfId="1" applyNumberFormat="1" applyFont="1" applyBorder="1" applyAlignment="1">
      <alignment horizontal="center" vertical="center"/>
    </xf>
    <xf numFmtId="4" fontId="0" fillId="0" borderId="79" xfId="0" applyNumberFormat="1" applyFont="1" applyBorder="1" applyAlignment="1">
      <alignment horizontal="center" vertical="center"/>
    </xf>
    <xf numFmtId="0" fontId="0" fillId="0" borderId="79" xfId="0" applyFont="1" applyBorder="1" applyAlignment="1">
      <alignment horizontal="center" vertical="center"/>
    </xf>
    <xf numFmtId="0" fontId="0" fillId="0" borderId="79" xfId="0" applyFont="1" applyBorder="1" applyAlignment="1">
      <alignment horizontal="left" vertical="center"/>
    </xf>
    <xf numFmtId="4" fontId="43" fillId="0" borderId="0" xfId="0" applyNumberFormat="1" applyFont="1" applyAlignment="1">
      <alignment vertical="top" wrapText="1"/>
    </xf>
    <xf numFmtId="0" fontId="0" fillId="0" borderId="68" xfId="0" applyBorder="1" applyAlignment="1">
      <alignment horizontal="center" vertical="center" wrapText="1"/>
    </xf>
    <xf numFmtId="0" fontId="0" fillId="0" borderId="80" xfId="0" applyFont="1" applyBorder="1" applyAlignment="1">
      <alignment horizontal="center" vertical="center"/>
    </xf>
    <xf numFmtId="0" fontId="43" fillId="0" borderId="80" xfId="0" applyFont="1" applyBorder="1" applyAlignment="1">
      <alignment horizontal="right"/>
    </xf>
    <xf numFmtId="49" fontId="0" fillId="0" borderId="80" xfId="0" applyNumberFormat="1" applyBorder="1" applyAlignment="1">
      <alignment vertical="center"/>
    </xf>
    <xf numFmtId="0" fontId="0" fillId="0" borderId="80" xfId="0" applyBorder="1" applyAlignment="1">
      <alignment vertical="center"/>
    </xf>
    <xf numFmtId="0" fontId="1" fillId="0" borderId="68" xfId="0" applyFont="1" applyBorder="1" applyAlignment="1">
      <alignment horizontal="center" vertical="center"/>
    </xf>
    <xf numFmtId="0" fontId="1" fillId="0" borderId="34" xfId="0" applyFont="1" applyBorder="1" applyAlignment="1">
      <alignment horizontal="center" vertical="center" wrapText="1"/>
    </xf>
    <xf numFmtId="43" fontId="0" fillId="0" borderId="68" xfId="1" applyFont="1" applyBorder="1" applyAlignment="1">
      <alignment horizontal="right" vertical="center"/>
    </xf>
    <xf numFmtId="43" fontId="0" fillId="0" borderId="68" xfId="1" applyFont="1" applyBorder="1" applyAlignment="1">
      <alignment vertical="center"/>
    </xf>
    <xf numFmtId="43" fontId="0" fillId="0" borderId="0" xfId="1" applyFont="1" applyAlignment="1">
      <alignment horizontal="right" vertical="center"/>
    </xf>
    <xf numFmtId="0" fontId="0" fillId="0" borderId="0" xfId="0" applyAlignment="1">
      <alignment horizontal="center" vertical="center" wrapText="1"/>
    </xf>
    <xf numFmtId="0" fontId="43" fillId="21" borderId="68" xfId="0" applyFont="1" applyFill="1" applyBorder="1" applyAlignment="1">
      <alignment horizontal="right" vertical="center" wrapText="1"/>
    </xf>
    <xf numFmtId="0" fontId="43" fillId="21" borderId="59" xfId="0" applyFont="1" applyFill="1" applyBorder="1" applyAlignment="1">
      <alignment horizontal="right" vertical="center" wrapText="1"/>
    </xf>
    <xf numFmtId="0" fontId="0" fillId="0" borderId="40" xfId="0" applyFont="1" applyBorder="1" applyAlignment="1">
      <alignment horizontal="right" vertical="center" wrapText="1"/>
    </xf>
    <xf numFmtId="0" fontId="0" fillId="0" borderId="30" xfId="0" applyFont="1" applyBorder="1" applyAlignment="1">
      <alignment horizontal="right" vertical="center" wrapText="1"/>
    </xf>
    <xf numFmtId="0" fontId="0" fillId="0" borderId="40" xfId="0" applyFont="1" applyBorder="1"/>
    <xf numFmtId="0" fontId="0" fillId="0" borderId="40" xfId="0" applyBorder="1" applyAlignment="1">
      <alignment horizontal="center" vertical="center"/>
    </xf>
    <xf numFmtId="49" fontId="0" fillId="0" borderId="40" xfId="0" applyNumberFormat="1" applyBorder="1" applyAlignment="1">
      <alignment vertical="center"/>
    </xf>
    <xf numFmtId="187" fontId="0" fillId="0" borderId="40" xfId="1" applyNumberFormat="1" applyFont="1" applyBorder="1" applyAlignment="1">
      <alignment horizontal="right" vertical="center"/>
    </xf>
    <xf numFmtId="187" fontId="0" fillId="0" borderId="21" xfId="1" applyNumberFormat="1" applyFont="1" applyFill="1" applyBorder="1" applyAlignment="1">
      <alignment horizontal="right" vertical="center"/>
    </xf>
    <xf numFmtId="2" fontId="0" fillId="0" borderId="40" xfId="0" applyNumberFormat="1" applyFont="1" applyBorder="1" applyAlignment="1">
      <alignment horizontal="right" vertical="center" wrapText="1"/>
    </xf>
    <xf numFmtId="0" fontId="0" fillId="0" borderId="59" xfId="0" applyFill="1" applyBorder="1" applyAlignment="1">
      <alignment horizontal="left" vertical="center" wrapText="1"/>
    </xf>
    <xf numFmtId="4" fontId="1" fillId="2" borderId="40" xfId="1" applyNumberFormat="1" applyFont="1" applyFill="1" applyBorder="1" applyAlignment="1">
      <alignment horizontal="center"/>
    </xf>
    <xf numFmtId="0" fontId="0" fillId="0" borderId="40" xfId="0" applyBorder="1" applyAlignment="1">
      <alignment vertical="center" wrapText="1"/>
    </xf>
    <xf numFmtId="0" fontId="1" fillId="2" borderId="40" xfId="0" applyFont="1" applyFill="1" applyBorder="1" applyAlignment="1">
      <alignment horizontal="left" vertical="center" wrapText="1"/>
    </xf>
    <xf numFmtId="0" fontId="0" fillId="0" borderId="80" xfId="0" applyFont="1" applyBorder="1" applyAlignment="1">
      <alignment horizontal="left" wrapText="1"/>
    </xf>
    <xf numFmtId="0" fontId="0" fillId="0" borderId="80" xfId="0" applyFont="1" applyBorder="1" applyAlignment="1">
      <alignment horizontal="left" vertical="center" wrapText="1"/>
    </xf>
    <xf numFmtId="49" fontId="0" fillId="0" borderId="80" xfId="0" applyNumberFormat="1" applyBorder="1" applyAlignment="1">
      <alignment vertical="center" wrapText="1"/>
    </xf>
    <xf numFmtId="2" fontId="0" fillId="0" borderId="80" xfId="0" applyNumberFormat="1" applyFont="1" applyBorder="1" applyAlignment="1">
      <alignment horizontal="right" vertical="center"/>
    </xf>
    <xf numFmtId="0" fontId="0" fillId="0" borderId="68" xfId="0" applyFont="1" applyFill="1" applyBorder="1" applyAlignment="1">
      <alignment horizontal="left" vertical="center" wrapText="1"/>
    </xf>
    <xf numFmtId="0" fontId="0" fillId="0" borderId="68" xfId="0" applyFill="1" applyBorder="1" applyAlignment="1">
      <alignment horizontal="left" vertical="center" wrapText="1"/>
    </xf>
    <xf numFmtId="2" fontId="0" fillId="0" borderId="68" xfId="0" applyNumberFormat="1" applyBorder="1" applyAlignment="1">
      <alignment horizontal="center" vertical="center" wrapText="1"/>
    </xf>
    <xf numFmtId="0" fontId="0" fillId="0" borderId="67" xfId="0" applyBorder="1" applyAlignment="1">
      <alignment vertical="center"/>
    </xf>
    <xf numFmtId="0" fontId="0" fillId="0" borderId="40" xfId="0" applyBorder="1" applyAlignment="1">
      <alignment horizontal="center" vertical="center" wrapText="1"/>
    </xf>
    <xf numFmtId="0" fontId="0" fillId="0" borderId="40" xfId="0" applyBorder="1" applyAlignment="1">
      <alignment horizontal="left" vertical="center" wrapText="1"/>
    </xf>
    <xf numFmtId="4" fontId="36" fillId="7" borderId="40" xfId="0" applyNumberFormat="1" applyFont="1" applyFill="1" applyBorder="1" applyAlignment="1">
      <alignment horizontal="center" vertical="center"/>
    </xf>
    <xf numFmtId="0" fontId="0" fillId="0" borderId="40" xfId="0" applyBorder="1" applyAlignment="1">
      <alignment horizontal="right" vertical="center" wrapText="1"/>
    </xf>
    <xf numFmtId="49" fontId="0" fillId="0" borderId="40" xfId="0" applyNumberFormat="1" applyBorder="1" applyAlignment="1">
      <alignment horizontal="left" vertical="center"/>
    </xf>
    <xf numFmtId="0" fontId="0" fillId="0" borderId="40" xfId="0" applyBorder="1" applyAlignment="1">
      <alignment vertical="center"/>
    </xf>
    <xf numFmtId="187" fontId="0" fillId="0" borderId="0" xfId="0" applyNumberFormat="1"/>
    <xf numFmtId="4" fontId="0" fillId="0" borderId="0" xfId="0" applyNumberFormat="1"/>
    <xf numFmtId="43" fontId="0" fillId="0" borderId="0" xfId="0" applyNumberFormat="1"/>
    <xf numFmtId="0" fontId="1" fillId="0" borderId="68" xfId="0" applyFont="1" applyBorder="1" applyAlignment="1">
      <alignment horizontal="left" vertical="center" wrapText="1"/>
    </xf>
    <xf numFmtId="0" fontId="0" fillId="21" borderId="68" xfId="0" applyFill="1" applyBorder="1" applyAlignment="1">
      <alignment horizontal="right" vertical="center" wrapText="1"/>
    </xf>
    <xf numFmtId="0" fontId="43" fillId="0" borderId="40" xfId="0" applyFont="1" applyBorder="1" applyAlignment="1">
      <alignment horizontal="right"/>
    </xf>
    <xf numFmtId="49" fontId="0" fillId="0" borderId="78" xfId="0" applyNumberFormat="1" applyFill="1" applyBorder="1" applyAlignment="1">
      <alignment vertical="center"/>
    </xf>
    <xf numFmtId="0" fontId="0" fillId="0" borderId="40" xfId="0" applyFont="1" applyBorder="1" applyAlignment="1">
      <alignment horizontal="center" vertical="center"/>
    </xf>
    <xf numFmtId="0" fontId="0" fillId="0" borderId="40" xfId="0" applyFont="1" applyBorder="1" applyAlignment="1">
      <alignment horizontal="left" vertical="center" wrapText="1"/>
    </xf>
    <xf numFmtId="2" fontId="0" fillId="0" borderId="40" xfId="0" applyNumberFormat="1" applyFont="1" applyBorder="1" applyAlignment="1">
      <alignment horizontal="center" vertical="center"/>
    </xf>
    <xf numFmtId="0" fontId="43" fillId="21" borderId="40" xfId="0" applyFont="1" applyFill="1" applyBorder="1" applyAlignment="1">
      <alignment horizontal="right"/>
    </xf>
    <xf numFmtId="2" fontId="0" fillId="0" borderId="40" xfId="0" applyNumberFormat="1" applyBorder="1" applyAlignment="1">
      <alignment horizontal="center" vertical="center" wrapText="1"/>
    </xf>
    <xf numFmtId="0" fontId="36" fillId="0" borderId="43" xfId="0" applyFont="1" applyFill="1" applyBorder="1" applyAlignment="1">
      <alignment vertical="center" wrapText="1"/>
    </xf>
    <xf numFmtId="0" fontId="0" fillId="21" borderId="50" xfId="0" applyFill="1" applyBorder="1" applyAlignment="1">
      <alignment horizontal="right" vertical="center" wrapText="1"/>
    </xf>
    <xf numFmtId="0" fontId="1" fillId="0" borderId="30" xfId="0" applyFont="1" applyBorder="1" applyAlignment="1">
      <alignment horizontal="center" vertical="center" wrapText="1"/>
    </xf>
    <xf numFmtId="166" fontId="50" fillId="0" borderId="30" xfId="1" applyNumberFormat="1" applyFont="1" applyFill="1" applyBorder="1" applyAlignment="1">
      <alignment horizontal="left" vertical="center"/>
    </xf>
    <xf numFmtId="4" fontId="36" fillId="7" borderId="30" xfId="0" applyNumberFormat="1" applyFont="1" applyFill="1" applyBorder="1" applyAlignment="1">
      <alignment horizontal="center" vertical="center"/>
    </xf>
    <xf numFmtId="0" fontId="37" fillId="0" borderId="50" xfId="0" applyFont="1" applyBorder="1" applyAlignment="1">
      <alignment horizontal="center" vertical="center" wrapText="1"/>
    </xf>
    <xf numFmtId="0" fontId="37" fillId="0" borderId="50" xfId="0" applyFont="1" applyBorder="1" applyAlignment="1">
      <alignment vertical="center"/>
    </xf>
    <xf numFmtId="4" fontId="37" fillId="0" borderId="50" xfId="0" applyNumberFormat="1" applyFont="1" applyBorder="1" applyAlignment="1">
      <alignment horizontal="center" vertical="center"/>
    </xf>
    <xf numFmtId="0" fontId="0" fillId="0" borderId="50" xfId="0" applyFill="1" applyBorder="1" applyAlignment="1">
      <alignment horizontal="left" vertical="center" wrapText="1"/>
    </xf>
    <xf numFmtId="0" fontId="0" fillId="0" borderId="50" xfId="0" applyBorder="1" applyAlignment="1">
      <alignment vertical="center" wrapText="1"/>
    </xf>
    <xf numFmtId="49" fontId="0" fillId="0" borderId="40" xfId="0" applyNumberFormat="1" applyFill="1" applyBorder="1" applyAlignment="1">
      <alignment vertical="center"/>
    </xf>
    <xf numFmtId="2" fontId="0" fillId="0" borderId="40" xfId="0" applyNumberFormat="1" applyFont="1" applyFill="1" applyBorder="1" applyAlignment="1">
      <alignment horizontal="center" vertical="center"/>
    </xf>
    <xf numFmtId="0" fontId="0" fillId="0" borderId="80" xfId="0" applyFont="1" applyFill="1" applyBorder="1" applyAlignment="1">
      <alignment horizontal="left" vertical="center" wrapText="1"/>
    </xf>
    <xf numFmtId="0" fontId="38" fillId="18" borderId="1" xfId="0" applyFont="1" applyFill="1" applyBorder="1" applyAlignment="1">
      <alignment horizontal="center"/>
    </xf>
    <xf numFmtId="0" fontId="38" fillId="18" borderId="59" xfId="0" applyFont="1" applyFill="1" applyBorder="1" applyAlignment="1">
      <alignment horizontal="center"/>
    </xf>
    <xf numFmtId="0" fontId="36" fillId="0" borderId="25" xfId="0" applyFont="1" applyBorder="1" applyAlignment="1">
      <alignment horizontal="left" vertical="top" wrapText="1"/>
    </xf>
    <xf numFmtId="0" fontId="36" fillId="0" borderId="59" xfId="0" applyFont="1" applyBorder="1" applyAlignment="1">
      <alignment horizontal="left" vertical="top" wrapText="1"/>
    </xf>
    <xf numFmtId="0" fontId="45" fillId="18" borderId="3" xfId="0" applyFont="1" applyFill="1" applyBorder="1" applyAlignment="1">
      <alignment horizontal="left"/>
    </xf>
    <xf numFmtId="0" fontId="45" fillId="18" borderId="5" xfId="0" applyFont="1" applyFill="1" applyBorder="1" applyAlignment="1">
      <alignment horizontal="left"/>
    </xf>
    <xf numFmtId="0" fontId="45" fillId="18" borderId="35" xfId="0" applyFont="1" applyFill="1" applyBorder="1" applyAlignment="1">
      <alignment horizontal="left"/>
    </xf>
    <xf numFmtId="0" fontId="45" fillId="18" borderId="4" xfId="0" applyFont="1" applyFill="1" applyBorder="1" applyAlignment="1">
      <alignment horizontal="left"/>
    </xf>
    <xf numFmtId="0" fontId="44" fillId="2" borderId="1" xfId="0" applyFont="1" applyFill="1" applyBorder="1" applyAlignment="1">
      <alignment horizontal="center" vertical="center"/>
    </xf>
    <xf numFmtId="0" fontId="42" fillId="3" borderId="1" xfId="0" applyFont="1" applyFill="1" applyBorder="1" applyAlignment="1">
      <alignment horizontal="right"/>
    </xf>
    <xf numFmtId="0" fontId="42" fillId="3" borderId="59" xfId="0" applyFont="1" applyFill="1" applyBorder="1" applyAlignment="1">
      <alignment horizontal="right"/>
    </xf>
    <xf numFmtId="0" fontId="43" fillId="0" borderId="16" xfId="0" applyFont="1" applyBorder="1" applyAlignment="1">
      <alignment horizontal="right"/>
    </xf>
    <xf numFmtId="0" fontId="43" fillId="0" borderId="59" xfId="0" applyFont="1" applyBorder="1" applyAlignment="1">
      <alignment horizontal="right"/>
    </xf>
    <xf numFmtId="0" fontId="44" fillId="2" borderId="1" xfId="0" applyFont="1" applyFill="1" applyBorder="1" applyAlignment="1">
      <alignment horizontal="right" vertical="center"/>
    </xf>
    <xf numFmtId="0" fontId="38" fillId="18" borderId="65" xfId="0" applyFont="1" applyFill="1" applyBorder="1" applyAlignment="1">
      <alignment horizontal="center" vertical="center" wrapText="1"/>
    </xf>
    <xf numFmtId="0" fontId="38" fillId="18" borderId="66" xfId="0" applyFont="1" applyFill="1" applyBorder="1" applyAlignment="1">
      <alignment horizontal="center" vertical="center" wrapText="1"/>
    </xf>
    <xf numFmtId="0" fontId="38" fillId="18" borderId="67" xfId="0" applyFont="1" applyFill="1" applyBorder="1" applyAlignment="1">
      <alignment horizontal="center" vertical="center" wrapText="1"/>
    </xf>
    <xf numFmtId="0" fontId="43" fillId="0" borderId="65" xfId="0" applyFont="1" applyBorder="1" applyAlignment="1">
      <alignment horizontal="right" wrapText="1"/>
    </xf>
    <xf numFmtId="0" fontId="43" fillId="0" borderId="66" xfId="0" applyFont="1" applyBorder="1" applyAlignment="1">
      <alignment horizontal="right" wrapText="1"/>
    </xf>
    <xf numFmtId="0" fontId="43" fillId="0" borderId="67" xfId="0" applyFont="1" applyBorder="1" applyAlignment="1">
      <alignment horizontal="right" wrapText="1"/>
    </xf>
    <xf numFmtId="0" fontId="43" fillId="0" borderId="65" xfId="0" applyFont="1" applyBorder="1" applyAlignment="1">
      <alignment horizontal="right" vertical="center" wrapText="1"/>
    </xf>
    <xf numFmtId="0" fontId="43" fillId="0" borderId="70" xfId="0" applyFont="1" applyBorder="1" applyAlignment="1">
      <alignment horizontal="right" vertical="center" wrapText="1"/>
    </xf>
    <xf numFmtId="0" fontId="43" fillId="0" borderId="66" xfId="0" applyFont="1" applyBorder="1" applyAlignment="1">
      <alignment horizontal="right" vertical="center" wrapText="1"/>
    </xf>
    <xf numFmtId="0" fontId="43" fillId="0" borderId="67" xfId="0" applyFont="1" applyBorder="1" applyAlignment="1">
      <alignment horizontal="right" vertical="center" wrapText="1"/>
    </xf>
    <xf numFmtId="0" fontId="1" fillId="2" borderId="65" xfId="0" applyFont="1" applyFill="1" applyBorder="1" applyAlignment="1">
      <alignment horizontal="center" wrapText="1"/>
    </xf>
    <xf numFmtId="0" fontId="1" fillId="2" borderId="67" xfId="0" applyFont="1" applyFill="1" applyBorder="1" applyAlignment="1">
      <alignment horizont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0" fillId="0" borderId="30" xfId="0" applyBorder="1" applyAlignment="1">
      <alignment horizontal="left" vertical="center" wrapText="1"/>
    </xf>
    <xf numFmtId="0" fontId="43" fillId="0" borderId="65" xfId="0" applyFont="1" applyBorder="1" applyAlignment="1">
      <alignment horizontal="left" vertical="top" wrapText="1"/>
    </xf>
    <xf numFmtId="0" fontId="43" fillId="0" borderId="66" xfId="0" applyFont="1" applyBorder="1" applyAlignment="1">
      <alignment horizontal="left" vertical="top" wrapText="1"/>
    </xf>
    <xf numFmtId="0" fontId="43" fillId="0" borderId="67" xfId="0" applyFont="1" applyBorder="1" applyAlignment="1">
      <alignment horizontal="left" vertical="top" wrapText="1"/>
    </xf>
    <xf numFmtId="0" fontId="45" fillId="18" borderId="65" xfId="0" applyFont="1" applyFill="1" applyBorder="1" applyAlignment="1">
      <alignment horizontal="left" vertical="center" wrapText="1"/>
    </xf>
    <xf numFmtId="0" fontId="45" fillId="18" borderId="66" xfId="0" applyFont="1" applyFill="1" applyBorder="1" applyAlignment="1">
      <alignment horizontal="left" vertical="center" wrapText="1"/>
    </xf>
    <xf numFmtId="0" fontId="45" fillId="18" borderId="67" xfId="0" applyFont="1" applyFill="1" applyBorder="1" applyAlignment="1">
      <alignment horizontal="left" vertical="center" wrapText="1"/>
    </xf>
    <xf numFmtId="0" fontId="0" fillId="0" borderId="68" xfId="0" applyBorder="1" applyAlignment="1">
      <alignment horizontal="center" vertical="center" wrapText="1"/>
    </xf>
    <xf numFmtId="0" fontId="0" fillId="0" borderId="68" xfId="0" applyBorder="1" applyAlignment="1">
      <alignment horizontal="center" wrapText="1"/>
    </xf>
    <xf numFmtId="0" fontId="45" fillId="18" borderId="60" xfId="0" applyFont="1" applyFill="1" applyBorder="1" applyAlignment="1">
      <alignment horizontal="left" vertical="center" wrapText="1"/>
    </xf>
    <xf numFmtId="0" fontId="45" fillId="18" borderId="55" xfId="0" applyFont="1" applyFill="1" applyBorder="1" applyAlignment="1">
      <alignment horizontal="left" vertical="center" wrapText="1"/>
    </xf>
    <xf numFmtId="0" fontId="45" fillId="18" borderId="61" xfId="0" applyFont="1" applyFill="1" applyBorder="1" applyAlignment="1">
      <alignment horizontal="left" vertical="center" wrapText="1"/>
    </xf>
    <xf numFmtId="0" fontId="43" fillId="0" borderId="60" xfId="0" applyFont="1" applyBorder="1" applyAlignment="1">
      <alignment horizontal="left" vertical="top" wrapText="1"/>
    </xf>
    <xf numFmtId="0" fontId="43" fillId="0" borderId="55" xfId="0" applyFont="1" applyBorder="1" applyAlignment="1">
      <alignment horizontal="left" vertical="top" wrapText="1"/>
    </xf>
    <xf numFmtId="0" fontId="43" fillId="0" borderId="61" xfId="0" applyFont="1" applyBorder="1" applyAlignment="1">
      <alignment horizontal="left" vertical="top" wrapText="1"/>
    </xf>
    <xf numFmtId="0" fontId="38" fillId="18" borderId="60" xfId="0" applyFont="1" applyFill="1" applyBorder="1" applyAlignment="1">
      <alignment horizontal="center" vertical="center" wrapText="1"/>
    </xf>
    <xf numFmtId="0" fontId="38" fillId="18" borderId="35" xfId="0" applyFont="1" applyFill="1" applyBorder="1" applyAlignment="1">
      <alignment horizontal="center" vertical="center" wrapText="1"/>
    </xf>
    <xf numFmtId="0" fontId="38" fillId="18" borderId="61" xfId="0" applyFont="1" applyFill="1" applyBorder="1" applyAlignment="1">
      <alignment horizontal="center" vertical="center" wrapText="1"/>
    </xf>
    <xf numFmtId="0" fontId="43" fillId="0" borderId="60" xfId="0" applyFont="1" applyBorder="1" applyAlignment="1">
      <alignment horizontal="right" wrapText="1"/>
    </xf>
    <xf numFmtId="0" fontId="43" fillId="0" borderId="35" xfId="0" applyFont="1" applyBorder="1" applyAlignment="1">
      <alignment horizontal="right" wrapText="1"/>
    </xf>
    <xf numFmtId="0" fontId="43" fillId="0" borderId="61" xfId="0" applyFont="1" applyBorder="1" applyAlignment="1">
      <alignment horizontal="right" wrapText="1"/>
    </xf>
    <xf numFmtId="0" fontId="43" fillId="0" borderId="62" xfId="0" applyFont="1" applyBorder="1" applyAlignment="1">
      <alignment horizontal="right" vertical="center" wrapText="1"/>
    </xf>
    <xf numFmtId="0" fontId="43" fillId="0" borderId="63" xfId="0" applyFont="1" applyBorder="1" applyAlignment="1">
      <alignment horizontal="right" vertical="center" wrapText="1"/>
    </xf>
    <xf numFmtId="0" fontId="43" fillId="0" borderId="64" xfId="0" applyFont="1" applyBorder="1" applyAlignment="1">
      <alignment horizontal="right" vertical="center" wrapText="1"/>
    </xf>
    <xf numFmtId="0" fontId="1" fillId="2" borderId="60" xfId="0" applyFont="1" applyFill="1" applyBorder="1" applyAlignment="1">
      <alignment horizontal="center" wrapText="1"/>
    </xf>
    <xf numFmtId="0" fontId="1" fillId="2" borderId="61" xfId="0" applyFont="1" applyFill="1" applyBorder="1" applyAlignment="1">
      <alignment horizontal="center" wrapText="1"/>
    </xf>
    <xf numFmtId="0" fontId="43" fillId="0" borderId="83" xfId="0" applyFont="1" applyBorder="1" applyAlignment="1">
      <alignment horizontal="left" vertical="top" wrapText="1"/>
    </xf>
    <xf numFmtId="0" fontId="43" fillId="0" borderId="81" xfId="0" applyFont="1" applyBorder="1" applyAlignment="1">
      <alignment horizontal="left" vertical="top" wrapText="1"/>
    </xf>
    <xf numFmtId="0" fontId="43" fillId="0" borderId="84" xfId="0" applyFont="1" applyBorder="1" applyAlignment="1">
      <alignment horizontal="left" vertical="top" wrapText="1"/>
    </xf>
    <xf numFmtId="0" fontId="43" fillId="0" borderId="73" xfId="0" applyFont="1" applyBorder="1" applyAlignment="1">
      <alignment horizontal="left" vertical="top" wrapText="1"/>
    </xf>
    <xf numFmtId="0" fontId="43" fillId="0" borderId="0" xfId="0" applyFont="1" applyBorder="1" applyAlignment="1">
      <alignment horizontal="left" vertical="top" wrapText="1"/>
    </xf>
    <xf numFmtId="0" fontId="43" fillId="0" borderId="74" xfId="0" applyFont="1" applyBorder="1" applyAlignment="1">
      <alignment horizontal="left" vertical="top" wrapText="1"/>
    </xf>
    <xf numFmtId="0" fontId="43" fillId="0" borderId="75" xfId="0" applyFont="1" applyBorder="1" applyAlignment="1">
      <alignment horizontal="left" vertical="top" wrapText="1"/>
    </xf>
    <xf numFmtId="0" fontId="43" fillId="0" borderId="57" xfId="0" applyFont="1" applyBorder="1" applyAlignment="1">
      <alignment horizontal="left" vertical="top" wrapText="1"/>
    </xf>
    <xf numFmtId="0" fontId="43" fillId="0" borderId="76" xfId="0" applyFont="1" applyBorder="1" applyAlignment="1">
      <alignment horizontal="left" vertical="top" wrapText="1"/>
    </xf>
    <xf numFmtId="0" fontId="38" fillId="18" borderId="13" xfId="0" applyFont="1" applyFill="1" applyBorder="1" applyAlignment="1">
      <alignment horizontal="center" vertical="center" wrapText="1"/>
    </xf>
    <xf numFmtId="0" fontId="38" fillId="18" borderId="18" xfId="0" applyFont="1" applyFill="1" applyBorder="1" applyAlignment="1">
      <alignment horizontal="center" vertical="center" wrapText="1"/>
    </xf>
    <xf numFmtId="0" fontId="38" fillId="18" borderId="19" xfId="0" applyFont="1" applyFill="1" applyBorder="1" applyAlignment="1">
      <alignment horizontal="center" vertical="center" wrapText="1"/>
    </xf>
    <xf numFmtId="0" fontId="43" fillId="0" borderId="13" xfId="0" applyFont="1" applyBorder="1" applyAlignment="1">
      <alignment horizontal="right" vertical="center" wrapText="1"/>
    </xf>
    <xf numFmtId="0" fontId="43" fillId="0" borderId="18" xfId="0" applyFont="1" applyBorder="1" applyAlignment="1">
      <alignment horizontal="right" vertical="center" wrapText="1"/>
    </xf>
    <xf numFmtId="0" fontId="43" fillId="0" borderId="19" xfId="0" applyFont="1" applyBorder="1" applyAlignment="1">
      <alignment horizontal="right" vertical="center" wrapText="1"/>
    </xf>
    <xf numFmtId="0" fontId="43" fillId="0" borderId="85" xfId="0" applyFont="1" applyBorder="1" applyAlignment="1">
      <alignment horizontal="right" vertical="center" wrapText="1"/>
    </xf>
    <xf numFmtId="0" fontId="43" fillId="0" borderId="81" xfId="0" applyFont="1" applyBorder="1" applyAlignment="1">
      <alignment horizontal="right" vertical="center" wrapText="1"/>
    </xf>
    <xf numFmtId="0" fontId="43" fillId="0" borderId="86" xfId="0" applyFont="1" applyBorder="1" applyAlignment="1">
      <alignment horizontal="right" vertical="center" wrapText="1"/>
    </xf>
    <xf numFmtId="0" fontId="45" fillId="18" borderId="36" xfId="0" applyFont="1" applyFill="1" applyBorder="1" applyAlignment="1">
      <alignment horizontal="left" wrapText="1"/>
    </xf>
    <xf numFmtId="0" fontId="45" fillId="18" borderId="39" xfId="0" applyFont="1" applyFill="1" applyBorder="1" applyAlignment="1">
      <alignment horizontal="left" wrapText="1"/>
    </xf>
    <xf numFmtId="0" fontId="45" fillId="18" borderId="82" xfId="0" applyFont="1" applyFill="1" applyBorder="1" applyAlignment="1">
      <alignment horizontal="left" wrapText="1"/>
    </xf>
    <xf numFmtId="0" fontId="1" fillId="2" borderId="36"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43" fillId="0" borderId="71" xfId="0" applyFont="1" applyBorder="1" applyAlignment="1">
      <alignment horizontal="left" vertical="top" wrapText="1"/>
    </xf>
    <xf numFmtId="0" fontId="43" fillId="0" borderId="70" xfId="0" applyFont="1" applyBorder="1" applyAlignment="1">
      <alignment horizontal="left" vertical="top" wrapText="1"/>
    </xf>
    <xf numFmtId="0" fontId="43" fillId="0" borderId="72" xfId="0" applyFont="1" applyBorder="1" applyAlignment="1">
      <alignment horizontal="left" vertical="top" wrapText="1"/>
    </xf>
    <xf numFmtId="0" fontId="38" fillId="20" borderId="54" xfId="0" applyFont="1" applyFill="1" applyBorder="1" applyAlignment="1">
      <alignment horizontal="center" vertical="center" wrapText="1"/>
    </xf>
    <xf numFmtId="0" fontId="43" fillId="0" borderId="54" xfId="0" applyFont="1" applyBorder="1" applyAlignment="1">
      <alignment horizontal="right" vertical="center" wrapText="1"/>
    </xf>
    <xf numFmtId="0" fontId="0" fillId="0" borderId="54" xfId="0" applyBorder="1" applyAlignment="1">
      <alignment horizontal="right" vertical="center" wrapText="1"/>
    </xf>
    <xf numFmtId="0" fontId="39" fillId="19" borderId="65" xfId="0" applyFont="1" applyFill="1" applyBorder="1" applyAlignment="1">
      <alignment horizontal="left"/>
    </xf>
    <xf numFmtId="0" fontId="39" fillId="19" borderId="66" xfId="0" applyFont="1" applyFill="1" applyBorder="1" applyAlignment="1">
      <alignment horizontal="left"/>
    </xf>
    <xf numFmtId="0" fontId="39" fillId="19" borderId="67" xfId="0" applyFont="1" applyFill="1" applyBorder="1" applyAlignment="1">
      <alignment horizontal="left"/>
    </xf>
    <xf numFmtId="0" fontId="43" fillId="0" borderId="68" xfId="0" applyFont="1" applyFill="1" applyBorder="1" applyAlignment="1">
      <alignment horizontal="left" vertical="top" wrapText="1"/>
    </xf>
    <xf numFmtId="0" fontId="38" fillId="20" borderId="68" xfId="0" applyFont="1" applyFill="1" applyBorder="1" applyAlignment="1">
      <alignment horizontal="center" vertical="center" wrapText="1"/>
    </xf>
    <xf numFmtId="0" fontId="43" fillId="0" borderId="68" xfId="0" applyFont="1" applyBorder="1" applyAlignment="1">
      <alignment horizontal="right" vertical="center" wrapText="1"/>
    </xf>
    <xf numFmtId="0" fontId="0" fillId="0" borderId="68" xfId="0" applyBorder="1" applyAlignment="1">
      <alignment horizontal="right" vertical="center" wrapText="1"/>
    </xf>
    <xf numFmtId="0" fontId="1" fillId="19" borderId="65" xfId="0" applyFont="1" applyFill="1" applyBorder="1" applyAlignment="1">
      <alignment horizontal="center" vertical="center" wrapText="1"/>
    </xf>
    <xf numFmtId="0" fontId="1" fillId="19" borderId="67" xfId="0" applyFont="1" applyFill="1" applyBorder="1" applyAlignment="1">
      <alignment horizontal="center" vertical="center" wrapText="1"/>
    </xf>
    <xf numFmtId="0" fontId="0" fillId="0" borderId="65" xfId="0" applyBorder="1" applyAlignment="1">
      <alignment horizontal="center" wrapText="1"/>
    </xf>
    <xf numFmtId="0" fontId="0" fillId="0" borderId="66" xfId="0" applyBorder="1" applyAlignment="1">
      <alignment horizontal="center" wrapText="1"/>
    </xf>
    <xf numFmtId="0" fontId="0" fillId="0" borderId="67" xfId="0" applyBorder="1" applyAlignment="1">
      <alignment horizontal="center" wrapText="1"/>
    </xf>
    <xf numFmtId="0" fontId="39" fillId="19" borderId="68" xfId="0" applyFont="1" applyFill="1" applyBorder="1" applyAlignment="1">
      <alignment horizontal="left"/>
    </xf>
    <xf numFmtId="0" fontId="38" fillId="18" borderId="68" xfId="0" applyFont="1" applyFill="1" applyBorder="1" applyAlignment="1">
      <alignment horizontal="center" vertical="center" wrapText="1"/>
    </xf>
    <xf numFmtId="0" fontId="43" fillId="0" borderId="68" xfId="0" applyFont="1" applyBorder="1" applyAlignment="1">
      <alignment horizontal="right"/>
    </xf>
    <xf numFmtId="0" fontId="45" fillId="18" borderId="71" xfId="0" applyFont="1" applyFill="1" applyBorder="1" applyAlignment="1">
      <alignment horizontal="left" vertical="center" wrapText="1"/>
    </xf>
    <xf numFmtId="0" fontId="45" fillId="18" borderId="70" xfId="0" applyFont="1" applyFill="1" applyBorder="1" applyAlignment="1">
      <alignment horizontal="left" vertical="center" wrapText="1"/>
    </xf>
    <xf numFmtId="0" fontId="43" fillId="0" borderId="65" xfId="0" applyFont="1" applyFill="1" applyBorder="1" applyAlignment="1">
      <alignment horizontal="left" vertical="top" wrapText="1"/>
    </xf>
    <xf numFmtId="0" fontId="43" fillId="0" borderId="66" xfId="0" applyFont="1" applyFill="1" applyBorder="1" applyAlignment="1">
      <alignment horizontal="left" vertical="top" wrapText="1"/>
    </xf>
    <xf numFmtId="0" fontId="43" fillId="0" borderId="67" xfId="0" applyFont="1" applyFill="1" applyBorder="1" applyAlignment="1">
      <alignment horizontal="left" vertical="top" wrapText="1"/>
    </xf>
    <xf numFmtId="0" fontId="0" fillId="0" borderId="36" xfId="0" applyBorder="1" applyAlignment="1">
      <alignment horizontal="left" vertical="center" wrapText="1"/>
    </xf>
    <xf numFmtId="0" fontId="0" fillId="0" borderId="39" xfId="0" applyBorder="1" applyAlignment="1">
      <alignment horizontal="left" vertical="center" wrapText="1"/>
    </xf>
    <xf numFmtId="0" fontId="0" fillId="0" borderId="82" xfId="0" applyBorder="1" applyAlignment="1">
      <alignment horizontal="left" vertical="center" wrapText="1"/>
    </xf>
    <xf numFmtId="0" fontId="42" fillId="0" borderId="43" xfId="0" applyFont="1" applyBorder="1" applyAlignment="1">
      <alignment horizontal="left" vertical="top" wrapText="1"/>
    </xf>
    <xf numFmtId="0" fontId="38" fillId="18" borderId="20" xfId="0" applyFont="1" applyFill="1" applyBorder="1" applyAlignment="1">
      <alignment horizontal="center" vertical="center" wrapText="1"/>
    </xf>
    <xf numFmtId="0" fontId="38" fillId="18" borderId="26" xfId="0" applyFont="1" applyFill="1" applyBorder="1" applyAlignment="1">
      <alignment horizontal="center" vertical="center" wrapText="1"/>
    </xf>
    <xf numFmtId="0" fontId="43" fillId="0" borderId="20" xfId="0" applyFont="1" applyBorder="1" applyAlignment="1">
      <alignment horizontal="right" vertical="center" wrapText="1"/>
    </xf>
    <xf numFmtId="0" fontId="43" fillId="0" borderId="26" xfId="0" applyFont="1" applyBorder="1" applyAlignment="1">
      <alignment horizontal="right" vertical="center" wrapText="1"/>
    </xf>
    <xf numFmtId="0" fontId="43" fillId="0" borderId="20" xfId="0" applyFont="1" applyBorder="1" applyAlignment="1">
      <alignment horizontal="right"/>
    </xf>
    <xf numFmtId="0" fontId="43" fillId="0" borderId="26" xfId="0" applyFont="1" applyBorder="1" applyAlignment="1">
      <alignment horizontal="right"/>
    </xf>
    <xf numFmtId="0" fontId="45" fillId="18" borderId="44" xfId="0" applyFont="1" applyFill="1" applyBorder="1" applyAlignment="1">
      <alignment horizontal="left" vertical="center" wrapText="1"/>
    </xf>
    <xf numFmtId="0" fontId="45" fillId="18" borderId="45" xfId="0" applyFont="1" applyFill="1" applyBorder="1" applyAlignment="1">
      <alignment horizontal="left" vertical="center" wrapText="1"/>
    </xf>
    <xf numFmtId="0" fontId="1" fillId="2" borderId="47" xfId="0" applyFont="1" applyFill="1" applyBorder="1" applyAlignment="1">
      <alignment horizontal="center" vertical="center"/>
    </xf>
    <xf numFmtId="0" fontId="38" fillId="18" borderId="54" xfId="0" applyFont="1" applyFill="1" applyBorder="1" applyAlignment="1">
      <alignment horizontal="center" vertical="center" wrapText="1"/>
    </xf>
    <xf numFmtId="0" fontId="42" fillId="0" borderId="54" xfId="0" applyFont="1" applyBorder="1" applyAlignment="1">
      <alignment horizontal="right" vertical="center" wrapText="1"/>
    </xf>
    <xf numFmtId="0" fontId="43" fillId="0" borderId="54" xfId="0" applyFont="1" applyBorder="1" applyAlignment="1">
      <alignment horizontal="right"/>
    </xf>
    <xf numFmtId="0" fontId="38" fillId="18" borderId="3" xfId="0" applyFont="1" applyFill="1" applyBorder="1" applyAlignment="1">
      <alignment horizontal="center" vertical="center" wrapText="1"/>
    </xf>
    <xf numFmtId="0" fontId="38" fillId="18" borderId="5" xfId="0" applyFont="1" applyFill="1" applyBorder="1" applyAlignment="1">
      <alignment horizontal="center" vertical="center" wrapText="1"/>
    </xf>
    <xf numFmtId="0" fontId="38" fillId="18" borderId="4" xfId="0" applyFont="1" applyFill="1" applyBorder="1" applyAlignment="1">
      <alignment horizontal="center" vertical="center" wrapText="1"/>
    </xf>
    <xf numFmtId="0" fontId="43" fillId="0" borderId="25" xfId="0" applyFont="1" applyBorder="1" applyAlignment="1">
      <alignment horizontal="left" vertical="top" wrapText="1"/>
    </xf>
    <xf numFmtId="0" fontId="42" fillId="0" borderId="3" xfId="0" applyFont="1" applyBorder="1" applyAlignment="1">
      <alignment horizontal="right" vertical="center" wrapText="1"/>
    </xf>
    <xf numFmtId="0" fontId="42" fillId="0" borderId="5" xfId="0" applyFont="1" applyBorder="1" applyAlignment="1">
      <alignment horizontal="right" vertical="center" wrapText="1"/>
    </xf>
    <xf numFmtId="0" fontId="42" fillId="0" borderId="4" xfId="0" applyFont="1" applyBorder="1" applyAlignment="1">
      <alignment horizontal="right" vertical="center" wrapText="1"/>
    </xf>
    <xf numFmtId="0" fontId="43" fillId="0" borderId="3" xfId="0" applyFont="1" applyBorder="1" applyAlignment="1">
      <alignment horizontal="right"/>
    </xf>
    <xf numFmtId="0" fontId="43" fillId="0" borderId="5" xfId="0" applyFont="1" applyBorder="1" applyAlignment="1">
      <alignment horizontal="right"/>
    </xf>
    <xf numFmtId="0" fontId="43" fillId="0" borderId="4" xfId="0" applyFont="1" applyBorder="1" applyAlignment="1">
      <alignment horizontal="right"/>
    </xf>
    <xf numFmtId="0" fontId="45" fillId="18" borderId="13" xfId="0" applyFont="1" applyFill="1" applyBorder="1" applyAlignment="1">
      <alignment horizontal="left" vertical="center" wrapText="1"/>
    </xf>
    <xf numFmtId="0" fontId="45" fillId="18" borderId="18" xfId="0" applyFont="1" applyFill="1" applyBorder="1" applyAlignment="1">
      <alignment horizontal="left" vertical="center" wrapText="1"/>
    </xf>
    <xf numFmtId="0" fontId="45" fillId="18" borderId="19" xfId="0" applyFont="1" applyFill="1" applyBorder="1" applyAlignment="1">
      <alignment horizontal="left" vertical="center" wrapText="1"/>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0" fillId="0" borderId="59" xfId="0" applyFont="1" applyBorder="1" applyAlignment="1">
      <alignment horizontal="left" vertical="center" wrapText="1"/>
    </xf>
    <xf numFmtId="0" fontId="43" fillId="0" borderId="15" xfId="0" applyFont="1" applyBorder="1" applyAlignment="1">
      <alignment horizontal="right" vertical="center" wrapText="1"/>
    </xf>
    <xf numFmtId="0" fontId="43" fillId="0" borderId="14" xfId="0" applyFont="1" applyBorder="1" applyAlignment="1">
      <alignment horizontal="right" vertical="center" wrapText="1"/>
    </xf>
    <xf numFmtId="0" fontId="45" fillId="18" borderId="65" xfId="0" applyFont="1" applyFill="1" applyBorder="1" applyAlignment="1">
      <alignment horizontal="left" wrapText="1"/>
    </xf>
    <xf numFmtId="0" fontId="45" fillId="18" borderId="66" xfId="0" applyFont="1" applyFill="1" applyBorder="1" applyAlignment="1">
      <alignment horizontal="left" wrapText="1"/>
    </xf>
    <xf numFmtId="0" fontId="45" fillId="18" borderId="67" xfId="0" applyFont="1" applyFill="1" applyBorder="1" applyAlignment="1">
      <alignment horizontal="left" wrapText="1"/>
    </xf>
    <xf numFmtId="0" fontId="1" fillId="2" borderId="65" xfId="0" applyFont="1" applyFill="1" applyBorder="1" applyAlignment="1">
      <alignment horizontal="center" vertical="center" wrapText="1"/>
    </xf>
    <xf numFmtId="0" fontId="1" fillId="2" borderId="67" xfId="0" applyFont="1" applyFill="1" applyBorder="1" applyAlignment="1">
      <alignment horizontal="center" vertical="center" wrapText="1"/>
    </xf>
    <xf numFmtId="0" fontId="43" fillId="0" borderId="3" xfId="0" applyFont="1" applyBorder="1" applyAlignment="1">
      <alignment horizontal="right" vertical="center" wrapText="1"/>
    </xf>
    <xf numFmtId="0" fontId="43" fillId="0" borderId="5" xfId="0" applyFont="1" applyBorder="1" applyAlignment="1">
      <alignment horizontal="right" vertical="center" wrapText="1"/>
    </xf>
    <xf numFmtId="0" fontId="43" fillId="0" borderId="4" xfId="0" applyFont="1" applyBorder="1" applyAlignment="1">
      <alignment horizontal="right" vertical="center" wrapText="1"/>
    </xf>
    <xf numFmtId="0" fontId="46" fillId="2" borderId="32" xfId="0" applyFont="1" applyFill="1" applyBorder="1" applyAlignment="1">
      <alignment horizontal="center" vertical="center" wrapText="1"/>
    </xf>
    <xf numFmtId="0" fontId="46" fillId="2" borderId="33" xfId="0" applyFont="1" applyFill="1" applyBorder="1" applyAlignment="1">
      <alignment horizontal="center" vertical="center" wrapText="1"/>
    </xf>
    <xf numFmtId="0" fontId="45" fillId="18" borderId="3" xfId="0" applyFont="1" applyFill="1" applyBorder="1" applyAlignment="1">
      <alignment horizontal="left" vertical="center" wrapText="1"/>
    </xf>
    <xf numFmtId="0" fontId="45" fillId="18" borderId="5" xfId="0" applyFont="1" applyFill="1" applyBorder="1" applyAlignment="1">
      <alignment horizontal="left" vertical="center" wrapText="1"/>
    </xf>
    <xf numFmtId="0" fontId="45" fillId="18" borderId="4" xfId="0" applyFont="1" applyFill="1" applyBorder="1" applyAlignment="1">
      <alignment horizontal="left" vertical="center" wrapText="1"/>
    </xf>
    <xf numFmtId="0" fontId="44" fillId="2" borderId="65" xfId="0" applyFont="1" applyFill="1" applyBorder="1" applyAlignment="1">
      <alignment horizontal="center" vertical="center" wrapText="1"/>
    </xf>
    <xf numFmtId="0" fontId="44" fillId="2" borderId="67" xfId="0" applyFont="1" applyFill="1" applyBorder="1" applyAlignment="1">
      <alignment horizontal="center" vertical="center" wrapText="1"/>
    </xf>
  </cellXfs>
  <cellStyles count="11717">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10" xfId="10162" xr:uid="{00000000-0005-0000-0000-000019000000}"/>
    <cellStyle name="Comma 10 2" xfId="874" xr:uid="{00000000-0005-0000-0000-00001A000000}"/>
    <cellStyle name="Comma 10 2 2" xfId="1662" xr:uid="{00000000-0005-0000-0000-00001B000000}"/>
    <cellStyle name="Comma 10 2 2 2" xfId="3906" xr:uid="{00000000-0005-0000-0000-00001C000000}"/>
    <cellStyle name="Comma 10 2 2 2 2" xfId="8468" xr:uid="{00000000-0005-0000-0000-00001D000000}"/>
    <cellStyle name="Comma 10 2 2 3" xfId="6225" xr:uid="{00000000-0005-0000-0000-00001E000000}"/>
    <cellStyle name="Comma 10 2 2 4" xfId="11269" xr:uid="{00000000-0005-0000-0000-00001F000000}"/>
    <cellStyle name="Comma 10 2 3" xfId="2386" xr:uid="{00000000-0005-0000-0000-000020000000}"/>
    <cellStyle name="Comma 10 2 3 2" xfId="4630" xr:uid="{00000000-0005-0000-0000-000021000000}"/>
    <cellStyle name="Comma 10 2 3 2 2" xfId="9192" xr:uid="{00000000-0005-0000-0000-000022000000}"/>
    <cellStyle name="Comma 10 2 3 3" xfId="6949" xr:uid="{00000000-0005-0000-0000-000023000000}"/>
    <cellStyle name="Comma 10 2 4" xfId="3120" xr:uid="{00000000-0005-0000-0000-000024000000}"/>
    <cellStyle name="Comma 10 2 4 2" xfId="7682" xr:uid="{00000000-0005-0000-0000-000025000000}"/>
    <cellStyle name="Comma 10 2 5" xfId="5439" xr:uid="{00000000-0005-0000-0000-000026000000}"/>
    <cellStyle name="Comma 10 2 6" xfId="10483" xr:uid="{00000000-0005-0000-0000-000027000000}"/>
    <cellStyle name="Comma 10 3" xfId="1068" xr:uid="{00000000-0005-0000-0000-000028000000}"/>
    <cellStyle name="Comma 10 3 2" xfId="1855" xr:uid="{00000000-0005-0000-0000-000029000000}"/>
    <cellStyle name="Comma 10 3 2 2" xfId="4099" xr:uid="{00000000-0005-0000-0000-00002A000000}"/>
    <cellStyle name="Comma 10 3 2 2 2" xfId="8661" xr:uid="{00000000-0005-0000-0000-00002B000000}"/>
    <cellStyle name="Comma 10 3 2 3" xfId="6418" xr:uid="{00000000-0005-0000-0000-00002C000000}"/>
    <cellStyle name="Comma 10 3 2 4" xfId="11462" xr:uid="{00000000-0005-0000-0000-00002D000000}"/>
    <cellStyle name="Comma 10 3 3" xfId="2579" xr:uid="{00000000-0005-0000-0000-00002E000000}"/>
    <cellStyle name="Comma 10 3 3 2" xfId="4823" xr:uid="{00000000-0005-0000-0000-00002F000000}"/>
    <cellStyle name="Comma 10 3 3 2 2" xfId="9385" xr:uid="{00000000-0005-0000-0000-000030000000}"/>
    <cellStyle name="Comma 10 3 3 3" xfId="7142" xr:uid="{00000000-0005-0000-0000-000031000000}"/>
    <cellStyle name="Comma 10 3 4" xfId="3313" xr:uid="{00000000-0005-0000-0000-000032000000}"/>
    <cellStyle name="Comma 10 3 4 2" xfId="7875" xr:uid="{00000000-0005-0000-0000-000033000000}"/>
    <cellStyle name="Comma 10 3 5" xfId="5632" xr:uid="{00000000-0005-0000-0000-000034000000}"/>
    <cellStyle name="Comma 10 3 6" xfId="10676" xr:uid="{00000000-0005-0000-0000-000035000000}"/>
    <cellStyle name="Comma 10 4" xfId="1081" xr:uid="{00000000-0005-0000-0000-000036000000}"/>
    <cellStyle name="Comma 10 4 2" xfId="1868" xr:uid="{00000000-0005-0000-0000-000037000000}"/>
    <cellStyle name="Comma 10 4 2 2" xfId="4112" xr:uid="{00000000-0005-0000-0000-000038000000}"/>
    <cellStyle name="Comma 10 4 2 2 2" xfId="8674" xr:uid="{00000000-0005-0000-0000-000039000000}"/>
    <cellStyle name="Comma 10 4 2 3" xfId="6431" xr:uid="{00000000-0005-0000-0000-00003A000000}"/>
    <cellStyle name="Comma 10 4 2 4" xfId="11475" xr:uid="{00000000-0005-0000-0000-00003B000000}"/>
    <cellStyle name="Comma 10 4 3" xfId="2592" xr:uid="{00000000-0005-0000-0000-00003C000000}"/>
    <cellStyle name="Comma 10 4 3 2" xfId="4836" xr:uid="{00000000-0005-0000-0000-00003D000000}"/>
    <cellStyle name="Comma 10 4 3 2 2" xfId="9398" xr:uid="{00000000-0005-0000-0000-00003E000000}"/>
    <cellStyle name="Comma 10 4 3 3" xfId="7155" xr:uid="{00000000-0005-0000-0000-00003F000000}"/>
    <cellStyle name="Comma 10 4 4" xfId="3326" xr:uid="{00000000-0005-0000-0000-000040000000}"/>
    <cellStyle name="Comma 10 4 4 2" xfId="7888" xr:uid="{00000000-0005-0000-0000-000041000000}"/>
    <cellStyle name="Comma 10 4 5" xfId="5645" xr:uid="{00000000-0005-0000-0000-000042000000}"/>
    <cellStyle name="Comma 10 4 6" xfId="10689" xr:uid="{00000000-0005-0000-0000-000043000000}"/>
    <cellStyle name="Comma 10 5" xfId="1127" xr:uid="{00000000-0005-0000-0000-000044000000}"/>
    <cellStyle name="Comma 10 5 2" xfId="1914" xr:uid="{00000000-0005-0000-0000-000045000000}"/>
    <cellStyle name="Comma 10 5 2 2" xfId="4158" xr:uid="{00000000-0005-0000-0000-000046000000}"/>
    <cellStyle name="Comma 10 5 2 2 2" xfId="8720" xr:uid="{00000000-0005-0000-0000-000047000000}"/>
    <cellStyle name="Comma 10 5 2 3" xfId="6477" xr:uid="{00000000-0005-0000-0000-000048000000}"/>
    <cellStyle name="Comma 10 5 2 4" xfId="11521" xr:uid="{00000000-0005-0000-0000-000049000000}"/>
    <cellStyle name="Comma 10 5 3" xfId="2638" xr:uid="{00000000-0005-0000-0000-00004A000000}"/>
    <cellStyle name="Comma 10 5 3 2" xfId="4882" xr:uid="{00000000-0005-0000-0000-00004B000000}"/>
    <cellStyle name="Comma 10 5 3 2 2" xfId="9444" xr:uid="{00000000-0005-0000-0000-00004C000000}"/>
    <cellStyle name="Comma 10 5 3 3" xfId="7201" xr:uid="{00000000-0005-0000-0000-00004D000000}"/>
    <cellStyle name="Comma 10 5 4" xfId="3372" xr:uid="{00000000-0005-0000-0000-00004E000000}"/>
    <cellStyle name="Comma 10 5 4 2" xfId="7934" xr:uid="{00000000-0005-0000-0000-00004F000000}"/>
    <cellStyle name="Comma 10 5 5" xfId="5691" xr:uid="{00000000-0005-0000-0000-000050000000}"/>
    <cellStyle name="Comma 10 5 6" xfId="10735" xr:uid="{00000000-0005-0000-0000-000051000000}"/>
    <cellStyle name="Comma 10 6" xfId="1342" xr:uid="{00000000-0005-0000-0000-000052000000}"/>
    <cellStyle name="Comma 10 6 2" xfId="3586" xr:uid="{00000000-0005-0000-0000-000053000000}"/>
    <cellStyle name="Comma 10 6 2 2" xfId="8148" xr:uid="{00000000-0005-0000-0000-000054000000}"/>
    <cellStyle name="Comma 10 6 3" xfId="5905" xr:uid="{00000000-0005-0000-0000-000055000000}"/>
    <cellStyle name="Comma 10 6 4" xfId="10949" xr:uid="{00000000-0005-0000-0000-000056000000}"/>
    <cellStyle name="Comma 10 7" xfId="2128" xr:uid="{00000000-0005-0000-0000-000057000000}"/>
    <cellStyle name="Comma 10 7 2" xfId="4372" xr:uid="{00000000-0005-0000-0000-000058000000}"/>
    <cellStyle name="Comma 10 7 2 2" xfId="8934" xr:uid="{00000000-0005-0000-0000-000059000000}"/>
    <cellStyle name="Comma 10 7 3" xfId="6691" xr:uid="{00000000-0005-0000-0000-00005A000000}"/>
    <cellStyle name="Comma 10 8" xfId="2852" xr:uid="{00000000-0005-0000-0000-00005B000000}"/>
    <cellStyle name="Comma 10 8 2" xfId="7414" xr:uid="{00000000-0005-0000-0000-00005C000000}"/>
    <cellStyle name="Comma 10 9" xfId="5117" xr:uid="{00000000-0005-0000-0000-00005D000000}"/>
    <cellStyle name="Comma 11" xfId="59" xr:uid="{00000000-0005-0000-0000-00005E000000}"/>
    <cellStyle name="Comma 12" xfId="13" xr:uid="{00000000-0005-0000-0000-00005F000000}"/>
    <cellStyle name="Comma 12 2" xfId="60" xr:uid="{00000000-0005-0000-0000-000060000000}"/>
    <cellStyle name="Comma 12 2 2" xfId="875" xr:uid="{00000000-0005-0000-0000-000061000000}"/>
    <cellStyle name="Comma 12 2 2 2" xfId="1663" xr:uid="{00000000-0005-0000-0000-000062000000}"/>
    <cellStyle name="Comma 12 2 2 2 2" xfId="3907" xr:uid="{00000000-0005-0000-0000-000063000000}"/>
    <cellStyle name="Comma 12 2 2 2 2 2" xfId="8469" xr:uid="{00000000-0005-0000-0000-000064000000}"/>
    <cellStyle name="Comma 12 2 2 2 3" xfId="6226" xr:uid="{00000000-0005-0000-0000-000065000000}"/>
    <cellStyle name="Comma 12 2 2 2 4" xfId="11270" xr:uid="{00000000-0005-0000-0000-000066000000}"/>
    <cellStyle name="Comma 12 2 2 3" xfId="2387" xr:uid="{00000000-0005-0000-0000-000067000000}"/>
    <cellStyle name="Comma 12 2 2 3 2" xfId="4631" xr:uid="{00000000-0005-0000-0000-000068000000}"/>
    <cellStyle name="Comma 12 2 2 3 2 2" xfId="9193" xr:uid="{00000000-0005-0000-0000-000069000000}"/>
    <cellStyle name="Comma 12 2 2 3 3" xfId="6950" xr:uid="{00000000-0005-0000-0000-00006A000000}"/>
    <cellStyle name="Comma 12 2 2 4" xfId="3121" xr:uid="{00000000-0005-0000-0000-00006B000000}"/>
    <cellStyle name="Comma 12 2 2 4 2" xfId="7683" xr:uid="{00000000-0005-0000-0000-00006C000000}"/>
    <cellStyle name="Comma 12 2 2 5" xfId="5440" xr:uid="{00000000-0005-0000-0000-00006D000000}"/>
    <cellStyle name="Comma 12 2 2 6" xfId="10484" xr:uid="{00000000-0005-0000-0000-00006E000000}"/>
    <cellStyle name="Comma 12 2 3" xfId="1128" xr:uid="{00000000-0005-0000-0000-00006F000000}"/>
    <cellStyle name="Comma 12 2 3 2" xfId="1915" xr:uid="{00000000-0005-0000-0000-000070000000}"/>
    <cellStyle name="Comma 12 2 3 2 2" xfId="4159" xr:uid="{00000000-0005-0000-0000-000071000000}"/>
    <cellStyle name="Comma 12 2 3 2 2 2" xfId="8721" xr:uid="{00000000-0005-0000-0000-000072000000}"/>
    <cellStyle name="Comma 12 2 3 2 3" xfId="6478" xr:uid="{00000000-0005-0000-0000-000073000000}"/>
    <cellStyle name="Comma 12 2 3 2 4" xfId="11522" xr:uid="{00000000-0005-0000-0000-000074000000}"/>
    <cellStyle name="Comma 12 2 3 3" xfId="2639" xr:uid="{00000000-0005-0000-0000-000075000000}"/>
    <cellStyle name="Comma 12 2 3 3 2" xfId="4883" xr:uid="{00000000-0005-0000-0000-000076000000}"/>
    <cellStyle name="Comma 12 2 3 3 2 2" xfId="9445" xr:uid="{00000000-0005-0000-0000-000077000000}"/>
    <cellStyle name="Comma 12 2 3 3 3" xfId="7202" xr:uid="{00000000-0005-0000-0000-000078000000}"/>
    <cellStyle name="Comma 12 2 3 4" xfId="3373" xr:uid="{00000000-0005-0000-0000-000079000000}"/>
    <cellStyle name="Comma 12 2 3 4 2" xfId="7935" xr:uid="{00000000-0005-0000-0000-00007A000000}"/>
    <cellStyle name="Comma 12 2 3 5" xfId="5692" xr:uid="{00000000-0005-0000-0000-00007B000000}"/>
    <cellStyle name="Comma 12 2 3 6" xfId="10736" xr:uid="{00000000-0005-0000-0000-00007C000000}"/>
    <cellStyle name="Comma 12 2 4" xfId="1343" xr:uid="{00000000-0005-0000-0000-00007D000000}"/>
    <cellStyle name="Comma 12 2 4 2" xfId="3587" xr:uid="{00000000-0005-0000-0000-00007E000000}"/>
    <cellStyle name="Comma 12 2 4 2 2" xfId="8149" xr:uid="{00000000-0005-0000-0000-00007F000000}"/>
    <cellStyle name="Comma 12 2 4 3" xfId="5906" xr:uid="{00000000-0005-0000-0000-000080000000}"/>
    <cellStyle name="Comma 12 2 4 4" xfId="10950" xr:uid="{00000000-0005-0000-0000-000081000000}"/>
    <cellStyle name="Comma 12 2 5" xfId="2129" xr:uid="{00000000-0005-0000-0000-000082000000}"/>
    <cellStyle name="Comma 12 2 5 2" xfId="4373" xr:uid="{00000000-0005-0000-0000-000083000000}"/>
    <cellStyle name="Comma 12 2 5 2 2" xfId="8935" xr:uid="{00000000-0005-0000-0000-000084000000}"/>
    <cellStyle name="Comma 12 2 5 3" xfId="6692" xr:uid="{00000000-0005-0000-0000-000085000000}"/>
    <cellStyle name="Comma 12 2 6" xfId="2853" xr:uid="{00000000-0005-0000-0000-000086000000}"/>
    <cellStyle name="Comma 12 2 6 2" xfId="7415" xr:uid="{00000000-0005-0000-0000-000087000000}"/>
    <cellStyle name="Comma 12 2 7" xfId="5118" xr:uid="{00000000-0005-0000-0000-000088000000}"/>
    <cellStyle name="Comma 12 2 8" xfId="10163" xr:uid="{00000000-0005-0000-0000-000089000000}"/>
    <cellStyle name="Comma 12 3" xfId="860" xr:uid="{00000000-0005-0000-0000-00008A000000}"/>
    <cellStyle name="Comma 12 3 2" xfId="1648" xr:uid="{00000000-0005-0000-0000-00008B000000}"/>
    <cellStyle name="Comma 12 3 2 2" xfId="3892" xr:uid="{00000000-0005-0000-0000-00008C000000}"/>
    <cellStyle name="Comma 12 3 2 2 2" xfId="8454" xr:uid="{00000000-0005-0000-0000-00008D000000}"/>
    <cellStyle name="Comma 12 3 2 3" xfId="6211" xr:uid="{00000000-0005-0000-0000-00008E000000}"/>
    <cellStyle name="Comma 12 3 2 4" xfId="11255" xr:uid="{00000000-0005-0000-0000-00008F000000}"/>
    <cellStyle name="Comma 12 3 3" xfId="2372" xr:uid="{00000000-0005-0000-0000-000090000000}"/>
    <cellStyle name="Comma 12 3 3 2" xfId="4616" xr:uid="{00000000-0005-0000-0000-000091000000}"/>
    <cellStyle name="Comma 12 3 3 2 2" xfId="9178" xr:uid="{00000000-0005-0000-0000-000092000000}"/>
    <cellStyle name="Comma 12 3 3 3" xfId="6935" xr:uid="{00000000-0005-0000-0000-000093000000}"/>
    <cellStyle name="Comma 12 3 4" xfId="3106" xr:uid="{00000000-0005-0000-0000-000094000000}"/>
    <cellStyle name="Comma 12 3 4 2" xfId="7668" xr:uid="{00000000-0005-0000-0000-000095000000}"/>
    <cellStyle name="Comma 12 3 5" xfId="5425" xr:uid="{00000000-0005-0000-0000-000096000000}"/>
    <cellStyle name="Comma 12 3 6" xfId="10469" xr:uid="{00000000-0005-0000-0000-000097000000}"/>
    <cellStyle name="Comma 13" xfId="61" xr:uid="{00000000-0005-0000-0000-000098000000}"/>
    <cellStyle name="Comma 14" xfId="62" xr:uid="{00000000-0005-0000-0000-000099000000}"/>
    <cellStyle name="Comma 14 2" xfId="876" xr:uid="{00000000-0005-0000-0000-00009A000000}"/>
    <cellStyle name="Comma 14 2 2" xfId="1664" xr:uid="{00000000-0005-0000-0000-00009B000000}"/>
    <cellStyle name="Comma 14 2 2 2" xfId="3908" xr:uid="{00000000-0005-0000-0000-00009C000000}"/>
    <cellStyle name="Comma 14 2 2 2 2" xfId="8470" xr:uid="{00000000-0005-0000-0000-00009D000000}"/>
    <cellStyle name="Comma 14 2 2 3" xfId="6227" xr:uid="{00000000-0005-0000-0000-00009E000000}"/>
    <cellStyle name="Comma 14 2 2 4" xfId="11271" xr:uid="{00000000-0005-0000-0000-00009F000000}"/>
    <cellStyle name="Comma 14 2 3" xfId="2388" xr:uid="{00000000-0005-0000-0000-0000A0000000}"/>
    <cellStyle name="Comma 14 2 3 2" xfId="4632" xr:uid="{00000000-0005-0000-0000-0000A1000000}"/>
    <cellStyle name="Comma 14 2 3 2 2" xfId="9194" xr:uid="{00000000-0005-0000-0000-0000A2000000}"/>
    <cellStyle name="Comma 14 2 3 3" xfId="6951" xr:uid="{00000000-0005-0000-0000-0000A3000000}"/>
    <cellStyle name="Comma 14 2 4" xfId="3122" xr:uid="{00000000-0005-0000-0000-0000A4000000}"/>
    <cellStyle name="Comma 14 2 4 2" xfId="7684" xr:uid="{00000000-0005-0000-0000-0000A5000000}"/>
    <cellStyle name="Comma 14 2 5" xfId="5441" xr:uid="{00000000-0005-0000-0000-0000A6000000}"/>
    <cellStyle name="Comma 14 2 6" xfId="10485" xr:uid="{00000000-0005-0000-0000-0000A7000000}"/>
    <cellStyle name="Comma 14 3" xfId="1129" xr:uid="{00000000-0005-0000-0000-0000A8000000}"/>
    <cellStyle name="Comma 14 3 2" xfId="1916" xr:uid="{00000000-0005-0000-0000-0000A9000000}"/>
    <cellStyle name="Comma 14 3 2 2" xfId="4160" xr:uid="{00000000-0005-0000-0000-0000AA000000}"/>
    <cellStyle name="Comma 14 3 2 2 2" xfId="8722" xr:uid="{00000000-0005-0000-0000-0000AB000000}"/>
    <cellStyle name="Comma 14 3 2 3" xfId="6479" xr:uid="{00000000-0005-0000-0000-0000AC000000}"/>
    <cellStyle name="Comma 14 3 2 4" xfId="11523" xr:uid="{00000000-0005-0000-0000-0000AD000000}"/>
    <cellStyle name="Comma 14 3 3" xfId="2640" xr:uid="{00000000-0005-0000-0000-0000AE000000}"/>
    <cellStyle name="Comma 14 3 3 2" xfId="4884" xr:uid="{00000000-0005-0000-0000-0000AF000000}"/>
    <cellStyle name="Comma 14 3 3 2 2" xfId="9446" xr:uid="{00000000-0005-0000-0000-0000B0000000}"/>
    <cellStyle name="Comma 14 3 3 3" xfId="7203" xr:uid="{00000000-0005-0000-0000-0000B1000000}"/>
    <cellStyle name="Comma 14 3 4" xfId="3374" xr:uid="{00000000-0005-0000-0000-0000B2000000}"/>
    <cellStyle name="Comma 14 3 4 2" xfId="7936" xr:uid="{00000000-0005-0000-0000-0000B3000000}"/>
    <cellStyle name="Comma 14 3 5" xfId="5693" xr:uid="{00000000-0005-0000-0000-0000B4000000}"/>
    <cellStyle name="Comma 14 3 6" xfId="10737" xr:uid="{00000000-0005-0000-0000-0000B5000000}"/>
    <cellStyle name="Comma 14 4" xfId="1344" xr:uid="{00000000-0005-0000-0000-0000B6000000}"/>
    <cellStyle name="Comma 14 4 2" xfId="3588" xr:uid="{00000000-0005-0000-0000-0000B7000000}"/>
    <cellStyle name="Comma 14 4 2 2" xfId="8150" xr:uid="{00000000-0005-0000-0000-0000B8000000}"/>
    <cellStyle name="Comma 14 4 3" xfId="5907" xr:uid="{00000000-0005-0000-0000-0000B9000000}"/>
    <cellStyle name="Comma 14 4 4" xfId="10951" xr:uid="{00000000-0005-0000-0000-0000BA000000}"/>
    <cellStyle name="Comma 14 5" xfId="2130" xr:uid="{00000000-0005-0000-0000-0000BB000000}"/>
    <cellStyle name="Comma 14 5 2" xfId="4374" xr:uid="{00000000-0005-0000-0000-0000BC000000}"/>
    <cellStyle name="Comma 14 5 2 2" xfId="8936" xr:uid="{00000000-0005-0000-0000-0000BD000000}"/>
    <cellStyle name="Comma 14 5 3" xfId="6693" xr:uid="{00000000-0005-0000-0000-0000BE000000}"/>
    <cellStyle name="Comma 14 6" xfId="2854" xr:uid="{00000000-0005-0000-0000-0000BF000000}"/>
    <cellStyle name="Comma 14 6 2" xfId="7416" xr:uid="{00000000-0005-0000-0000-0000C0000000}"/>
    <cellStyle name="Comma 14 7" xfId="5119" xr:uid="{00000000-0005-0000-0000-0000C1000000}"/>
    <cellStyle name="Comma 14 8" xfId="10164" xr:uid="{00000000-0005-0000-0000-0000C2000000}"/>
    <cellStyle name="Comma 15" xfId="63" xr:uid="{00000000-0005-0000-0000-0000C3000000}"/>
    <cellStyle name="Comma 15 2" xfId="877" xr:uid="{00000000-0005-0000-0000-0000C4000000}"/>
    <cellStyle name="Comma 15 2 2" xfId="1665" xr:uid="{00000000-0005-0000-0000-0000C5000000}"/>
    <cellStyle name="Comma 15 2 2 2" xfId="3909" xr:uid="{00000000-0005-0000-0000-0000C6000000}"/>
    <cellStyle name="Comma 15 2 2 2 2" xfId="8471" xr:uid="{00000000-0005-0000-0000-0000C7000000}"/>
    <cellStyle name="Comma 15 2 2 3" xfId="6228" xr:uid="{00000000-0005-0000-0000-0000C8000000}"/>
    <cellStyle name="Comma 15 2 2 4" xfId="11272" xr:uid="{00000000-0005-0000-0000-0000C9000000}"/>
    <cellStyle name="Comma 15 2 3" xfId="2389" xr:uid="{00000000-0005-0000-0000-0000CA000000}"/>
    <cellStyle name="Comma 15 2 3 2" xfId="4633" xr:uid="{00000000-0005-0000-0000-0000CB000000}"/>
    <cellStyle name="Comma 15 2 3 2 2" xfId="9195" xr:uid="{00000000-0005-0000-0000-0000CC000000}"/>
    <cellStyle name="Comma 15 2 3 3" xfId="6952" xr:uid="{00000000-0005-0000-0000-0000CD000000}"/>
    <cellStyle name="Comma 15 2 4" xfId="3123" xr:uid="{00000000-0005-0000-0000-0000CE000000}"/>
    <cellStyle name="Comma 15 2 4 2" xfId="7685" xr:uid="{00000000-0005-0000-0000-0000CF000000}"/>
    <cellStyle name="Comma 15 2 5" xfId="5442" xr:uid="{00000000-0005-0000-0000-0000D0000000}"/>
    <cellStyle name="Comma 15 2 6" xfId="10486" xr:uid="{00000000-0005-0000-0000-0000D1000000}"/>
    <cellStyle name="Comma 15 3" xfId="1130" xr:uid="{00000000-0005-0000-0000-0000D2000000}"/>
    <cellStyle name="Comma 15 3 2" xfId="1917" xr:uid="{00000000-0005-0000-0000-0000D3000000}"/>
    <cellStyle name="Comma 15 3 2 2" xfId="4161" xr:uid="{00000000-0005-0000-0000-0000D4000000}"/>
    <cellStyle name="Comma 15 3 2 2 2" xfId="8723" xr:uid="{00000000-0005-0000-0000-0000D5000000}"/>
    <cellStyle name="Comma 15 3 2 3" xfId="6480" xr:uid="{00000000-0005-0000-0000-0000D6000000}"/>
    <cellStyle name="Comma 15 3 2 4" xfId="11524" xr:uid="{00000000-0005-0000-0000-0000D7000000}"/>
    <cellStyle name="Comma 15 3 3" xfId="2641" xr:uid="{00000000-0005-0000-0000-0000D8000000}"/>
    <cellStyle name="Comma 15 3 3 2" xfId="4885" xr:uid="{00000000-0005-0000-0000-0000D9000000}"/>
    <cellStyle name="Comma 15 3 3 2 2" xfId="9447" xr:uid="{00000000-0005-0000-0000-0000DA000000}"/>
    <cellStyle name="Comma 15 3 3 3" xfId="7204" xr:uid="{00000000-0005-0000-0000-0000DB000000}"/>
    <cellStyle name="Comma 15 3 4" xfId="3375" xr:uid="{00000000-0005-0000-0000-0000DC000000}"/>
    <cellStyle name="Comma 15 3 4 2" xfId="7937" xr:uid="{00000000-0005-0000-0000-0000DD000000}"/>
    <cellStyle name="Comma 15 3 5" xfId="5694" xr:uid="{00000000-0005-0000-0000-0000DE000000}"/>
    <cellStyle name="Comma 15 3 6" xfId="10738" xr:uid="{00000000-0005-0000-0000-0000DF000000}"/>
    <cellStyle name="Comma 15 4" xfId="1345" xr:uid="{00000000-0005-0000-0000-0000E0000000}"/>
    <cellStyle name="Comma 15 4 2" xfId="3589" xr:uid="{00000000-0005-0000-0000-0000E1000000}"/>
    <cellStyle name="Comma 15 4 2 2" xfId="8151" xr:uid="{00000000-0005-0000-0000-0000E2000000}"/>
    <cellStyle name="Comma 15 4 3" xfId="5908" xr:uid="{00000000-0005-0000-0000-0000E3000000}"/>
    <cellStyle name="Comma 15 4 4" xfId="10952" xr:uid="{00000000-0005-0000-0000-0000E4000000}"/>
    <cellStyle name="Comma 15 5" xfId="2131" xr:uid="{00000000-0005-0000-0000-0000E5000000}"/>
    <cellStyle name="Comma 15 5 2" xfId="4375" xr:uid="{00000000-0005-0000-0000-0000E6000000}"/>
    <cellStyle name="Comma 15 5 2 2" xfId="8937" xr:uid="{00000000-0005-0000-0000-0000E7000000}"/>
    <cellStyle name="Comma 15 5 3" xfId="6694" xr:uid="{00000000-0005-0000-0000-0000E8000000}"/>
    <cellStyle name="Comma 15 6" xfId="2855" xr:uid="{00000000-0005-0000-0000-0000E9000000}"/>
    <cellStyle name="Comma 15 6 2" xfId="7417" xr:uid="{00000000-0005-0000-0000-0000EA000000}"/>
    <cellStyle name="Comma 15 7" xfId="5120" xr:uid="{00000000-0005-0000-0000-0000EB000000}"/>
    <cellStyle name="Comma 15 8" xfId="10165" xr:uid="{00000000-0005-0000-0000-0000EC000000}"/>
    <cellStyle name="Comma 16" xfId="64" xr:uid="{00000000-0005-0000-0000-0000ED000000}"/>
    <cellStyle name="Comma 16 2" xfId="878" xr:uid="{00000000-0005-0000-0000-0000EE000000}"/>
    <cellStyle name="Comma 16 2 2" xfId="1666" xr:uid="{00000000-0005-0000-0000-0000EF000000}"/>
    <cellStyle name="Comma 16 2 2 2" xfId="3910" xr:uid="{00000000-0005-0000-0000-0000F0000000}"/>
    <cellStyle name="Comma 16 2 2 2 2" xfId="8472" xr:uid="{00000000-0005-0000-0000-0000F1000000}"/>
    <cellStyle name="Comma 16 2 2 3" xfId="6229" xr:uid="{00000000-0005-0000-0000-0000F2000000}"/>
    <cellStyle name="Comma 16 2 2 4" xfId="11273" xr:uid="{00000000-0005-0000-0000-0000F3000000}"/>
    <cellStyle name="Comma 16 2 3" xfId="2390" xr:uid="{00000000-0005-0000-0000-0000F4000000}"/>
    <cellStyle name="Comma 16 2 3 2" xfId="4634" xr:uid="{00000000-0005-0000-0000-0000F5000000}"/>
    <cellStyle name="Comma 16 2 3 2 2" xfId="9196" xr:uid="{00000000-0005-0000-0000-0000F6000000}"/>
    <cellStyle name="Comma 16 2 3 3" xfId="6953" xr:uid="{00000000-0005-0000-0000-0000F7000000}"/>
    <cellStyle name="Comma 16 2 4" xfId="3124" xr:uid="{00000000-0005-0000-0000-0000F8000000}"/>
    <cellStyle name="Comma 16 2 4 2" xfId="7686" xr:uid="{00000000-0005-0000-0000-0000F9000000}"/>
    <cellStyle name="Comma 16 2 5" xfId="5443" xr:uid="{00000000-0005-0000-0000-0000FA000000}"/>
    <cellStyle name="Comma 16 2 6" xfId="10487" xr:uid="{00000000-0005-0000-0000-0000FB000000}"/>
    <cellStyle name="Comma 16 3" xfId="1131" xr:uid="{00000000-0005-0000-0000-0000FC000000}"/>
    <cellStyle name="Comma 16 3 2" xfId="1918" xr:uid="{00000000-0005-0000-0000-0000FD000000}"/>
    <cellStyle name="Comma 16 3 2 2" xfId="4162" xr:uid="{00000000-0005-0000-0000-0000FE000000}"/>
    <cellStyle name="Comma 16 3 2 2 2" xfId="8724" xr:uid="{00000000-0005-0000-0000-0000FF000000}"/>
    <cellStyle name="Comma 16 3 2 3" xfId="6481" xr:uid="{00000000-0005-0000-0000-000000010000}"/>
    <cellStyle name="Comma 16 3 2 4" xfId="11525" xr:uid="{00000000-0005-0000-0000-000001010000}"/>
    <cellStyle name="Comma 16 3 3" xfId="2642" xr:uid="{00000000-0005-0000-0000-000002010000}"/>
    <cellStyle name="Comma 16 3 3 2" xfId="4886" xr:uid="{00000000-0005-0000-0000-000003010000}"/>
    <cellStyle name="Comma 16 3 3 2 2" xfId="9448" xr:uid="{00000000-0005-0000-0000-000004010000}"/>
    <cellStyle name="Comma 16 3 3 3" xfId="7205" xr:uid="{00000000-0005-0000-0000-000005010000}"/>
    <cellStyle name="Comma 16 3 4" xfId="3376" xr:uid="{00000000-0005-0000-0000-000006010000}"/>
    <cellStyle name="Comma 16 3 4 2" xfId="7938" xr:uid="{00000000-0005-0000-0000-000007010000}"/>
    <cellStyle name="Comma 16 3 5" xfId="5695" xr:uid="{00000000-0005-0000-0000-000008010000}"/>
    <cellStyle name="Comma 16 3 6" xfId="10739" xr:uid="{00000000-0005-0000-0000-000009010000}"/>
    <cellStyle name="Comma 16 4" xfId="1346" xr:uid="{00000000-0005-0000-0000-00000A010000}"/>
    <cellStyle name="Comma 16 4 2" xfId="3590" xr:uid="{00000000-0005-0000-0000-00000B010000}"/>
    <cellStyle name="Comma 16 4 2 2" xfId="8152" xr:uid="{00000000-0005-0000-0000-00000C010000}"/>
    <cellStyle name="Comma 16 4 3" xfId="5909" xr:uid="{00000000-0005-0000-0000-00000D010000}"/>
    <cellStyle name="Comma 16 4 4" xfId="10953" xr:uid="{00000000-0005-0000-0000-00000E010000}"/>
    <cellStyle name="Comma 16 5" xfId="2132" xr:uid="{00000000-0005-0000-0000-00000F010000}"/>
    <cellStyle name="Comma 16 5 2" xfId="4376" xr:uid="{00000000-0005-0000-0000-000010010000}"/>
    <cellStyle name="Comma 16 5 2 2" xfId="8938" xr:uid="{00000000-0005-0000-0000-000011010000}"/>
    <cellStyle name="Comma 16 5 3" xfId="6695" xr:uid="{00000000-0005-0000-0000-000012010000}"/>
    <cellStyle name="Comma 16 6" xfId="2856" xr:uid="{00000000-0005-0000-0000-000013010000}"/>
    <cellStyle name="Comma 16 6 2" xfId="7418" xr:uid="{00000000-0005-0000-0000-000014010000}"/>
    <cellStyle name="Comma 16 7" xfId="5121" xr:uid="{00000000-0005-0000-0000-000015010000}"/>
    <cellStyle name="Comma 16 8" xfId="10166" xr:uid="{00000000-0005-0000-0000-000016010000}"/>
    <cellStyle name="Comma 17" xfId="65" xr:uid="{00000000-0005-0000-0000-000017010000}"/>
    <cellStyle name="Comma 17 2" xfId="879" xr:uid="{00000000-0005-0000-0000-000018010000}"/>
    <cellStyle name="Comma 17 2 2" xfId="1667" xr:uid="{00000000-0005-0000-0000-000019010000}"/>
    <cellStyle name="Comma 17 2 2 2" xfId="3911" xr:uid="{00000000-0005-0000-0000-00001A010000}"/>
    <cellStyle name="Comma 17 2 2 2 2" xfId="8473" xr:uid="{00000000-0005-0000-0000-00001B010000}"/>
    <cellStyle name="Comma 17 2 2 3" xfId="6230" xr:uid="{00000000-0005-0000-0000-00001C010000}"/>
    <cellStyle name="Comma 17 2 2 4" xfId="11274" xr:uid="{00000000-0005-0000-0000-00001D010000}"/>
    <cellStyle name="Comma 17 2 3" xfId="2391" xr:uid="{00000000-0005-0000-0000-00001E010000}"/>
    <cellStyle name="Comma 17 2 3 2" xfId="4635" xr:uid="{00000000-0005-0000-0000-00001F010000}"/>
    <cellStyle name="Comma 17 2 3 2 2" xfId="9197" xr:uid="{00000000-0005-0000-0000-000020010000}"/>
    <cellStyle name="Comma 17 2 3 3" xfId="6954" xr:uid="{00000000-0005-0000-0000-000021010000}"/>
    <cellStyle name="Comma 17 2 4" xfId="3125" xr:uid="{00000000-0005-0000-0000-000022010000}"/>
    <cellStyle name="Comma 17 2 4 2" xfId="7687" xr:uid="{00000000-0005-0000-0000-000023010000}"/>
    <cellStyle name="Comma 17 2 5" xfId="5444" xr:uid="{00000000-0005-0000-0000-000024010000}"/>
    <cellStyle name="Comma 17 2 6" xfId="10488" xr:uid="{00000000-0005-0000-0000-000025010000}"/>
    <cellStyle name="Comma 17 3" xfId="1132" xr:uid="{00000000-0005-0000-0000-000026010000}"/>
    <cellStyle name="Comma 17 3 2" xfId="1919" xr:uid="{00000000-0005-0000-0000-000027010000}"/>
    <cellStyle name="Comma 17 3 2 2" xfId="4163" xr:uid="{00000000-0005-0000-0000-000028010000}"/>
    <cellStyle name="Comma 17 3 2 2 2" xfId="8725" xr:uid="{00000000-0005-0000-0000-000029010000}"/>
    <cellStyle name="Comma 17 3 2 3" xfId="6482" xr:uid="{00000000-0005-0000-0000-00002A010000}"/>
    <cellStyle name="Comma 17 3 2 4" xfId="11526" xr:uid="{00000000-0005-0000-0000-00002B010000}"/>
    <cellStyle name="Comma 17 3 3" xfId="2643" xr:uid="{00000000-0005-0000-0000-00002C010000}"/>
    <cellStyle name="Comma 17 3 3 2" xfId="4887" xr:uid="{00000000-0005-0000-0000-00002D010000}"/>
    <cellStyle name="Comma 17 3 3 2 2" xfId="9449" xr:uid="{00000000-0005-0000-0000-00002E010000}"/>
    <cellStyle name="Comma 17 3 3 3" xfId="7206" xr:uid="{00000000-0005-0000-0000-00002F010000}"/>
    <cellStyle name="Comma 17 3 4" xfId="3377" xr:uid="{00000000-0005-0000-0000-000030010000}"/>
    <cellStyle name="Comma 17 3 4 2" xfId="7939" xr:uid="{00000000-0005-0000-0000-000031010000}"/>
    <cellStyle name="Comma 17 3 5" xfId="5696" xr:uid="{00000000-0005-0000-0000-000032010000}"/>
    <cellStyle name="Comma 17 3 6" xfId="10740" xr:uid="{00000000-0005-0000-0000-000033010000}"/>
    <cellStyle name="Comma 17 4" xfId="1347" xr:uid="{00000000-0005-0000-0000-000034010000}"/>
    <cellStyle name="Comma 17 4 2" xfId="3591" xr:uid="{00000000-0005-0000-0000-000035010000}"/>
    <cellStyle name="Comma 17 4 2 2" xfId="8153" xr:uid="{00000000-0005-0000-0000-000036010000}"/>
    <cellStyle name="Comma 17 4 3" xfId="5910" xr:uid="{00000000-0005-0000-0000-000037010000}"/>
    <cellStyle name="Comma 17 4 4" xfId="10954" xr:uid="{00000000-0005-0000-0000-000038010000}"/>
    <cellStyle name="Comma 17 5" xfId="2133" xr:uid="{00000000-0005-0000-0000-000039010000}"/>
    <cellStyle name="Comma 17 5 2" xfId="4377" xr:uid="{00000000-0005-0000-0000-00003A010000}"/>
    <cellStyle name="Comma 17 5 2 2" xfId="8939" xr:uid="{00000000-0005-0000-0000-00003B010000}"/>
    <cellStyle name="Comma 17 5 3" xfId="6696" xr:uid="{00000000-0005-0000-0000-00003C010000}"/>
    <cellStyle name="Comma 17 6" xfId="2857" xr:uid="{00000000-0005-0000-0000-00003D010000}"/>
    <cellStyle name="Comma 17 6 2" xfId="7419" xr:uid="{00000000-0005-0000-0000-00003E010000}"/>
    <cellStyle name="Comma 17 7" xfId="5122" xr:uid="{00000000-0005-0000-0000-00003F010000}"/>
    <cellStyle name="Comma 17 8" xfId="10167" xr:uid="{00000000-0005-0000-0000-000040010000}"/>
    <cellStyle name="Comma 18" xfId="66" xr:uid="{00000000-0005-0000-0000-000041010000}"/>
    <cellStyle name="Comma 18 2" xfId="880" xr:uid="{00000000-0005-0000-0000-000042010000}"/>
    <cellStyle name="Comma 18 2 2" xfId="1668" xr:uid="{00000000-0005-0000-0000-000043010000}"/>
    <cellStyle name="Comma 18 2 2 2" xfId="3912" xr:uid="{00000000-0005-0000-0000-000044010000}"/>
    <cellStyle name="Comma 18 2 2 2 2" xfId="8474" xr:uid="{00000000-0005-0000-0000-000045010000}"/>
    <cellStyle name="Comma 18 2 2 3" xfId="6231" xr:uid="{00000000-0005-0000-0000-000046010000}"/>
    <cellStyle name="Comma 18 2 2 4" xfId="11275" xr:uid="{00000000-0005-0000-0000-000047010000}"/>
    <cellStyle name="Comma 18 2 3" xfId="2392" xr:uid="{00000000-0005-0000-0000-000048010000}"/>
    <cellStyle name="Comma 18 2 3 2" xfId="4636" xr:uid="{00000000-0005-0000-0000-000049010000}"/>
    <cellStyle name="Comma 18 2 3 2 2" xfId="9198" xr:uid="{00000000-0005-0000-0000-00004A010000}"/>
    <cellStyle name="Comma 18 2 3 3" xfId="6955" xr:uid="{00000000-0005-0000-0000-00004B010000}"/>
    <cellStyle name="Comma 18 2 4" xfId="3126" xr:uid="{00000000-0005-0000-0000-00004C010000}"/>
    <cellStyle name="Comma 18 2 4 2" xfId="7688" xr:uid="{00000000-0005-0000-0000-00004D010000}"/>
    <cellStyle name="Comma 18 2 5" xfId="5445" xr:uid="{00000000-0005-0000-0000-00004E010000}"/>
    <cellStyle name="Comma 18 2 6" xfId="10489" xr:uid="{00000000-0005-0000-0000-00004F010000}"/>
    <cellStyle name="Comma 18 3" xfId="1133" xr:uid="{00000000-0005-0000-0000-000050010000}"/>
    <cellStyle name="Comma 18 3 2" xfId="1920" xr:uid="{00000000-0005-0000-0000-000051010000}"/>
    <cellStyle name="Comma 18 3 2 2" xfId="4164" xr:uid="{00000000-0005-0000-0000-000052010000}"/>
    <cellStyle name="Comma 18 3 2 2 2" xfId="8726" xr:uid="{00000000-0005-0000-0000-000053010000}"/>
    <cellStyle name="Comma 18 3 2 3" xfId="6483" xr:uid="{00000000-0005-0000-0000-000054010000}"/>
    <cellStyle name="Comma 18 3 2 4" xfId="11527" xr:uid="{00000000-0005-0000-0000-000055010000}"/>
    <cellStyle name="Comma 18 3 3" xfId="2644" xr:uid="{00000000-0005-0000-0000-000056010000}"/>
    <cellStyle name="Comma 18 3 3 2" xfId="4888" xr:uid="{00000000-0005-0000-0000-000057010000}"/>
    <cellStyle name="Comma 18 3 3 2 2" xfId="9450" xr:uid="{00000000-0005-0000-0000-000058010000}"/>
    <cellStyle name="Comma 18 3 3 3" xfId="7207" xr:uid="{00000000-0005-0000-0000-000059010000}"/>
    <cellStyle name="Comma 18 3 4" xfId="3378" xr:uid="{00000000-0005-0000-0000-00005A010000}"/>
    <cellStyle name="Comma 18 3 4 2" xfId="7940" xr:uid="{00000000-0005-0000-0000-00005B010000}"/>
    <cellStyle name="Comma 18 3 5" xfId="5697" xr:uid="{00000000-0005-0000-0000-00005C010000}"/>
    <cellStyle name="Comma 18 3 6" xfId="10741" xr:uid="{00000000-0005-0000-0000-00005D010000}"/>
    <cellStyle name="Comma 18 4" xfId="1348" xr:uid="{00000000-0005-0000-0000-00005E010000}"/>
    <cellStyle name="Comma 18 4 2" xfId="3592" xr:uid="{00000000-0005-0000-0000-00005F010000}"/>
    <cellStyle name="Comma 18 4 2 2" xfId="8154" xr:uid="{00000000-0005-0000-0000-000060010000}"/>
    <cellStyle name="Comma 18 4 3" xfId="5911" xr:uid="{00000000-0005-0000-0000-000061010000}"/>
    <cellStyle name="Comma 18 4 4" xfId="10955" xr:uid="{00000000-0005-0000-0000-000062010000}"/>
    <cellStyle name="Comma 18 5" xfId="2134" xr:uid="{00000000-0005-0000-0000-000063010000}"/>
    <cellStyle name="Comma 18 5 2" xfId="4378" xr:uid="{00000000-0005-0000-0000-000064010000}"/>
    <cellStyle name="Comma 18 5 2 2" xfId="8940" xr:uid="{00000000-0005-0000-0000-000065010000}"/>
    <cellStyle name="Comma 18 5 3" xfId="6697" xr:uid="{00000000-0005-0000-0000-000066010000}"/>
    <cellStyle name="Comma 18 6" xfId="2858" xr:uid="{00000000-0005-0000-0000-000067010000}"/>
    <cellStyle name="Comma 18 6 2" xfId="7420" xr:uid="{00000000-0005-0000-0000-000068010000}"/>
    <cellStyle name="Comma 18 7" xfId="5123" xr:uid="{00000000-0005-0000-0000-000069010000}"/>
    <cellStyle name="Comma 18 8" xfId="10168" xr:uid="{00000000-0005-0000-0000-00006A010000}"/>
    <cellStyle name="Comma 19" xfId="67" xr:uid="{00000000-0005-0000-0000-00006B010000}"/>
    <cellStyle name="Comma 19 2" xfId="881" xr:uid="{00000000-0005-0000-0000-00006C010000}"/>
    <cellStyle name="Comma 19 2 2" xfId="1669" xr:uid="{00000000-0005-0000-0000-00006D010000}"/>
    <cellStyle name="Comma 19 2 2 2" xfId="3913" xr:uid="{00000000-0005-0000-0000-00006E010000}"/>
    <cellStyle name="Comma 19 2 2 2 2" xfId="8475" xr:uid="{00000000-0005-0000-0000-00006F010000}"/>
    <cellStyle name="Comma 19 2 2 3" xfId="6232" xr:uid="{00000000-0005-0000-0000-000070010000}"/>
    <cellStyle name="Comma 19 2 2 4" xfId="11276" xr:uid="{00000000-0005-0000-0000-000071010000}"/>
    <cellStyle name="Comma 19 2 3" xfId="2393" xr:uid="{00000000-0005-0000-0000-000072010000}"/>
    <cellStyle name="Comma 19 2 3 2" xfId="4637" xr:uid="{00000000-0005-0000-0000-000073010000}"/>
    <cellStyle name="Comma 19 2 3 2 2" xfId="9199" xr:uid="{00000000-0005-0000-0000-000074010000}"/>
    <cellStyle name="Comma 19 2 3 3" xfId="6956" xr:uid="{00000000-0005-0000-0000-000075010000}"/>
    <cellStyle name="Comma 19 2 4" xfId="3127" xr:uid="{00000000-0005-0000-0000-000076010000}"/>
    <cellStyle name="Comma 19 2 4 2" xfId="7689" xr:uid="{00000000-0005-0000-0000-000077010000}"/>
    <cellStyle name="Comma 19 2 5" xfId="5446" xr:uid="{00000000-0005-0000-0000-000078010000}"/>
    <cellStyle name="Comma 19 2 6" xfId="10490" xr:uid="{00000000-0005-0000-0000-000079010000}"/>
    <cellStyle name="Comma 19 3" xfId="1134" xr:uid="{00000000-0005-0000-0000-00007A010000}"/>
    <cellStyle name="Comma 19 3 2" xfId="1921" xr:uid="{00000000-0005-0000-0000-00007B010000}"/>
    <cellStyle name="Comma 19 3 2 2" xfId="4165" xr:uid="{00000000-0005-0000-0000-00007C010000}"/>
    <cellStyle name="Comma 19 3 2 2 2" xfId="8727" xr:uid="{00000000-0005-0000-0000-00007D010000}"/>
    <cellStyle name="Comma 19 3 2 3" xfId="6484" xr:uid="{00000000-0005-0000-0000-00007E010000}"/>
    <cellStyle name="Comma 19 3 2 4" xfId="11528" xr:uid="{00000000-0005-0000-0000-00007F010000}"/>
    <cellStyle name="Comma 19 3 3" xfId="2645" xr:uid="{00000000-0005-0000-0000-000080010000}"/>
    <cellStyle name="Comma 19 3 3 2" xfId="4889" xr:uid="{00000000-0005-0000-0000-000081010000}"/>
    <cellStyle name="Comma 19 3 3 2 2" xfId="9451" xr:uid="{00000000-0005-0000-0000-000082010000}"/>
    <cellStyle name="Comma 19 3 3 3" xfId="7208" xr:uid="{00000000-0005-0000-0000-000083010000}"/>
    <cellStyle name="Comma 19 3 4" xfId="3379" xr:uid="{00000000-0005-0000-0000-000084010000}"/>
    <cellStyle name="Comma 19 3 4 2" xfId="7941" xr:uid="{00000000-0005-0000-0000-000085010000}"/>
    <cellStyle name="Comma 19 3 5" xfId="5698" xr:uid="{00000000-0005-0000-0000-000086010000}"/>
    <cellStyle name="Comma 19 3 6" xfId="10742" xr:uid="{00000000-0005-0000-0000-000087010000}"/>
    <cellStyle name="Comma 19 4" xfId="1349" xr:uid="{00000000-0005-0000-0000-000088010000}"/>
    <cellStyle name="Comma 19 4 2" xfId="3593" xr:uid="{00000000-0005-0000-0000-000089010000}"/>
    <cellStyle name="Comma 19 4 2 2" xfId="8155" xr:uid="{00000000-0005-0000-0000-00008A010000}"/>
    <cellStyle name="Comma 19 4 3" xfId="5912" xr:uid="{00000000-0005-0000-0000-00008B010000}"/>
    <cellStyle name="Comma 19 4 4" xfId="10956" xr:uid="{00000000-0005-0000-0000-00008C010000}"/>
    <cellStyle name="Comma 19 5" xfId="2135" xr:uid="{00000000-0005-0000-0000-00008D010000}"/>
    <cellStyle name="Comma 19 5 2" xfId="4379" xr:uid="{00000000-0005-0000-0000-00008E010000}"/>
    <cellStyle name="Comma 19 5 2 2" xfId="8941" xr:uid="{00000000-0005-0000-0000-00008F010000}"/>
    <cellStyle name="Comma 19 5 3" xfId="6698" xr:uid="{00000000-0005-0000-0000-000090010000}"/>
    <cellStyle name="Comma 19 6" xfId="2859" xr:uid="{00000000-0005-0000-0000-000091010000}"/>
    <cellStyle name="Comma 19 6 2" xfId="7421" xr:uid="{00000000-0005-0000-0000-000092010000}"/>
    <cellStyle name="Comma 19 7" xfId="5124" xr:uid="{00000000-0005-0000-0000-000093010000}"/>
    <cellStyle name="Comma 19 8" xfId="10169" xr:uid="{00000000-0005-0000-0000-000094010000}"/>
    <cellStyle name="Comma 2" xfId="7" xr:uid="{00000000-0005-0000-0000-000095010000}"/>
    <cellStyle name="Comma 2 10" xfId="68" xr:uid="{00000000-0005-0000-0000-000096010000}"/>
    <cellStyle name="Comma 2 10 2" xfId="882" xr:uid="{00000000-0005-0000-0000-000097010000}"/>
    <cellStyle name="Comma 2 10 2 2" xfId="1670" xr:uid="{00000000-0005-0000-0000-000098010000}"/>
    <cellStyle name="Comma 2 10 2 2 2" xfId="3914" xr:uid="{00000000-0005-0000-0000-000099010000}"/>
    <cellStyle name="Comma 2 10 2 2 2 2" xfId="8476" xr:uid="{00000000-0005-0000-0000-00009A010000}"/>
    <cellStyle name="Comma 2 10 2 2 3" xfId="6233" xr:uid="{00000000-0005-0000-0000-00009B010000}"/>
    <cellStyle name="Comma 2 10 2 2 4" xfId="11277" xr:uid="{00000000-0005-0000-0000-00009C010000}"/>
    <cellStyle name="Comma 2 10 2 3" xfId="2394" xr:uid="{00000000-0005-0000-0000-00009D010000}"/>
    <cellStyle name="Comma 2 10 2 3 2" xfId="4638" xr:uid="{00000000-0005-0000-0000-00009E010000}"/>
    <cellStyle name="Comma 2 10 2 3 2 2" xfId="9200" xr:uid="{00000000-0005-0000-0000-00009F010000}"/>
    <cellStyle name="Comma 2 10 2 3 3" xfId="6957" xr:uid="{00000000-0005-0000-0000-0000A0010000}"/>
    <cellStyle name="Comma 2 10 2 4" xfId="3128" xr:uid="{00000000-0005-0000-0000-0000A1010000}"/>
    <cellStyle name="Comma 2 10 2 4 2" xfId="7690" xr:uid="{00000000-0005-0000-0000-0000A2010000}"/>
    <cellStyle name="Comma 2 10 2 5" xfId="5447" xr:uid="{00000000-0005-0000-0000-0000A3010000}"/>
    <cellStyle name="Comma 2 10 2 6" xfId="10491" xr:uid="{00000000-0005-0000-0000-0000A4010000}"/>
    <cellStyle name="Comma 2 10 3" xfId="1135" xr:uid="{00000000-0005-0000-0000-0000A5010000}"/>
    <cellStyle name="Comma 2 10 3 2" xfId="1922" xr:uid="{00000000-0005-0000-0000-0000A6010000}"/>
    <cellStyle name="Comma 2 10 3 2 2" xfId="4166" xr:uid="{00000000-0005-0000-0000-0000A7010000}"/>
    <cellStyle name="Comma 2 10 3 2 2 2" xfId="8728" xr:uid="{00000000-0005-0000-0000-0000A8010000}"/>
    <cellStyle name="Comma 2 10 3 2 3" xfId="6485" xr:uid="{00000000-0005-0000-0000-0000A9010000}"/>
    <cellStyle name="Comma 2 10 3 2 4" xfId="11529" xr:uid="{00000000-0005-0000-0000-0000AA010000}"/>
    <cellStyle name="Comma 2 10 3 3" xfId="2646" xr:uid="{00000000-0005-0000-0000-0000AB010000}"/>
    <cellStyle name="Comma 2 10 3 3 2" xfId="4890" xr:uid="{00000000-0005-0000-0000-0000AC010000}"/>
    <cellStyle name="Comma 2 10 3 3 2 2" xfId="9452" xr:uid="{00000000-0005-0000-0000-0000AD010000}"/>
    <cellStyle name="Comma 2 10 3 3 3" xfId="7209" xr:uid="{00000000-0005-0000-0000-0000AE010000}"/>
    <cellStyle name="Comma 2 10 3 4" xfId="3380" xr:uid="{00000000-0005-0000-0000-0000AF010000}"/>
    <cellStyle name="Comma 2 10 3 4 2" xfId="7942" xr:uid="{00000000-0005-0000-0000-0000B0010000}"/>
    <cellStyle name="Comma 2 10 3 5" xfId="5699" xr:uid="{00000000-0005-0000-0000-0000B1010000}"/>
    <cellStyle name="Comma 2 10 3 6" xfId="10743" xr:uid="{00000000-0005-0000-0000-0000B2010000}"/>
    <cellStyle name="Comma 2 10 4" xfId="1350" xr:uid="{00000000-0005-0000-0000-0000B3010000}"/>
    <cellStyle name="Comma 2 10 4 2" xfId="3594" xr:uid="{00000000-0005-0000-0000-0000B4010000}"/>
    <cellStyle name="Comma 2 10 4 2 2" xfId="8156" xr:uid="{00000000-0005-0000-0000-0000B5010000}"/>
    <cellStyle name="Comma 2 10 4 3" xfId="5913" xr:uid="{00000000-0005-0000-0000-0000B6010000}"/>
    <cellStyle name="Comma 2 10 4 4" xfId="10957" xr:uid="{00000000-0005-0000-0000-0000B7010000}"/>
    <cellStyle name="Comma 2 10 5" xfId="2136" xr:uid="{00000000-0005-0000-0000-0000B8010000}"/>
    <cellStyle name="Comma 2 10 5 2" xfId="4380" xr:uid="{00000000-0005-0000-0000-0000B9010000}"/>
    <cellStyle name="Comma 2 10 5 2 2" xfId="8942" xr:uid="{00000000-0005-0000-0000-0000BA010000}"/>
    <cellStyle name="Comma 2 10 5 3" xfId="6699" xr:uid="{00000000-0005-0000-0000-0000BB010000}"/>
    <cellStyle name="Comma 2 10 6" xfId="2829" xr:uid="{00000000-0005-0000-0000-0000BC010000}"/>
    <cellStyle name="Comma 2 10 6 2" xfId="7392" xr:uid="{00000000-0005-0000-0000-0000BD010000}"/>
    <cellStyle name="Comma 2 10 7" xfId="2860" xr:uid="{00000000-0005-0000-0000-0000BE010000}"/>
    <cellStyle name="Comma 2 10 7 2" xfId="7422" xr:uid="{00000000-0005-0000-0000-0000BF010000}"/>
    <cellStyle name="Comma 2 10 8" xfId="5125" xr:uid="{00000000-0005-0000-0000-0000C0010000}"/>
    <cellStyle name="Comma 2 10 9" xfId="10170" xr:uid="{00000000-0005-0000-0000-0000C1010000}"/>
    <cellStyle name="Comma 2 11" xfId="69" xr:uid="{00000000-0005-0000-0000-0000C2010000}"/>
    <cellStyle name="Comma 2 11 2" xfId="883" xr:uid="{00000000-0005-0000-0000-0000C3010000}"/>
    <cellStyle name="Comma 2 11 2 2" xfId="1671" xr:uid="{00000000-0005-0000-0000-0000C4010000}"/>
    <cellStyle name="Comma 2 11 2 2 2" xfId="3915" xr:uid="{00000000-0005-0000-0000-0000C5010000}"/>
    <cellStyle name="Comma 2 11 2 2 2 2" xfId="8477" xr:uid="{00000000-0005-0000-0000-0000C6010000}"/>
    <cellStyle name="Comma 2 11 2 2 3" xfId="6234" xr:uid="{00000000-0005-0000-0000-0000C7010000}"/>
    <cellStyle name="Comma 2 11 2 2 4" xfId="11278" xr:uid="{00000000-0005-0000-0000-0000C8010000}"/>
    <cellStyle name="Comma 2 11 2 3" xfId="2395" xr:uid="{00000000-0005-0000-0000-0000C9010000}"/>
    <cellStyle name="Comma 2 11 2 3 2" xfId="4639" xr:uid="{00000000-0005-0000-0000-0000CA010000}"/>
    <cellStyle name="Comma 2 11 2 3 2 2" xfId="9201" xr:uid="{00000000-0005-0000-0000-0000CB010000}"/>
    <cellStyle name="Comma 2 11 2 3 3" xfId="6958" xr:uid="{00000000-0005-0000-0000-0000CC010000}"/>
    <cellStyle name="Comma 2 11 2 4" xfId="3129" xr:uid="{00000000-0005-0000-0000-0000CD010000}"/>
    <cellStyle name="Comma 2 11 2 4 2" xfId="7691" xr:uid="{00000000-0005-0000-0000-0000CE010000}"/>
    <cellStyle name="Comma 2 11 2 5" xfId="5448" xr:uid="{00000000-0005-0000-0000-0000CF010000}"/>
    <cellStyle name="Comma 2 11 2 6" xfId="10492" xr:uid="{00000000-0005-0000-0000-0000D0010000}"/>
    <cellStyle name="Comma 2 11 3" xfId="1136" xr:uid="{00000000-0005-0000-0000-0000D1010000}"/>
    <cellStyle name="Comma 2 11 3 2" xfId="1923" xr:uid="{00000000-0005-0000-0000-0000D2010000}"/>
    <cellStyle name="Comma 2 11 3 2 2" xfId="4167" xr:uid="{00000000-0005-0000-0000-0000D3010000}"/>
    <cellStyle name="Comma 2 11 3 2 2 2" xfId="8729" xr:uid="{00000000-0005-0000-0000-0000D4010000}"/>
    <cellStyle name="Comma 2 11 3 2 3" xfId="6486" xr:uid="{00000000-0005-0000-0000-0000D5010000}"/>
    <cellStyle name="Comma 2 11 3 2 4" xfId="11530" xr:uid="{00000000-0005-0000-0000-0000D6010000}"/>
    <cellStyle name="Comma 2 11 3 3" xfId="2647" xr:uid="{00000000-0005-0000-0000-0000D7010000}"/>
    <cellStyle name="Comma 2 11 3 3 2" xfId="4891" xr:uid="{00000000-0005-0000-0000-0000D8010000}"/>
    <cellStyle name="Comma 2 11 3 3 2 2" xfId="9453" xr:uid="{00000000-0005-0000-0000-0000D9010000}"/>
    <cellStyle name="Comma 2 11 3 3 3" xfId="7210" xr:uid="{00000000-0005-0000-0000-0000DA010000}"/>
    <cellStyle name="Comma 2 11 3 4" xfId="3381" xr:uid="{00000000-0005-0000-0000-0000DB010000}"/>
    <cellStyle name="Comma 2 11 3 4 2" xfId="7943" xr:uid="{00000000-0005-0000-0000-0000DC010000}"/>
    <cellStyle name="Comma 2 11 3 5" xfId="5700" xr:uid="{00000000-0005-0000-0000-0000DD010000}"/>
    <cellStyle name="Comma 2 11 3 6" xfId="10744" xr:uid="{00000000-0005-0000-0000-0000DE010000}"/>
    <cellStyle name="Comma 2 11 4" xfId="1351" xr:uid="{00000000-0005-0000-0000-0000DF010000}"/>
    <cellStyle name="Comma 2 11 4 2" xfId="3595" xr:uid="{00000000-0005-0000-0000-0000E0010000}"/>
    <cellStyle name="Comma 2 11 4 2 2" xfId="8157" xr:uid="{00000000-0005-0000-0000-0000E1010000}"/>
    <cellStyle name="Comma 2 11 4 3" xfId="5914" xr:uid="{00000000-0005-0000-0000-0000E2010000}"/>
    <cellStyle name="Comma 2 11 4 4" xfId="10958" xr:uid="{00000000-0005-0000-0000-0000E3010000}"/>
    <cellStyle name="Comma 2 11 5" xfId="2137" xr:uid="{00000000-0005-0000-0000-0000E4010000}"/>
    <cellStyle name="Comma 2 11 5 2" xfId="4381" xr:uid="{00000000-0005-0000-0000-0000E5010000}"/>
    <cellStyle name="Comma 2 11 5 2 2" xfId="8943" xr:uid="{00000000-0005-0000-0000-0000E6010000}"/>
    <cellStyle name="Comma 2 11 5 3" xfId="6700" xr:uid="{00000000-0005-0000-0000-0000E7010000}"/>
    <cellStyle name="Comma 2 11 6" xfId="2861" xr:uid="{00000000-0005-0000-0000-0000E8010000}"/>
    <cellStyle name="Comma 2 11 6 2" xfId="7423" xr:uid="{00000000-0005-0000-0000-0000E9010000}"/>
    <cellStyle name="Comma 2 11 7" xfId="5126" xr:uid="{00000000-0005-0000-0000-0000EA010000}"/>
    <cellStyle name="Comma 2 11 8" xfId="10171" xr:uid="{00000000-0005-0000-0000-0000EB010000}"/>
    <cellStyle name="Comma 2 12" xfId="70" xr:uid="{00000000-0005-0000-0000-0000EC010000}"/>
    <cellStyle name="Comma 2 12 2" xfId="884" xr:uid="{00000000-0005-0000-0000-0000ED010000}"/>
    <cellStyle name="Comma 2 12 2 2" xfId="1672" xr:uid="{00000000-0005-0000-0000-0000EE010000}"/>
    <cellStyle name="Comma 2 12 2 2 2" xfId="3916" xr:uid="{00000000-0005-0000-0000-0000EF010000}"/>
    <cellStyle name="Comma 2 12 2 2 2 2" xfId="8478" xr:uid="{00000000-0005-0000-0000-0000F0010000}"/>
    <cellStyle name="Comma 2 12 2 2 3" xfId="6235" xr:uid="{00000000-0005-0000-0000-0000F1010000}"/>
    <cellStyle name="Comma 2 12 2 2 4" xfId="11279" xr:uid="{00000000-0005-0000-0000-0000F2010000}"/>
    <cellStyle name="Comma 2 12 2 3" xfId="2396" xr:uid="{00000000-0005-0000-0000-0000F3010000}"/>
    <cellStyle name="Comma 2 12 2 3 2" xfId="4640" xr:uid="{00000000-0005-0000-0000-0000F4010000}"/>
    <cellStyle name="Comma 2 12 2 3 2 2" xfId="9202" xr:uid="{00000000-0005-0000-0000-0000F5010000}"/>
    <cellStyle name="Comma 2 12 2 3 3" xfId="6959" xr:uid="{00000000-0005-0000-0000-0000F6010000}"/>
    <cellStyle name="Comma 2 12 2 4" xfId="3130" xr:uid="{00000000-0005-0000-0000-0000F7010000}"/>
    <cellStyle name="Comma 2 12 2 4 2" xfId="7692" xr:uid="{00000000-0005-0000-0000-0000F8010000}"/>
    <cellStyle name="Comma 2 12 2 5" xfId="5449" xr:uid="{00000000-0005-0000-0000-0000F9010000}"/>
    <cellStyle name="Comma 2 12 2 6" xfId="10493" xr:uid="{00000000-0005-0000-0000-0000FA010000}"/>
    <cellStyle name="Comma 2 12 3" xfId="1137" xr:uid="{00000000-0005-0000-0000-0000FB010000}"/>
    <cellStyle name="Comma 2 12 3 2" xfId="1924" xr:uid="{00000000-0005-0000-0000-0000FC010000}"/>
    <cellStyle name="Comma 2 12 3 2 2" xfId="4168" xr:uid="{00000000-0005-0000-0000-0000FD010000}"/>
    <cellStyle name="Comma 2 12 3 2 2 2" xfId="8730" xr:uid="{00000000-0005-0000-0000-0000FE010000}"/>
    <cellStyle name="Comma 2 12 3 2 3" xfId="6487" xr:uid="{00000000-0005-0000-0000-0000FF010000}"/>
    <cellStyle name="Comma 2 12 3 2 4" xfId="11531" xr:uid="{00000000-0005-0000-0000-000000020000}"/>
    <cellStyle name="Comma 2 12 3 3" xfId="2648" xr:uid="{00000000-0005-0000-0000-000001020000}"/>
    <cellStyle name="Comma 2 12 3 3 2" xfId="4892" xr:uid="{00000000-0005-0000-0000-000002020000}"/>
    <cellStyle name="Comma 2 12 3 3 2 2" xfId="9454" xr:uid="{00000000-0005-0000-0000-000003020000}"/>
    <cellStyle name="Comma 2 12 3 3 3" xfId="7211" xr:uid="{00000000-0005-0000-0000-000004020000}"/>
    <cellStyle name="Comma 2 12 3 4" xfId="3382" xr:uid="{00000000-0005-0000-0000-000005020000}"/>
    <cellStyle name="Comma 2 12 3 4 2" xfId="7944" xr:uid="{00000000-0005-0000-0000-000006020000}"/>
    <cellStyle name="Comma 2 12 3 5" xfId="5701" xr:uid="{00000000-0005-0000-0000-000007020000}"/>
    <cellStyle name="Comma 2 12 3 6" xfId="10745" xr:uid="{00000000-0005-0000-0000-000008020000}"/>
    <cellStyle name="Comma 2 12 4" xfId="1352" xr:uid="{00000000-0005-0000-0000-000009020000}"/>
    <cellStyle name="Comma 2 12 4 2" xfId="3596" xr:uid="{00000000-0005-0000-0000-00000A020000}"/>
    <cellStyle name="Comma 2 12 4 2 2" xfId="8158" xr:uid="{00000000-0005-0000-0000-00000B020000}"/>
    <cellStyle name="Comma 2 12 4 3" xfId="5915" xr:uid="{00000000-0005-0000-0000-00000C020000}"/>
    <cellStyle name="Comma 2 12 4 4" xfId="10959" xr:uid="{00000000-0005-0000-0000-00000D020000}"/>
    <cellStyle name="Comma 2 12 5" xfId="2138" xr:uid="{00000000-0005-0000-0000-00000E020000}"/>
    <cellStyle name="Comma 2 12 5 2" xfId="4382" xr:uid="{00000000-0005-0000-0000-00000F020000}"/>
    <cellStyle name="Comma 2 12 5 2 2" xfId="8944" xr:uid="{00000000-0005-0000-0000-000010020000}"/>
    <cellStyle name="Comma 2 12 5 3" xfId="6701" xr:uid="{00000000-0005-0000-0000-000011020000}"/>
    <cellStyle name="Comma 2 12 6" xfId="2862" xr:uid="{00000000-0005-0000-0000-000012020000}"/>
    <cellStyle name="Comma 2 12 6 2" xfId="7424" xr:uid="{00000000-0005-0000-0000-000013020000}"/>
    <cellStyle name="Comma 2 12 7" xfId="5127" xr:uid="{00000000-0005-0000-0000-000014020000}"/>
    <cellStyle name="Comma 2 12 8" xfId="10172" xr:uid="{00000000-0005-0000-0000-000015020000}"/>
    <cellStyle name="Comma 2 13" xfId="71" xr:uid="{00000000-0005-0000-0000-000016020000}"/>
    <cellStyle name="Comma 2 13 2" xfId="885" xr:uid="{00000000-0005-0000-0000-000017020000}"/>
    <cellStyle name="Comma 2 13 2 2" xfId="1673" xr:uid="{00000000-0005-0000-0000-000018020000}"/>
    <cellStyle name="Comma 2 13 2 2 2" xfId="3917" xr:uid="{00000000-0005-0000-0000-000019020000}"/>
    <cellStyle name="Comma 2 13 2 2 2 2" xfId="8479" xr:uid="{00000000-0005-0000-0000-00001A020000}"/>
    <cellStyle name="Comma 2 13 2 2 3" xfId="6236" xr:uid="{00000000-0005-0000-0000-00001B020000}"/>
    <cellStyle name="Comma 2 13 2 2 4" xfId="11280" xr:uid="{00000000-0005-0000-0000-00001C020000}"/>
    <cellStyle name="Comma 2 13 2 3" xfId="2397" xr:uid="{00000000-0005-0000-0000-00001D020000}"/>
    <cellStyle name="Comma 2 13 2 3 2" xfId="4641" xr:uid="{00000000-0005-0000-0000-00001E020000}"/>
    <cellStyle name="Comma 2 13 2 3 2 2" xfId="9203" xr:uid="{00000000-0005-0000-0000-00001F020000}"/>
    <cellStyle name="Comma 2 13 2 3 3" xfId="6960" xr:uid="{00000000-0005-0000-0000-000020020000}"/>
    <cellStyle name="Comma 2 13 2 4" xfId="3131" xr:uid="{00000000-0005-0000-0000-000021020000}"/>
    <cellStyle name="Comma 2 13 2 4 2" xfId="7693" xr:uid="{00000000-0005-0000-0000-000022020000}"/>
    <cellStyle name="Comma 2 13 2 5" xfId="5450" xr:uid="{00000000-0005-0000-0000-000023020000}"/>
    <cellStyle name="Comma 2 13 2 6" xfId="10494" xr:uid="{00000000-0005-0000-0000-000024020000}"/>
    <cellStyle name="Comma 2 13 3" xfId="1138" xr:uid="{00000000-0005-0000-0000-000025020000}"/>
    <cellStyle name="Comma 2 13 3 2" xfId="1925" xr:uid="{00000000-0005-0000-0000-000026020000}"/>
    <cellStyle name="Comma 2 13 3 2 2" xfId="4169" xr:uid="{00000000-0005-0000-0000-000027020000}"/>
    <cellStyle name="Comma 2 13 3 2 2 2" xfId="8731" xr:uid="{00000000-0005-0000-0000-000028020000}"/>
    <cellStyle name="Comma 2 13 3 2 3" xfId="6488" xr:uid="{00000000-0005-0000-0000-000029020000}"/>
    <cellStyle name="Comma 2 13 3 2 4" xfId="11532" xr:uid="{00000000-0005-0000-0000-00002A020000}"/>
    <cellStyle name="Comma 2 13 3 3" xfId="2649" xr:uid="{00000000-0005-0000-0000-00002B020000}"/>
    <cellStyle name="Comma 2 13 3 3 2" xfId="4893" xr:uid="{00000000-0005-0000-0000-00002C020000}"/>
    <cellStyle name="Comma 2 13 3 3 2 2" xfId="9455" xr:uid="{00000000-0005-0000-0000-00002D020000}"/>
    <cellStyle name="Comma 2 13 3 3 3" xfId="7212" xr:uid="{00000000-0005-0000-0000-00002E020000}"/>
    <cellStyle name="Comma 2 13 3 4" xfId="3383" xr:uid="{00000000-0005-0000-0000-00002F020000}"/>
    <cellStyle name="Comma 2 13 3 4 2" xfId="7945" xr:uid="{00000000-0005-0000-0000-000030020000}"/>
    <cellStyle name="Comma 2 13 3 5" xfId="5702" xr:uid="{00000000-0005-0000-0000-000031020000}"/>
    <cellStyle name="Comma 2 13 3 6" xfId="10746" xr:uid="{00000000-0005-0000-0000-000032020000}"/>
    <cellStyle name="Comma 2 13 4" xfId="1353" xr:uid="{00000000-0005-0000-0000-000033020000}"/>
    <cellStyle name="Comma 2 13 4 2" xfId="3597" xr:uid="{00000000-0005-0000-0000-000034020000}"/>
    <cellStyle name="Comma 2 13 4 2 2" xfId="8159" xr:uid="{00000000-0005-0000-0000-000035020000}"/>
    <cellStyle name="Comma 2 13 4 3" xfId="5916" xr:uid="{00000000-0005-0000-0000-000036020000}"/>
    <cellStyle name="Comma 2 13 4 4" xfId="10960" xr:uid="{00000000-0005-0000-0000-000037020000}"/>
    <cellStyle name="Comma 2 13 5" xfId="2139" xr:uid="{00000000-0005-0000-0000-000038020000}"/>
    <cellStyle name="Comma 2 13 5 2" xfId="4383" xr:uid="{00000000-0005-0000-0000-000039020000}"/>
    <cellStyle name="Comma 2 13 5 2 2" xfId="8945" xr:uid="{00000000-0005-0000-0000-00003A020000}"/>
    <cellStyle name="Comma 2 13 5 3" xfId="6702" xr:uid="{00000000-0005-0000-0000-00003B020000}"/>
    <cellStyle name="Comma 2 13 6" xfId="2863" xr:uid="{00000000-0005-0000-0000-00003C020000}"/>
    <cellStyle name="Comma 2 13 6 2" xfId="7425" xr:uid="{00000000-0005-0000-0000-00003D020000}"/>
    <cellStyle name="Comma 2 13 7" xfId="5128" xr:uid="{00000000-0005-0000-0000-00003E020000}"/>
    <cellStyle name="Comma 2 13 8" xfId="10173" xr:uid="{00000000-0005-0000-0000-00003F020000}"/>
    <cellStyle name="Comma 2 14" xfId="72" xr:uid="{00000000-0005-0000-0000-000040020000}"/>
    <cellStyle name="Comma 2 14 2" xfId="886" xr:uid="{00000000-0005-0000-0000-000041020000}"/>
    <cellStyle name="Comma 2 14 2 2" xfId="1674" xr:uid="{00000000-0005-0000-0000-000042020000}"/>
    <cellStyle name="Comma 2 14 2 2 2" xfId="3918" xr:uid="{00000000-0005-0000-0000-000043020000}"/>
    <cellStyle name="Comma 2 14 2 2 2 2" xfId="8480" xr:uid="{00000000-0005-0000-0000-000044020000}"/>
    <cellStyle name="Comma 2 14 2 2 3" xfId="6237" xr:uid="{00000000-0005-0000-0000-000045020000}"/>
    <cellStyle name="Comma 2 14 2 2 4" xfId="11281" xr:uid="{00000000-0005-0000-0000-000046020000}"/>
    <cellStyle name="Comma 2 14 2 3" xfId="2398" xr:uid="{00000000-0005-0000-0000-000047020000}"/>
    <cellStyle name="Comma 2 14 2 3 2" xfId="4642" xr:uid="{00000000-0005-0000-0000-000048020000}"/>
    <cellStyle name="Comma 2 14 2 3 2 2" xfId="9204" xr:uid="{00000000-0005-0000-0000-000049020000}"/>
    <cellStyle name="Comma 2 14 2 3 3" xfId="6961" xr:uid="{00000000-0005-0000-0000-00004A020000}"/>
    <cellStyle name="Comma 2 14 2 4" xfId="3132" xr:uid="{00000000-0005-0000-0000-00004B020000}"/>
    <cellStyle name="Comma 2 14 2 4 2" xfId="7694" xr:uid="{00000000-0005-0000-0000-00004C020000}"/>
    <cellStyle name="Comma 2 14 2 5" xfId="5451" xr:uid="{00000000-0005-0000-0000-00004D020000}"/>
    <cellStyle name="Comma 2 14 2 6" xfId="10495" xr:uid="{00000000-0005-0000-0000-00004E020000}"/>
    <cellStyle name="Comma 2 14 3" xfId="1139" xr:uid="{00000000-0005-0000-0000-00004F020000}"/>
    <cellStyle name="Comma 2 14 3 2" xfId="1926" xr:uid="{00000000-0005-0000-0000-000050020000}"/>
    <cellStyle name="Comma 2 14 3 2 2" xfId="4170" xr:uid="{00000000-0005-0000-0000-000051020000}"/>
    <cellStyle name="Comma 2 14 3 2 2 2" xfId="8732" xr:uid="{00000000-0005-0000-0000-000052020000}"/>
    <cellStyle name="Comma 2 14 3 2 3" xfId="6489" xr:uid="{00000000-0005-0000-0000-000053020000}"/>
    <cellStyle name="Comma 2 14 3 2 4" xfId="11533" xr:uid="{00000000-0005-0000-0000-000054020000}"/>
    <cellStyle name="Comma 2 14 3 3" xfId="2650" xr:uid="{00000000-0005-0000-0000-000055020000}"/>
    <cellStyle name="Comma 2 14 3 3 2" xfId="4894" xr:uid="{00000000-0005-0000-0000-000056020000}"/>
    <cellStyle name="Comma 2 14 3 3 2 2" xfId="9456" xr:uid="{00000000-0005-0000-0000-000057020000}"/>
    <cellStyle name="Comma 2 14 3 3 3" xfId="7213" xr:uid="{00000000-0005-0000-0000-000058020000}"/>
    <cellStyle name="Comma 2 14 3 4" xfId="3384" xr:uid="{00000000-0005-0000-0000-000059020000}"/>
    <cellStyle name="Comma 2 14 3 4 2" xfId="7946" xr:uid="{00000000-0005-0000-0000-00005A020000}"/>
    <cellStyle name="Comma 2 14 3 5" xfId="5703" xr:uid="{00000000-0005-0000-0000-00005B020000}"/>
    <cellStyle name="Comma 2 14 3 6" xfId="10747" xr:uid="{00000000-0005-0000-0000-00005C020000}"/>
    <cellStyle name="Comma 2 14 4" xfId="1354" xr:uid="{00000000-0005-0000-0000-00005D020000}"/>
    <cellStyle name="Comma 2 14 4 2" xfId="3598" xr:uid="{00000000-0005-0000-0000-00005E020000}"/>
    <cellStyle name="Comma 2 14 4 2 2" xfId="8160" xr:uid="{00000000-0005-0000-0000-00005F020000}"/>
    <cellStyle name="Comma 2 14 4 3" xfId="5917" xr:uid="{00000000-0005-0000-0000-000060020000}"/>
    <cellStyle name="Comma 2 14 4 4" xfId="10961" xr:uid="{00000000-0005-0000-0000-000061020000}"/>
    <cellStyle name="Comma 2 14 5" xfId="2140" xr:uid="{00000000-0005-0000-0000-000062020000}"/>
    <cellStyle name="Comma 2 14 5 2" xfId="4384" xr:uid="{00000000-0005-0000-0000-000063020000}"/>
    <cellStyle name="Comma 2 14 5 2 2" xfId="8946" xr:uid="{00000000-0005-0000-0000-000064020000}"/>
    <cellStyle name="Comma 2 14 5 3" xfId="6703" xr:uid="{00000000-0005-0000-0000-000065020000}"/>
    <cellStyle name="Comma 2 14 6" xfId="2864" xr:uid="{00000000-0005-0000-0000-000066020000}"/>
    <cellStyle name="Comma 2 14 6 2" xfId="7426" xr:uid="{00000000-0005-0000-0000-000067020000}"/>
    <cellStyle name="Comma 2 14 7" xfId="5129" xr:uid="{00000000-0005-0000-0000-000068020000}"/>
    <cellStyle name="Comma 2 14 8" xfId="10174" xr:uid="{00000000-0005-0000-0000-000069020000}"/>
    <cellStyle name="Comma 2 15" xfId="73" xr:uid="{00000000-0005-0000-0000-00006A020000}"/>
    <cellStyle name="Comma 2 15 2" xfId="887" xr:uid="{00000000-0005-0000-0000-00006B020000}"/>
    <cellStyle name="Comma 2 15 2 2" xfId="1675" xr:uid="{00000000-0005-0000-0000-00006C020000}"/>
    <cellStyle name="Comma 2 15 2 2 2" xfId="3919" xr:uid="{00000000-0005-0000-0000-00006D020000}"/>
    <cellStyle name="Comma 2 15 2 2 2 2" xfId="8481" xr:uid="{00000000-0005-0000-0000-00006E020000}"/>
    <cellStyle name="Comma 2 15 2 2 3" xfId="6238" xr:uid="{00000000-0005-0000-0000-00006F020000}"/>
    <cellStyle name="Comma 2 15 2 2 4" xfId="11282" xr:uid="{00000000-0005-0000-0000-000070020000}"/>
    <cellStyle name="Comma 2 15 2 3" xfId="2399" xr:uid="{00000000-0005-0000-0000-000071020000}"/>
    <cellStyle name="Comma 2 15 2 3 2" xfId="4643" xr:uid="{00000000-0005-0000-0000-000072020000}"/>
    <cellStyle name="Comma 2 15 2 3 2 2" xfId="9205" xr:uid="{00000000-0005-0000-0000-000073020000}"/>
    <cellStyle name="Comma 2 15 2 3 3" xfId="6962" xr:uid="{00000000-0005-0000-0000-000074020000}"/>
    <cellStyle name="Comma 2 15 2 4" xfId="3133" xr:uid="{00000000-0005-0000-0000-000075020000}"/>
    <cellStyle name="Comma 2 15 2 4 2" xfId="7695" xr:uid="{00000000-0005-0000-0000-000076020000}"/>
    <cellStyle name="Comma 2 15 2 5" xfId="5452" xr:uid="{00000000-0005-0000-0000-000077020000}"/>
    <cellStyle name="Comma 2 15 2 6" xfId="10496" xr:uid="{00000000-0005-0000-0000-000078020000}"/>
    <cellStyle name="Comma 2 15 3" xfId="1140" xr:uid="{00000000-0005-0000-0000-000079020000}"/>
    <cellStyle name="Comma 2 15 3 2" xfId="1927" xr:uid="{00000000-0005-0000-0000-00007A020000}"/>
    <cellStyle name="Comma 2 15 3 2 2" xfId="4171" xr:uid="{00000000-0005-0000-0000-00007B020000}"/>
    <cellStyle name="Comma 2 15 3 2 2 2" xfId="8733" xr:uid="{00000000-0005-0000-0000-00007C020000}"/>
    <cellStyle name="Comma 2 15 3 2 3" xfId="6490" xr:uid="{00000000-0005-0000-0000-00007D020000}"/>
    <cellStyle name="Comma 2 15 3 2 4" xfId="11534" xr:uid="{00000000-0005-0000-0000-00007E020000}"/>
    <cellStyle name="Comma 2 15 3 3" xfId="2651" xr:uid="{00000000-0005-0000-0000-00007F020000}"/>
    <cellStyle name="Comma 2 15 3 3 2" xfId="4895" xr:uid="{00000000-0005-0000-0000-000080020000}"/>
    <cellStyle name="Comma 2 15 3 3 2 2" xfId="9457" xr:uid="{00000000-0005-0000-0000-000081020000}"/>
    <cellStyle name="Comma 2 15 3 3 3" xfId="7214" xr:uid="{00000000-0005-0000-0000-000082020000}"/>
    <cellStyle name="Comma 2 15 3 4" xfId="3385" xr:uid="{00000000-0005-0000-0000-000083020000}"/>
    <cellStyle name="Comma 2 15 3 4 2" xfId="7947" xr:uid="{00000000-0005-0000-0000-000084020000}"/>
    <cellStyle name="Comma 2 15 3 5" xfId="5704" xr:uid="{00000000-0005-0000-0000-000085020000}"/>
    <cellStyle name="Comma 2 15 3 6" xfId="10748" xr:uid="{00000000-0005-0000-0000-000086020000}"/>
    <cellStyle name="Comma 2 15 4" xfId="1355" xr:uid="{00000000-0005-0000-0000-000087020000}"/>
    <cellStyle name="Comma 2 15 4 2" xfId="3599" xr:uid="{00000000-0005-0000-0000-000088020000}"/>
    <cellStyle name="Comma 2 15 4 2 2" xfId="8161" xr:uid="{00000000-0005-0000-0000-000089020000}"/>
    <cellStyle name="Comma 2 15 4 3" xfId="5918" xr:uid="{00000000-0005-0000-0000-00008A020000}"/>
    <cellStyle name="Comma 2 15 4 4" xfId="10962" xr:uid="{00000000-0005-0000-0000-00008B020000}"/>
    <cellStyle name="Comma 2 15 5" xfId="2141" xr:uid="{00000000-0005-0000-0000-00008C020000}"/>
    <cellStyle name="Comma 2 15 5 2" xfId="4385" xr:uid="{00000000-0005-0000-0000-00008D020000}"/>
    <cellStyle name="Comma 2 15 5 2 2" xfId="8947" xr:uid="{00000000-0005-0000-0000-00008E020000}"/>
    <cellStyle name="Comma 2 15 5 3" xfId="6704" xr:uid="{00000000-0005-0000-0000-00008F020000}"/>
    <cellStyle name="Comma 2 15 6" xfId="2865" xr:uid="{00000000-0005-0000-0000-000090020000}"/>
    <cellStyle name="Comma 2 15 6 2" xfId="7427" xr:uid="{00000000-0005-0000-0000-000091020000}"/>
    <cellStyle name="Comma 2 15 7" xfId="5130" xr:uid="{00000000-0005-0000-0000-000092020000}"/>
    <cellStyle name="Comma 2 15 8" xfId="10175" xr:uid="{00000000-0005-0000-0000-000093020000}"/>
    <cellStyle name="Comma 2 16" xfId="74" xr:uid="{00000000-0005-0000-0000-000094020000}"/>
    <cellStyle name="Comma 2 16 2" xfId="888" xr:uid="{00000000-0005-0000-0000-000095020000}"/>
    <cellStyle name="Comma 2 16 2 2" xfId="1676" xr:uid="{00000000-0005-0000-0000-000096020000}"/>
    <cellStyle name="Comma 2 16 2 2 2" xfId="3920" xr:uid="{00000000-0005-0000-0000-000097020000}"/>
    <cellStyle name="Comma 2 16 2 2 2 2" xfId="8482" xr:uid="{00000000-0005-0000-0000-000098020000}"/>
    <cellStyle name="Comma 2 16 2 2 3" xfId="6239" xr:uid="{00000000-0005-0000-0000-000099020000}"/>
    <cellStyle name="Comma 2 16 2 2 4" xfId="11283" xr:uid="{00000000-0005-0000-0000-00009A020000}"/>
    <cellStyle name="Comma 2 16 2 3" xfId="2400" xr:uid="{00000000-0005-0000-0000-00009B020000}"/>
    <cellStyle name="Comma 2 16 2 3 2" xfId="4644" xr:uid="{00000000-0005-0000-0000-00009C020000}"/>
    <cellStyle name="Comma 2 16 2 3 2 2" xfId="9206" xr:uid="{00000000-0005-0000-0000-00009D020000}"/>
    <cellStyle name="Comma 2 16 2 3 3" xfId="6963" xr:uid="{00000000-0005-0000-0000-00009E020000}"/>
    <cellStyle name="Comma 2 16 2 4" xfId="3134" xr:uid="{00000000-0005-0000-0000-00009F020000}"/>
    <cellStyle name="Comma 2 16 2 4 2" xfId="7696" xr:uid="{00000000-0005-0000-0000-0000A0020000}"/>
    <cellStyle name="Comma 2 16 2 5" xfId="5453" xr:uid="{00000000-0005-0000-0000-0000A1020000}"/>
    <cellStyle name="Comma 2 16 2 6" xfId="10497" xr:uid="{00000000-0005-0000-0000-0000A2020000}"/>
    <cellStyle name="Comma 2 16 3" xfId="1141" xr:uid="{00000000-0005-0000-0000-0000A3020000}"/>
    <cellStyle name="Comma 2 16 3 2" xfId="1928" xr:uid="{00000000-0005-0000-0000-0000A4020000}"/>
    <cellStyle name="Comma 2 16 3 2 2" xfId="4172" xr:uid="{00000000-0005-0000-0000-0000A5020000}"/>
    <cellStyle name="Comma 2 16 3 2 2 2" xfId="8734" xr:uid="{00000000-0005-0000-0000-0000A6020000}"/>
    <cellStyle name="Comma 2 16 3 2 3" xfId="6491" xr:uid="{00000000-0005-0000-0000-0000A7020000}"/>
    <cellStyle name="Comma 2 16 3 2 4" xfId="11535" xr:uid="{00000000-0005-0000-0000-0000A8020000}"/>
    <cellStyle name="Comma 2 16 3 3" xfId="2652" xr:uid="{00000000-0005-0000-0000-0000A9020000}"/>
    <cellStyle name="Comma 2 16 3 3 2" xfId="4896" xr:uid="{00000000-0005-0000-0000-0000AA020000}"/>
    <cellStyle name="Comma 2 16 3 3 2 2" xfId="9458" xr:uid="{00000000-0005-0000-0000-0000AB020000}"/>
    <cellStyle name="Comma 2 16 3 3 3" xfId="7215" xr:uid="{00000000-0005-0000-0000-0000AC020000}"/>
    <cellStyle name="Comma 2 16 3 4" xfId="3386" xr:uid="{00000000-0005-0000-0000-0000AD020000}"/>
    <cellStyle name="Comma 2 16 3 4 2" xfId="7948" xr:uid="{00000000-0005-0000-0000-0000AE020000}"/>
    <cellStyle name="Comma 2 16 3 5" xfId="5705" xr:uid="{00000000-0005-0000-0000-0000AF020000}"/>
    <cellStyle name="Comma 2 16 3 6" xfId="10749" xr:uid="{00000000-0005-0000-0000-0000B0020000}"/>
    <cellStyle name="Comma 2 16 4" xfId="1356" xr:uid="{00000000-0005-0000-0000-0000B1020000}"/>
    <cellStyle name="Comma 2 16 4 2" xfId="3600" xr:uid="{00000000-0005-0000-0000-0000B2020000}"/>
    <cellStyle name="Comma 2 16 4 2 2" xfId="8162" xr:uid="{00000000-0005-0000-0000-0000B3020000}"/>
    <cellStyle name="Comma 2 16 4 3" xfId="5919" xr:uid="{00000000-0005-0000-0000-0000B4020000}"/>
    <cellStyle name="Comma 2 16 4 4" xfId="10963" xr:uid="{00000000-0005-0000-0000-0000B5020000}"/>
    <cellStyle name="Comma 2 16 5" xfId="2142" xr:uid="{00000000-0005-0000-0000-0000B6020000}"/>
    <cellStyle name="Comma 2 16 5 2" xfId="4386" xr:uid="{00000000-0005-0000-0000-0000B7020000}"/>
    <cellStyle name="Comma 2 16 5 2 2" xfId="8948" xr:uid="{00000000-0005-0000-0000-0000B8020000}"/>
    <cellStyle name="Comma 2 16 5 3" xfId="6705" xr:uid="{00000000-0005-0000-0000-0000B9020000}"/>
    <cellStyle name="Comma 2 16 6" xfId="2866" xr:uid="{00000000-0005-0000-0000-0000BA020000}"/>
    <cellStyle name="Comma 2 16 6 2" xfId="7428" xr:uid="{00000000-0005-0000-0000-0000BB020000}"/>
    <cellStyle name="Comma 2 16 7" xfId="5131" xr:uid="{00000000-0005-0000-0000-0000BC020000}"/>
    <cellStyle name="Comma 2 16 8" xfId="10176" xr:uid="{00000000-0005-0000-0000-0000BD020000}"/>
    <cellStyle name="Comma 2 17" xfId="75" xr:uid="{00000000-0005-0000-0000-0000BE020000}"/>
    <cellStyle name="Comma 2 17 2" xfId="889" xr:uid="{00000000-0005-0000-0000-0000BF020000}"/>
    <cellStyle name="Comma 2 17 2 2" xfId="1677" xr:uid="{00000000-0005-0000-0000-0000C0020000}"/>
    <cellStyle name="Comma 2 17 2 2 2" xfId="3921" xr:uid="{00000000-0005-0000-0000-0000C1020000}"/>
    <cellStyle name="Comma 2 17 2 2 2 2" xfId="8483" xr:uid="{00000000-0005-0000-0000-0000C2020000}"/>
    <cellStyle name="Comma 2 17 2 2 3" xfId="6240" xr:uid="{00000000-0005-0000-0000-0000C3020000}"/>
    <cellStyle name="Comma 2 17 2 2 4" xfId="11284" xr:uid="{00000000-0005-0000-0000-0000C4020000}"/>
    <cellStyle name="Comma 2 17 2 3" xfId="2401" xr:uid="{00000000-0005-0000-0000-0000C5020000}"/>
    <cellStyle name="Comma 2 17 2 3 2" xfId="4645" xr:uid="{00000000-0005-0000-0000-0000C6020000}"/>
    <cellStyle name="Comma 2 17 2 3 2 2" xfId="9207" xr:uid="{00000000-0005-0000-0000-0000C7020000}"/>
    <cellStyle name="Comma 2 17 2 3 3" xfId="6964" xr:uid="{00000000-0005-0000-0000-0000C8020000}"/>
    <cellStyle name="Comma 2 17 2 4" xfId="3135" xr:uid="{00000000-0005-0000-0000-0000C9020000}"/>
    <cellStyle name="Comma 2 17 2 4 2" xfId="7697" xr:uid="{00000000-0005-0000-0000-0000CA020000}"/>
    <cellStyle name="Comma 2 17 2 5" xfId="5454" xr:uid="{00000000-0005-0000-0000-0000CB020000}"/>
    <cellStyle name="Comma 2 17 2 6" xfId="10498" xr:uid="{00000000-0005-0000-0000-0000CC020000}"/>
    <cellStyle name="Comma 2 17 3" xfId="1142" xr:uid="{00000000-0005-0000-0000-0000CD020000}"/>
    <cellStyle name="Comma 2 17 3 2" xfId="1929" xr:uid="{00000000-0005-0000-0000-0000CE020000}"/>
    <cellStyle name="Comma 2 17 3 2 2" xfId="4173" xr:uid="{00000000-0005-0000-0000-0000CF020000}"/>
    <cellStyle name="Comma 2 17 3 2 2 2" xfId="8735" xr:uid="{00000000-0005-0000-0000-0000D0020000}"/>
    <cellStyle name="Comma 2 17 3 2 3" xfId="6492" xr:uid="{00000000-0005-0000-0000-0000D1020000}"/>
    <cellStyle name="Comma 2 17 3 2 4" xfId="11536" xr:uid="{00000000-0005-0000-0000-0000D2020000}"/>
    <cellStyle name="Comma 2 17 3 3" xfId="2653" xr:uid="{00000000-0005-0000-0000-0000D3020000}"/>
    <cellStyle name="Comma 2 17 3 3 2" xfId="4897" xr:uid="{00000000-0005-0000-0000-0000D4020000}"/>
    <cellStyle name="Comma 2 17 3 3 2 2" xfId="9459" xr:uid="{00000000-0005-0000-0000-0000D5020000}"/>
    <cellStyle name="Comma 2 17 3 3 3" xfId="7216" xr:uid="{00000000-0005-0000-0000-0000D6020000}"/>
    <cellStyle name="Comma 2 17 3 4" xfId="3387" xr:uid="{00000000-0005-0000-0000-0000D7020000}"/>
    <cellStyle name="Comma 2 17 3 4 2" xfId="7949" xr:uid="{00000000-0005-0000-0000-0000D8020000}"/>
    <cellStyle name="Comma 2 17 3 5" xfId="5706" xr:uid="{00000000-0005-0000-0000-0000D9020000}"/>
    <cellStyle name="Comma 2 17 3 6" xfId="10750" xr:uid="{00000000-0005-0000-0000-0000DA020000}"/>
    <cellStyle name="Comma 2 17 4" xfId="1357" xr:uid="{00000000-0005-0000-0000-0000DB020000}"/>
    <cellStyle name="Comma 2 17 4 2" xfId="3601" xr:uid="{00000000-0005-0000-0000-0000DC020000}"/>
    <cellStyle name="Comma 2 17 4 2 2" xfId="8163" xr:uid="{00000000-0005-0000-0000-0000DD020000}"/>
    <cellStyle name="Comma 2 17 4 3" xfId="5920" xr:uid="{00000000-0005-0000-0000-0000DE020000}"/>
    <cellStyle name="Comma 2 17 4 4" xfId="10964" xr:uid="{00000000-0005-0000-0000-0000DF020000}"/>
    <cellStyle name="Comma 2 17 5" xfId="2143" xr:uid="{00000000-0005-0000-0000-0000E0020000}"/>
    <cellStyle name="Comma 2 17 5 2" xfId="4387" xr:uid="{00000000-0005-0000-0000-0000E1020000}"/>
    <cellStyle name="Comma 2 17 5 2 2" xfId="8949" xr:uid="{00000000-0005-0000-0000-0000E2020000}"/>
    <cellStyle name="Comma 2 17 5 3" xfId="6706" xr:uid="{00000000-0005-0000-0000-0000E3020000}"/>
    <cellStyle name="Comma 2 17 6" xfId="2867" xr:uid="{00000000-0005-0000-0000-0000E4020000}"/>
    <cellStyle name="Comma 2 17 6 2" xfId="7429" xr:uid="{00000000-0005-0000-0000-0000E5020000}"/>
    <cellStyle name="Comma 2 17 7" xfId="5132" xr:uid="{00000000-0005-0000-0000-0000E6020000}"/>
    <cellStyle name="Comma 2 17 8" xfId="10177" xr:uid="{00000000-0005-0000-0000-0000E7020000}"/>
    <cellStyle name="Comma 2 18" xfId="76" xr:uid="{00000000-0005-0000-0000-0000E8020000}"/>
    <cellStyle name="Comma 2 18 2" xfId="890" xr:uid="{00000000-0005-0000-0000-0000E9020000}"/>
    <cellStyle name="Comma 2 18 2 2" xfId="1678" xr:uid="{00000000-0005-0000-0000-0000EA020000}"/>
    <cellStyle name="Comma 2 18 2 2 2" xfId="3922" xr:uid="{00000000-0005-0000-0000-0000EB020000}"/>
    <cellStyle name="Comma 2 18 2 2 2 2" xfId="8484" xr:uid="{00000000-0005-0000-0000-0000EC020000}"/>
    <cellStyle name="Comma 2 18 2 2 3" xfId="6241" xr:uid="{00000000-0005-0000-0000-0000ED020000}"/>
    <cellStyle name="Comma 2 18 2 2 4" xfId="11285" xr:uid="{00000000-0005-0000-0000-0000EE020000}"/>
    <cellStyle name="Comma 2 18 2 3" xfId="2402" xr:uid="{00000000-0005-0000-0000-0000EF020000}"/>
    <cellStyle name="Comma 2 18 2 3 2" xfId="4646" xr:uid="{00000000-0005-0000-0000-0000F0020000}"/>
    <cellStyle name="Comma 2 18 2 3 2 2" xfId="9208" xr:uid="{00000000-0005-0000-0000-0000F1020000}"/>
    <cellStyle name="Comma 2 18 2 3 3" xfId="6965" xr:uid="{00000000-0005-0000-0000-0000F2020000}"/>
    <cellStyle name="Comma 2 18 2 4" xfId="3136" xr:uid="{00000000-0005-0000-0000-0000F3020000}"/>
    <cellStyle name="Comma 2 18 2 4 2" xfId="7698" xr:uid="{00000000-0005-0000-0000-0000F4020000}"/>
    <cellStyle name="Comma 2 18 2 5" xfId="5455" xr:uid="{00000000-0005-0000-0000-0000F5020000}"/>
    <cellStyle name="Comma 2 18 2 6" xfId="10499" xr:uid="{00000000-0005-0000-0000-0000F6020000}"/>
    <cellStyle name="Comma 2 18 3" xfId="1143" xr:uid="{00000000-0005-0000-0000-0000F7020000}"/>
    <cellStyle name="Comma 2 18 3 2" xfId="1930" xr:uid="{00000000-0005-0000-0000-0000F8020000}"/>
    <cellStyle name="Comma 2 18 3 2 2" xfId="4174" xr:uid="{00000000-0005-0000-0000-0000F9020000}"/>
    <cellStyle name="Comma 2 18 3 2 2 2" xfId="8736" xr:uid="{00000000-0005-0000-0000-0000FA020000}"/>
    <cellStyle name="Comma 2 18 3 2 3" xfId="6493" xr:uid="{00000000-0005-0000-0000-0000FB020000}"/>
    <cellStyle name="Comma 2 18 3 2 4" xfId="11537" xr:uid="{00000000-0005-0000-0000-0000FC020000}"/>
    <cellStyle name="Comma 2 18 3 3" xfId="2654" xr:uid="{00000000-0005-0000-0000-0000FD020000}"/>
    <cellStyle name="Comma 2 18 3 3 2" xfId="4898" xr:uid="{00000000-0005-0000-0000-0000FE020000}"/>
    <cellStyle name="Comma 2 18 3 3 2 2" xfId="9460" xr:uid="{00000000-0005-0000-0000-0000FF020000}"/>
    <cellStyle name="Comma 2 18 3 3 3" xfId="7217" xr:uid="{00000000-0005-0000-0000-000000030000}"/>
    <cellStyle name="Comma 2 18 3 4" xfId="3388" xr:uid="{00000000-0005-0000-0000-000001030000}"/>
    <cellStyle name="Comma 2 18 3 4 2" xfId="7950" xr:uid="{00000000-0005-0000-0000-000002030000}"/>
    <cellStyle name="Comma 2 18 3 5" xfId="5707" xr:uid="{00000000-0005-0000-0000-000003030000}"/>
    <cellStyle name="Comma 2 18 3 6" xfId="10751" xr:uid="{00000000-0005-0000-0000-000004030000}"/>
    <cellStyle name="Comma 2 18 4" xfId="1358" xr:uid="{00000000-0005-0000-0000-000005030000}"/>
    <cellStyle name="Comma 2 18 4 2" xfId="3602" xr:uid="{00000000-0005-0000-0000-000006030000}"/>
    <cellStyle name="Comma 2 18 4 2 2" xfId="8164" xr:uid="{00000000-0005-0000-0000-000007030000}"/>
    <cellStyle name="Comma 2 18 4 3" xfId="5921" xr:uid="{00000000-0005-0000-0000-000008030000}"/>
    <cellStyle name="Comma 2 18 4 4" xfId="10965" xr:uid="{00000000-0005-0000-0000-000009030000}"/>
    <cellStyle name="Comma 2 18 5" xfId="2144" xr:uid="{00000000-0005-0000-0000-00000A030000}"/>
    <cellStyle name="Comma 2 18 5 2" xfId="4388" xr:uid="{00000000-0005-0000-0000-00000B030000}"/>
    <cellStyle name="Comma 2 18 5 2 2" xfId="8950" xr:uid="{00000000-0005-0000-0000-00000C030000}"/>
    <cellStyle name="Comma 2 18 5 3" xfId="6707" xr:uid="{00000000-0005-0000-0000-00000D030000}"/>
    <cellStyle name="Comma 2 18 6" xfId="2868" xr:uid="{00000000-0005-0000-0000-00000E030000}"/>
    <cellStyle name="Comma 2 18 6 2" xfId="7430" xr:uid="{00000000-0005-0000-0000-00000F030000}"/>
    <cellStyle name="Comma 2 18 7" xfId="5133" xr:uid="{00000000-0005-0000-0000-000010030000}"/>
    <cellStyle name="Comma 2 18 8" xfId="10178" xr:uid="{00000000-0005-0000-0000-000011030000}"/>
    <cellStyle name="Comma 2 19" xfId="77" xr:uid="{00000000-0005-0000-0000-000012030000}"/>
    <cellStyle name="Comma 2 19 2" xfId="891" xr:uid="{00000000-0005-0000-0000-000013030000}"/>
    <cellStyle name="Comma 2 19 2 2" xfId="1679" xr:uid="{00000000-0005-0000-0000-000014030000}"/>
    <cellStyle name="Comma 2 19 2 2 2" xfId="3923" xr:uid="{00000000-0005-0000-0000-000015030000}"/>
    <cellStyle name="Comma 2 19 2 2 2 2" xfId="8485" xr:uid="{00000000-0005-0000-0000-000016030000}"/>
    <cellStyle name="Comma 2 19 2 2 3" xfId="6242" xr:uid="{00000000-0005-0000-0000-000017030000}"/>
    <cellStyle name="Comma 2 19 2 2 4" xfId="11286" xr:uid="{00000000-0005-0000-0000-000018030000}"/>
    <cellStyle name="Comma 2 19 2 3" xfId="2403" xr:uid="{00000000-0005-0000-0000-000019030000}"/>
    <cellStyle name="Comma 2 19 2 3 2" xfId="4647" xr:uid="{00000000-0005-0000-0000-00001A030000}"/>
    <cellStyle name="Comma 2 19 2 3 2 2" xfId="9209" xr:uid="{00000000-0005-0000-0000-00001B030000}"/>
    <cellStyle name="Comma 2 19 2 3 3" xfId="6966" xr:uid="{00000000-0005-0000-0000-00001C030000}"/>
    <cellStyle name="Comma 2 19 2 4" xfId="3137" xr:uid="{00000000-0005-0000-0000-00001D030000}"/>
    <cellStyle name="Comma 2 19 2 4 2" xfId="7699" xr:uid="{00000000-0005-0000-0000-00001E030000}"/>
    <cellStyle name="Comma 2 19 2 5" xfId="5456" xr:uid="{00000000-0005-0000-0000-00001F030000}"/>
    <cellStyle name="Comma 2 19 2 6" xfId="10500" xr:uid="{00000000-0005-0000-0000-000020030000}"/>
    <cellStyle name="Comma 2 19 3" xfId="1144" xr:uid="{00000000-0005-0000-0000-000021030000}"/>
    <cellStyle name="Comma 2 19 3 2" xfId="1931" xr:uid="{00000000-0005-0000-0000-000022030000}"/>
    <cellStyle name="Comma 2 19 3 2 2" xfId="4175" xr:uid="{00000000-0005-0000-0000-000023030000}"/>
    <cellStyle name="Comma 2 19 3 2 2 2" xfId="8737" xr:uid="{00000000-0005-0000-0000-000024030000}"/>
    <cellStyle name="Comma 2 19 3 2 3" xfId="6494" xr:uid="{00000000-0005-0000-0000-000025030000}"/>
    <cellStyle name="Comma 2 19 3 2 4" xfId="11538" xr:uid="{00000000-0005-0000-0000-000026030000}"/>
    <cellStyle name="Comma 2 19 3 3" xfId="2655" xr:uid="{00000000-0005-0000-0000-000027030000}"/>
    <cellStyle name="Comma 2 19 3 3 2" xfId="4899" xr:uid="{00000000-0005-0000-0000-000028030000}"/>
    <cellStyle name="Comma 2 19 3 3 2 2" xfId="9461" xr:uid="{00000000-0005-0000-0000-000029030000}"/>
    <cellStyle name="Comma 2 19 3 3 3" xfId="7218" xr:uid="{00000000-0005-0000-0000-00002A030000}"/>
    <cellStyle name="Comma 2 19 3 4" xfId="3389" xr:uid="{00000000-0005-0000-0000-00002B030000}"/>
    <cellStyle name="Comma 2 19 3 4 2" xfId="7951" xr:uid="{00000000-0005-0000-0000-00002C030000}"/>
    <cellStyle name="Comma 2 19 3 5" xfId="5708" xr:uid="{00000000-0005-0000-0000-00002D030000}"/>
    <cellStyle name="Comma 2 19 3 6" xfId="10752" xr:uid="{00000000-0005-0000-0000-00002E030000}"/>
    <cellStyle name="Comma 2 19 4" xfId="1359" xr:uid="{00000000-0005-0000-0000-00002F030000}"/>
    <cellStyle name="Comma 2 19 4 2" xfId="3603" xr:uid="{00000000-0005-0000-0000-000030030000}"/>
    <cellStyle name="Comma 2 19 4 2 2" xfId="8165" xr:uid="{00000000-0005-0000-0000-000031030000}"/>
    <cellStyle name="Comma 2 19 4 3" xfId="5922" xr:uid="{00000000-0005-0000-0000-000032030000}"/>
    <cellStyle name="Comma 2 19 4 4" xfId="10966" xr:uid="{00000000-0005-0000-0000-000033030000}"/>
    <cellStyle name="Comma 2 19 5" xfId="2145" xr:uid="{00000000-0005-0000-0000-000034030000}"/>
    <cellStyle name="Comma 2 19 5 2" xfId="4389" xr:uid="{00000000-0005-0000-0000-000035030000}"/>
    <cellStyle name="Comma 2 19 5 2 2" xfId="8951" xr:uid="{00000000-0005-0000-0000-000036030000}"/>
    <cellStyle name="Comma 2 19 5 3" xfId="6708" xr:uid="{00000000-0005-0000-0000-000037030000}"/>
    <cellStyle name="Comma 2 19 6" xfId="2869" xr:uid="{00000000-0005-0000-0000-000038030000}"/>
    <cellStyle name="Comma 2 19 6 2" xfId="7431" xr:uid="{00000000-0005-0000-0000-000039030000}"/>
    <cellStyle name="Comma 2 19 7" xfId="5134" xr:uid="{00000000-0005-0000-0000-00003A030000}"/>
    <cellStyle name="Comma 2 19 8" xfId="10179" xr:uid="{00000000-0005-0000-0000-00003B030000}"/>
    <cellStyle name="Comma 2 2" xfId="12" xr:uid="{00000000-0005-0000-0000-00003C030000}"/>
    <cellStyle name="Comma 2 2 10" xfId="2838" xr:uid="{00000000-0005-0000-0000-00003D030000}"/>
    <cellStyle name="Comma 2 2 10 2" xfId="7400" xr:uid="{00000000-0005-0000-0000-00003E030000}"/>
    <cellStyle name="Comma 2 2 11" xfId="5080" xr:uid="{00000000-0005-0000-0000-00003F030000}"/>
    <cellStyle name="Comma 2 2 11 2" xfId="9642" xr:uid="{00000000-0005-0000-0000-000040030000}"/>
    <cellStyle name="Comma 2 2 12" xfId="5103" xr:uid="{00000000-0005-0000-0000-000041030000}"/>
    <cellStyle name="Comma 2 2 13" xfId="10148" xr:uid="{00000000-0005-0000-0000-000042030000}"/>
    <cellStyle name="Comma 2 2 2" xfId="21" xr:uid="{00000000-0005-0000-0000-000043030000}"/>
    <cellStyle name="Comma 2 2 2 10" xfId="5111" xr:uid="{00000000-0005-0000-0000-000044030000}"/>
    <cellStyle name="Comma 2 2 2 11" xfId="10156" xr:uid="{00000000-0005-0000-0000-000045030000}"/>
    <cellStyle name="Comma 2 2 2 2" xfId="78" xr:uid="{00000000-0005-0000-0000-000046030000}"/>
    <cellStyle name="Comma 2 2 2 3" xfId="868" xr:uid="{00000000-0005-0000-0000-000047030000}"/>
    <cellStyle name="Comma 2 2 2 3 2" xfId="1656" xr:uid="{00000000-0005-0000-0000-000048030000}"/>
    <cellStyle name="Comma 2 2 2 3 2 2" xfId="3900" xr:uid="{00000000-0005-0000-0000-000049030000}"/>
    <cellStyle name="Comma 2 2 2 3 2 2 2" xfId="8462" xr:uid="{00000000-0005-0000-0000-00004A030000}"/>
    <cellStyle name="Comma 2 2 2 3 2 3" xfId="6219" xr:uid="{00000000-0005-0000-0000-00004B030000}"/>
    <cellStyle name="Comma 2 2 2 3 2 4" xfId="11263" xr:uid="{00000000-0005-0000-0000-00004C030000}"/>
    <cellStyle name="Comma 2 2 2 3 3" xfId="2380" xr:uid="{00000000-0005-0000-0000-00004D030000}"/>
    <cellStyle name="Comma 2 2 2 3 3 2" xfId="4624" xr:uid="{00000000-0005-0000-0000-00004E030000}"/>
    <cellStyle name="Comma 2 2 2 3 3 2 2" xfId="9186" xr:uid="{00000000-0005-0000-0000-00004F030000}"/>
    <cellStyle name="Comma 2 2 2 3 3 3" xfId="6943" xr:uid="{00000000-0005-0000-0000-000050030000}"/>
    <cellStyle name="Comma 2 2 2 3 4" xfId="3114" xr:uid="{00000000-0005-0000-0000-000051030000}"/>
    <cellStyle name="Comma 2 2 2 3 4 2" xfId="7676" xr:uid="{00000000-0005-0000-0000-000052030000}"/>
    <cellStyle name="Comma 2 2 2 3 5" xfId="5433" xr:uid="{00000000-0005-0000-0000-000053030000}"/>
    <cellStyle name="Comma 2 2 2 3 6" xfId="10477" xr:uid="{00000000-0005-0000-0000-000054030000}"/>
    <cellStyle name="Comma 2 2 2 4" xfId="1098" xr:uid="{00000000-0005-0000-0000-000055030000}"/>
    <cellStyle name="Comma 2 2 2 4 2" xfId="1885" xr:uid="{00000000-0005-0000-0000-000056030000}"/>
    <cellStyle name="Comma 2 2 2 4 2 2" xfId="4129" xr:uid="{00000000-0005-0000-0000-000057030000}"/>
    <cellStyle name="Comma 2 2 2 4 2 2 2" xfId="8691" xr:uid="{00000000-0005-0000-0000-000058030000}"/>
    <cellStyle name="Comma 2 2 2 4 2 3" xfId="6448" xr:uid="{00000000-0005-0000-0000-000059030000}"/>
    <cellStyle name="Comma 2 2 2 4 2 4" xfId="11492" xr:uid="{00000000-0005-0000-0000-00005A030000}"/>
    <cellStyle name="Comma 2 2 2 4 3" xfId="2609" xr:uid="{00000000-0005-0000-0000-00005B030000}"/>
    <cellStyle name="Comma 2 2 2 4 3 2" xfId="4853" xr:uid="{00000000-0005-0000-0000-00005C030000}"/>
    <cellStyle name="Comma 2 2 2 4 3 2 2" xfId="9415" xr:uid="{00000000-0005-0000-0000-00005D030000}"/>
    <cellStyle name="Comma 2 2 2 4 3 3" xfId="7172" xr:uid="{00000000-0005-0000-0000-00005E030000}"/>
    <cellStyle name="Comma 2 2 2 4 4" xfId="3343" xr:uid="{00000000-0005-0000-0000-00005F030000}"/>
    <cellStyle name="Comma 2 2 2 4 4 2" xfId="7905" xr:uid="{00000000-0005-0000-0000-000060030000}"/>
    <cellStyle name="Comma 2 2 2 4 5" xfId="5662" xr:uid="{00000000-0005-0000-0000-000061030000}"/>
    <cellStyle name="Comma 2 2 2 4 6" xfId="10706" xr:uid="{00000000-0005-0000-0000-000062030000}"/>
    <cellStyle name="Comma 2 2 2 5" xfId="1120" xr:uid="{00000000-0005-0000-0000-000063030000}"/>
    <cellStyle name="Comma 2 2 2 5 2" xfId="1907" xr:uid="{00000000-0005-0000-0000-000064030000}"/>
    <cellStyle name="Comma 2 2 2 5 2 2" xfId="4151" xr:uid="{00000000-0005-0000-0000-000065030000}"/>
    <cellStyle name="Comma 2 2 2 5 2 2 2" xfId="8713" xr:uid="{00000000-0005-0000-0000-000066030000}"/>
    <cellStyle name="Comma 2 2 2 5 2 3" xfId="6470" xr:uid="{00000000-0005-0000-0000-000067030000}"/>
    <cellStyle name="Comma 2 2 2 5 2 4" xfId="11514" xr:uid="{00000000-0005-0000-0000-000068030000}"/>
    <cellStyle name="Comma 2 2 2 5 3" xfId="2631" xr:uid="{00000000-0005-0000-0000-000069030000}"/>
    <cellStyle name="Comma 2 2 2 5 3 2" xfId="4875" xr:uid="{00000000-0005-0000-0000-00006A030000}"/>
    <cellStyle name="Comma 2 2 2 5 3 2 2" xfId="9437" xr:uid="{00000000-0005-0000-0000-00006B030000}"/>
    <cellStyle name="Comma 2 2 2 5 3 3" xfId="7194" xr:uid="{00000000-0005-0000-0000-00006C030000}"/>
    <cellStyle name="Comma 2 2 2 5 4" xfId="3365" xr:uid="{00000000-0005-0000-0000-00006D030000}"/>
    <cellStyle name="Comma 2 2 2 5 4 2" xfId="7927" xr:uid="{00000000-0005-0000-0000-00006E030000}"/>
    <cellStyle name="Comma 2 2 2 5 5" xfId="5684" xr:uid="{00000000-0005-0000-0000-00006F030000}"/>
    <cellStyle name="Comma 2 2 2 5 6" xfId="10728" xr:uid="{00000000-0005-0000-0000-000070030000}"/>
    <cellStyle name="Comma 2 2 2 6" xfId="1336" xr:uid="{00000000-0005-0000-0000-000071030000}"/>
    <cellStyle name="Comma 2 2 2 6 2" xfId="3580" xr:uid="{00000000-0005-0000-0000-000072030000}"/>
    <cellStyle name="Comma 2 2 2 6 2 2" xfId="8142" xr:uid="{00000000-0005-0000-0000-000073030000}"/>
    <cellStyle name="Comma 2 2 2 6 3" xfId="5899" xr:uid="{00000000-0005-0000-0000-000074030000}"/>
    <cellStyle name="Comma 2 2 2 6 4" xfId="10943" xr:uid="{00000000-0005-0000-0000-000075030000}"/>
    <cellStyle name="Comma 2 2 2 7" xfId="2122" xr:uid="{00000000-0005-0000-0000-000076030000}"/>
    <cellStyle name="Comma 2 2 2 7 2" xfId="4366" xr:uid="{00000000-0005-0000-0000-000077030000}"/>
    <cellStyle name="Comma 2 2 2 7 2 2" xfId="8928" xr:uid="{00000000-0005-0000-0000-000078030000}"/>
    <cellStyle name="Comma 2 2 2 7 3" xfId="6685" xr:uid="{00000000-0005-0000-0000-000079030000}"/>
    <cellStyle name="Comma 2 2 2 8" xfId="2846" xr:uid="{00000000-0005-0000-0000-00007A030000}"/>
    <cellStyle name="Comma 2 2 2 8 2" xfId="7408" xr:uid="{00000000-0005-0000-0000-00007B030000}"/>
    <cellStyle name="Comma 2 2 2 9" xfId="5088" xr:uid="{00000000-0005-0000-0000-00007C030000}"/>
    <cellStyle name="Comma 2 2 2 9 2" xfId="9650" xr:uid="{00000000-0005-0000-0000-00007D030000}"/>
    <cellStyle name="Comma 2 2 3" xfId="79" xr:uid="{00000000-0005-0000-0000-00007E030000}"/>
    <cellStyle name="Comma 2 2 4" xfId="859" xr:uid="{00000000-0005-0000-0000-00007F030000}"/>
    <cellStyle name="Comma 2 2 4 2" xfId="1647" xr:uid="{00000000-0005-0000-0000-000080030000}"/>
    <cellStyle name="Comma 2 2 4 2 2" xfId="3891" xr:uid="{00000000-0005-0000-0000-000081030000}"/>
    <cellStyle name="Comma 2 2 4 2 2 2" xfId="8453" xr:uid="{00000000-0005-0000-0000-000082030000}"/>
    <cellStyle name="Comma 2 2 4 2 3" xfId="6210" xr:uid="{00000000-0005-0000-0000-000083030000}"/>
    <cellStyle name="Comma 2 2 4 2 4" xfId="11254" xr:uid="{00000000-0005-0000-0000-000084030000}"/>
    <cellStyle name="Comma 2 2 4 3" xfId="2371" xr:uid="{00000000-0005-0000-0000-000085030000}"/>
    <cellStyle name="Comma 2 2 4 3 2" xfId="4615" xr:uid="{00000000-0005-0000-0000-000086030000}"/>
    <cellStyle name="Comma 2 2 4 3 2 2" xfId="9177" xr:uid="{00000000-0005-0000-0000-000087030000}"/>
    <cellStyle name="Comma 2 2 4 3 3" xfId="6934" xr:uid="{00000000-0005-0000-0000-000088030000}"/>
    <cellStyle name="Comma 2 2 4 4" xfId="3105" xr:uid="{00000000-0005-0000-0000-000089030000}"/>
    <cellStyle name="Comma 2 2 4 4 2" xfId="7667" xr:uid="{00000000-0005-0000-0000-00008A030000}"/>
    <cellStyle name="Comma 2 2 4 5" xfId="5424" xr:uid="{00000000-0005-0000-0000-00008B030000}"/>
    <cellStyle name="Comma 2 2 4 6" xfId="10468" xr:uid="{00000000-0005-0000-0000-00008C030000}"/>
    <cellStyle name="Comma 2 2 5" xfId="1076" xr:uid="{00000000-0005-0000-0000-00008D030000}"/>
    <cellStyle name="Comma 2 2 5 2" xfId="1863" xr:uid="{00000000-0005-0000-0000-00008E030000}"/>
    <cellStyle name="Comma 2 2 5 2 2" xfId="4107" xr:uid="{00000000-0005-0000-0000-00008F030000}"/>
    <cellStyle name="Comma 2 2 5 2 2 2" xfId="8669" xr:uid="{00000000-0005-0000-0000-000090030000}"/>
    <cellStyle name="Comma 2 2 5 2 3" xfId="6426" xr:uid="{00000000-0005-0000-0000-000091030000}"/>
    <cellStyle name="Comma 2 2 5 2 4" xfId="11470" xr:uid="{00000000-0005-0000-0000-000092030000}"/>
    <cellStyle name="Comma 2 2 5 3" xfId="2587" xr:uid="{00000000-0005-0000-0000-000093030000}"/>
    <cellStyle name="Comma 2 2 5 3 2" xfId="4831" xr:uid="{00000000-0005-0000-0000-000094030000}"/>
    <cellStyle name="Comma 2 2 5 3 2 2" xfId="9393" xr:uid="{00000000-0005-0000-0000-000095030000}"/>
    <cellStyle name="Comma 2 2 5 3 3" xfId="7150" xr:uid="{00000000-0005-0000-0000-000096030000}"/>
    <cellStyle name="Comma 2 2 5 4" xfId="3321" xr:uid="{00000000-0005-0000-0000-000097030000}"/>
    <cellStyle name="Comma 2 2 5 4 2" xfId="7883" xr:uid="{00000000-0005-0000-0000-000098030000}"/>
    <cellStyle name="Comma 2 2 5 5" xfId="5640" xr:uid="{00000000-0005-0000-0000-000099030000}"/>
    <cellStyle name="Comma 2 2 5 6" xfId="10684" xr:uid="{00000000-0005-0000-0000-00009A030000}"/>
    <cellStyle name="Comma 2 2 6" xfId="1090" xr:uid="{00000000-0005-0000-0000-00009B030000}"/>
    <cellStyle name="Comma 2 2 6 2" xfId="1877" xr:uid="{00000000-0005-0000-0000-00009C030000}"/>
    <cellStyle name="Comma 2 2 6 2 2" xfId="4121" xr:uid="{00000000-0005-0000-0000-00009D030000}"/>
    <cellStyle name="Comma 2 2 6 2 2 2" xfId="8683" xr:uid="{00000000-0005-0000-0000-00009E030000}"/>
    <cellStyle name="Comma 2 2 6 2 3" xfId="6440" xr:uid="{00000000-0005-0000-0000-00009F030000}"/>
    <cellStyle name="Comma 2 2 6 2 4" xfId="11484" xr:uid="{00000000-0005-0000-0000-0000A0030000}"/>
    <cellStyle name="Comma 2 2 6 3" xfId="2601" xr:uid="{00000000-0005-0000-0000-0000A1030000}"/>
    <cellStyle name="Comma 2 2 6 3 2" xfId="4845" xr:uid="{00000000-0005-0000-0000-0000A2030000}"/>
    <cellStyle name="Comma 2 2 6 3 2 2" xfId="9407" xr:uid="{00000000-0005-0000-0000-0000A3030000}"/>
    <cellStyle name="Comma 2 2 6 3 3" xfId="7164" xr:uid="{00000000-0005-0000-0000-0000A4030000}"/>
    <cellStyle name="Comma 2 2 6 4" xfId="3335" xr:uid="{00000000-0005-0000-0000-0000A5030000}"/>
    <cellStyle name="Comma 2 2 6 4 2" xfId="7897" xr:uid="{00000000-0005-0000-0000-0000A6030000}"/>
    <cellStyle name="Comma 2 2 6 5" xfId="5654" xr:uid="{00000000-0005-0000-0000-0000A7030000}"/>
    <cellStyle name="Comma 2 2 6 6" xfId="10698" xr:uid="{00000000-0005-0000-0000-0000A8030000}"/>
    <cellStyle name="Comma 2 2 7" xfId="1112" xr:uid="{00000000-0005-0000-0000-0000A9030000}"/>
    <cellStyle name="Comma 2 2 7 2" xfId="1899" xr:uid="{00000000-0005-0000-0000-0000AA030000}"/>
    <cellStyle name="Comma 2 2 7 2 2" xfId="4143" xr:uid="{00000000-0005-0000-0000-0000AB030000}"/>
    <cellStyle name="Comma 2 2 7 2 2 2" xfId="8705" xr:uid="{00000000-0005-0000-0000-0000AC030000}"/>
    <cellStyle name="Comma 2 2 7 2 3" xfId="6462" xr:uid="{00000000-0005-0000-0000-0000AD030000}"/>
    <cellStyle name="Comma 2 2 7 2 4" xfId="11506" xr:uid="{00000000-0005-0000-0000-0000AE030000}"/>
    <cellStyle name="Comma 2 2 7 3" xfId="2623" xr:uid="{00000000-0005-0000-0000-0000AF030000}"/>
    <cellStyle name="Comma 2 2 7 3 2" xfId="4867" xr:uid="{00000000-0005-0000-0000-0000B0030000}"/>
    <cellStyle name="Comma 2 2 7 3 2 2" xfId="9429" xr:uid="{00000000-0005-0000-0000-0000B1030000}"/>
    <cellStyle name="Comma 2 2 7 3 3" xfId="7186" xr:uid="{00000000-0005-0000-0000-0000B2030000}"/>
    <cellStyle name="Comma 2 2 7 4" xfId="3357" xr:uid="{00000000-0005-0000-0000-0000B3030000}"/>
    <cellStyle name="Comma 2 2 7 4 2" xfId="7919" xr:uid="{00000000-0005-0000-0000-0000B4030000}"/>
    <cellStyle name="Comma 2 2 7 5" xfId="5676" xr:uid="{00000000-0005-0000-0000-0000B5030000}"/>
    <cellStyle name="Comma 2 2 7 6" xfId="10720" xr:uid="{00000000-0005-0000-0000-0000B6030000}"/>
    <cellStyle name="Comma 2 2 8" xfId="1328" xr:uid="{00000000-0005-0000-0000-0000B7030000}"/>
    <cellStyle name="Comma 2 2 8 2" xfId="3572" xr:uid="{00000000-0005-0000-0000-0000B8030000}"/>
    <cellStyle name="Comma 2 2 8 2 2" xfId="8134" xr:uid="{00000000-0005-0000-0000-0000B9030000}"/>
    <cellStyle name="Comma 2 2 8 3" xfId="5891" xr:uid="{00000000-0005-0000-0000-0000BA030000}"/>
    <cellStyle name="Comma 2 2 8 4" xfId="10935" xr:uid="{00000000-0005-0000-0000-0000BB030000}"/>
    <cellStyle name="Comma 2 2 9" xfId="2114" xr:uid="{00000000-0005-0000-0000-0000BC030000}"/>
    <cellStyle name="Comma 2 2 9 2" xfId="4358" xr:uid="{00000000-0005-0000-0000-0000BD030000}"/>
    <cellStyle name="Comma 2 2 9 2 2" xfId="8920" xr:uid="{00000000-0005-0000-0000-0000BE030000}"/>
    <cellStyle name="Comma 2 2 9 3" xfId="6677" xr:uid="{00000000-0005-0000-0000-0000BF030000}"/>
    <cellStyle name="Comma 2 20" xfId="80" xr:uid="{00000000-0005-0000-0000-0000C0030000}"/>
    <cellStyle name="Comma 2 20 2" xfId="892" xr:uid="{00000000-0005-0000-0000-0000C1030000}"/>
    <cellStyle name="Comma 2 20 2 2" xfId="1680" xr:uid="{00000000-0005-0000-0000-0000C2030000}"/>
    <cellStyle name="Comma 2 20 2 2 2" xfId="3924" xr:uid="{00000000-0005-0000-0000-0000C3030000}"/>
    <cellStyle name="Comma 2 20 2 2 2 2" xfId="8486" xr:uid="{00000000-0005-0000-0000-0000C4030000}"/>
    <cellStyle name="Comma 2 20 2 2 3" xfId="6243" xr:uid="{00000000-0005-0000-0000-0000C5030000}"/>
    <cellStyle name="Comma 2 20 2 2 4" xfId="11287" xr:uid="{00000000-0005-0000-0000-0000C6030000}"/>
    <cellStyle name="Comma 2 20 2 3" xfId="2404" xr:uid="{00000000-0005-0000-0000-0000C7030000}"/>
    <cellStyle name="Comma 2 20 2 3 2" xfId="4648" xr:uid="{00000000-0005-0000-0000-0000C8030000}"/>
    <cellStyle name="Comma 2 20 2 3 2 2" xfId="9210" xr:uid="{00000000-0005-0000-0000-0000C9030000}"/>
    <cellStyle name="Comma 2 20 2 3 3" xfId="6967" xr:uid="{00000000-0005-0000-0000-0000CA030000}"/>
    <cellStyle name="Comma 2 20 2 4" xfId="3138" xr:uid="{00000000-0005-0000-0000-0000CB030000}"/>
    <cellStyle name="Comma 2 20 2 4 2" xfId="7700" xr:uid="{00000000-0005-0000-0000-0000CC030000}"/>
    <cellStyle name="Comma 2 20 2 5" xfId="5457" xr:uid="{00000000-0005-0000-0000-0000CD030000}"/>
    <cellStyle name="Comma 2 20 2 6" xfId="10501" xr:uid="{00000000-0005-0000-0000-0000CE030000}"/>
    <cellStyle name="Comma 2 20 3" xfId="1145" xr:uid="{00000000-0005-0000-0000-0000CF030000}"/>
    <cellStyle name="Comma 2 20 3 2" xfId="1932" xr:uid="{00000000-0005-0000-0000-0000D0030000}"/>
    <cellStyle name="Comma 2 20 3 2 2" xfId="4176" xr:uid="{00000000-0005-0000-0000-0000D1030000}"/>
    <cellStyle name="Comma 2 20 3 2 2 2" xfId="8738" xr:uid="{00000000-0005-0000-0000-0000D2030000}"/>
    <cellStyle name="Comma 2 20 3 2 3" xfId="6495" xr:uid="{00000000-0005-0000-0000-0000D3030000}"/>
    <cellStyle name="Comma 2 20 3 2 4" xfId="11539" xr:uid="{00000000-0005-0000-0000-0000D4030000}"/>
    <cellStyle name="Comma 2 20 3 3" xfId="2656" xr:uid="{00000000-0005-0000-0000-0000D5030000}"/>
    <cellStyle name="Comma 2 20 3 3 2" xfId="4900" xr:uid="{00000000-0005-0000-0000-0000D6030000}"/>
    <cellStyle name="Comma 2 20 3 3 2 2" xfId="9462" xr:uid="{00000000-0005-0000-0000-0000D7030000}"/>
    <cellStyle name="Comma 2 20 3 3 3" xfId="7219" xr:uid="{00000000-0005-0000-0000-0000D8030000}"/>
    <cellStyle name="Comma 2 20 3 4" xfId="3390" xr:uid="{00000000-0005-0000-0000-0000D9030000}"/>
    <cellStyle name="Comma 2 20 3 4 2" xfId="7952" xr:uid="{00000000-0005-0000-0000-0000DA030000}"/>
    <cellStyle name="Comma 2 20 3 5" xfId="5709" xr:uid="{00000000-0005-0000-0000-0000DB030000}"/>
    <cellStyle name="Comma 2 20 3 6" xfId="10753" xr:uid="{00000000-0005-0000-0000-0000DC030000}"/>
    <cellStyle name="Comma 2 20 4" xfId="1360" xr:uid="{00000000-0005-0000-0000-0000DD030000}"/>
    <cellStyle name="Comma 2 20 4 2" xfId="3604" xr:uid="{00000000-0005-0000-0000-0000DE030000}"/>
    <cellStyle name="Comma 2 20 4 2 2" xfId="8166" xr:uid="{00000000-0005-0000-0000-0000DF030000}"/>
    <cellStyle name="Comma 2 20 4 3" xfId="5923" xr:uid="{00000000-0005-0000-0000-0000E0030000}"/>
    <cellStyle name="Comma 2 20 4 4" xfId="10967" xr:uid="{00000000-0005-0000-0000-0000E1030000}"/>
    <cellStyle name="Comma 2 20 5" xfId="2146" xr:uid="{00000000-0005-0000-0000-0000E2030000}"/>
    <cellStyle name="Comma 2 20 5 2" xfId="4390" xr:uid="{00000000-0005-0000-0000-0000E3030000}"/>
    <cellStyle name="Comma 2 20 5 2 2" xfId="8952" xr:uid="{00000000-0005-0000-0000-0000E4030000}"/>
    <cellStyle name="Comma 2 20 5 3" xfId="6709" xr:uid="{00000000-0005-0000-0000-0000E5030000}"/>
    <cellStyle name="Comma 2 20 6" xfId="2870" xr:uid="{00000000-0005-0000-0000-0000E6030000}"/>
    <cellStyle name="Comma 2 20 6 2" xfId="7432" xr:uid="{00000000-0005-0000-0000-0000E7030000}"/>
    <cellStyle name="Comma 2 20 7" xfId="5135" xr:uid="{00000000-0005-0000-0000-0000E8030000}"/>
    <cellStyle name="Comma 2 20 8" xfId="10180" xr:uid="{00000000-0005-0000-0000-0000E9030000}"/>
    <cellStyle name="Comma 2 21" xfId="81" xr:uid="{00000000-0005-0000-0000-0000EA030000}"/>
    <cellStyle name="Comma 2 21 2" xfId="893" xr:uid="{00000000-0005-0000-0000-0000EB030000}"/>
    <cellStyle name="Comma 2 21 2 2" xfId="1681" xr:uid="{00000000-0005-0000-0000-0000EC030000}"/>
    <cellStyle name="Comma 2 21 2 2 2" xfId="3925" xr:uid="{00000000-0005-0000-0000-0000ED030000}"/>
    <cellStyle name="Comma 2 21 2 2 2 2" xfId="8487" xr:uid="{00000000-0005-0000-0000-0000EE030000}"/>
    <cellStyle name="Comma 2 21 2 2 3" xfId="6244" xr:uid="{00000000-0005-0000-0000-0000EF030000}"/>
    <cellStyle name="Comma 2 21 2 2 4" xfId="11288" xr:uid="{00000000-0005-0000-0000-0000F0030000}"/>
    <cellStyle name="Comma 2 21 2 3" xfId="2405" xr:uid="{00000000-0005-0000-0000-0000F1030000}"/>
    <cellStyle name="Comma 2 21 2 3 2" xfId="4649" xr:uid="{00000000-0005-0000-0000-0000F2030000}"/>
    <cellStyle name="Comma 2 21 2 3 2 2" xfId="9211" xr:uid="{00000000-0005-0000-0000-0000F3030000}"/>
    <cellStyle name="Comma 2 21 2 3 3" xfId="6968" xr:uid="{00000000-0005-0000-0000-0000F4030000}"/>
    <cellStyle name="Comma 2 21 2 4" xfId="3139" xr:uid="{00000000-0005-0000-0000-0000F5030000}"/>
    <cellStyle name="Comma 2 21 2 4 2" xfId="7701" xr:uid="{00000000-0005-0000-0000-0000F6030000}"/>
    <cellStyle name="Comma 2 21 2 5" xfId="5458" xr:uid="{00000000-0005-0000-0000-0000F7030000}"/>
    <cellStyle name="Comma 2 21 2 6" xfId="10502" xr:uid="{00000000-0005-0000-0000-0000F8030000}"/>
    <cellStyle name="Comma 2 21 3" xfId="1146" xr:uid="{00000000-0005-0000-0000-0000F9030000}"/>
    <cellStyle name="Comma 2 21 3 2" xfId="1933" xr:uid="{00000000-0005-0000-0000-0000FA030000}"/>
    <cellStyle name="Comma 2 21 3 2 2" xfId="4177" xr:uid="{00000000-0005-0000-0000-0000FB030000}"/>
    <cellStyle name="Comma 2 21 3 2 2 2" xfId="8739" xr:uid="{00000000-0005-0000-0000-0000FC030000}"/>
    <cellStyle name="Comma 2 21 3 2 3" xfId="6496" xr:uid="{00000000-0005-0000-0000-0000FD030000}"/>
    <cellStyle name="Comma 2 21 3 2 4" xfId="11540" xr:uid="{00000000-0005-0000-0000-0000FE030000}"/>
    <cellStyle name="Comma 2 21 3 3" xfId="2657" xr:uid="{00000000-0005-0000-0000-0000FF030000}"/>
    <cellStyle name="Comma 2 21 3 3 2" xfId="4901" xr:uid="{00000000-0005-0000-0000-000000040000}"/>
    <cellStyle name="Comma 2 21 3 3 2 2" xfId="9463" xr:uid="{00000000-0005-0000-0000-000001040000}"/>
    <cellStyle name="Comma 2 21 3 3 3" xfId="7220" xr:uid="{00000000-0005-0000-0000-000002040000}"/>
    <cellStyle name="Comma 2 21 3 4" xfId="3391" xr:uid="{00000000-0005-0000-0000-000003040000}"/>
    <cellStyle name="Comma 2 21 3 4 2" xfId="7953" xr:uid="{00000000-0005-0000-0000-000004040000}"/>
    <cellStyle name="Comma 2 21 3 5" xfId="5710" xr:uid="{00000000-0005-0000-0000-000005040000}"/>
    <cellStyle name="Comma 2 21 3 6" xfId="10754" xr:uid="{00000000-0005-0000-0000-000006040000}"/>
    <cellStyle name="Comma 2 21 4" xfId="1361" xr:uid="{00000000-0005-0000-0000-000007040000}"/>
    <cellStyle name="Comma 2 21 4 2" xfId="3605" xr:uid="{00000000-0005-0000-0000-000008040000}"/>
    <cellStyle name="Comma 2 21 4 2 2" xfId="8167" xr:uid="{00000000-0005-0000-0000-000009040000}"/>
    <cellStyle name="Comma 2 21 4 3" xfId="5924" xr:uid="{00000000-0005-0000-0000-00000A040000}"/>
    <cellStyle name="Comma 2 21 4 4" xfId="10968" xr:uid="{00000000-0005-0000-0000-00000B040000}"/>
    <cellStyle name="Comma 2 21 5" xfId="2147" xr:uid="{00000000-0005-0000-0000-00000C040000}"/>
    <cellStyle name="Comma 2 21 5 2" xfId="4391" xr:uid="{00000000-0005-0000-0000-00000D040000}"/>
    <cellStyle name="Comma 2 21 5 2 2" xfId="8953" xr:uid="{00000000-0005-0000-0000-00000E040000}"/>
    <cellStyle name="Comma 2 21 5 3" xfId="6710" xr:uid="{00000000-0005-0000-0000-00000F040000}"/>
    <cellStyle name="Comma 2 21 6" xfId="2871" xr:uid="{00000000-0005-0000-0000-000010040000}"/>
    <cellStyle name="Comma 2 21 6 2" xfId="7433" xr:uid="{00000000-0005-0000-0000-000011040000}"/>
    <cellStyle name="Comma 2 21 7" xfId="5136" xr:uid="{00000000-0005-0000-0000-000012040000}"/>
    <cellStyle name="Comma 2 21 8" xfId="10181" xr:uid="{00000000-0005-0000-0000-000013040000}"/>
    <cellStyle name="Comma 2 22" xfId="82" xr:uid="{00000000-0005-0000-0000-000014040000}"/>
    <cellStyle name="Comma 2 22 2" xfId="894" xr:uid="{00000000-0005-0000-0000-000015040000}"/>
    <cellStyle name="Comma 2 22 2 2" xfId="1682" xr:uid="{00000000-0005-0000-0000-000016040000}"/>
    <cellStyle name="Comma 2 22 2 2 2" xfId="3926" xr:uid="{00000000-0005-0000-0000-000017040000}"/>
    <cellStyle name="Comma 2 22 2 2 2 2" xfId="8488" xr:uid="{00000000-0005-0000-0000-000018040000}"/>
    <cellStyle name="Comma 2 22 2 2 3" xfId="6245" xr:uid="{00000000-0005-0000-0000-000019040000}"/>
    <cellStyle name="Comma 2 22 2 2 4" xfId="11289" xr:uid="{00000000-0005-0000-0000-00001A040000}"/>
    <cellStyle name="Comma 2 22 2 3" xfId="2406" xr:uid="{00000000-0005-0000-0000-00001B040000}"/>
    <cellStyle name="Comma 2 22 2 3 2" xfId="4650" xr:uid="{00000000-0005-0000-0000-00001C040000}"/>
    <cellStyle name="Comma 2 22 2 3 2 2" xfId="9212" xr:uid="{00000000-0005-0000-0000-00001D040000}"/>
    <cellStyle name="Comma 2 22 2 3 3" xfId="6969" xr:uid="{00000000-0005-0000-0000-00001E040000}"/>
    <cellStyle name="Comma 2 22 2 4" xfId="3140" xr:uid="{00000000-0005-0000-0000-00001F040000}"/>
    <cellStyle name="Comma 2 22 2 4 2" xfId="7702" xr:uid="{00000000-0005-0000-0000-000020040000}"/>
    <cellStyle name="Comma 2 22 2 5" xfId="5459" xr:uid="{00000000-0005-0000-0000-000021040000}"/>
    <cellStyle name="Comma 2 22 2 6" xfId="10503" xr:uid="{00000000-0005-0000-0000-000022040000}"/>
    <cellStyle name="Comma 2 22 3" xfId="1147" xr:uid="{00000000-0005-0000-0000-000023040000}"/>
    <cellStyle name="Comma 2 22 3 2" xfId="1934" xr:uid="{00000000-0005-0000-0000-000024040000}"/>
    <cellStyle name="Comma 2 22 3 2 2" xfId="4178" xr:uid="{00000000-0005-0000-0000-000025040000}"/>
    <cellStyle name="Comma 2 22 3 2 2 2" xfId="8740" xr:uid="{00000000-0005-0000-0000-000026040000}"/>
    <cellStyle name="Comma 2 22 3 2 3" xfId="6497" xr:uid="{00000000-0005-0000-0000-000027040000}"/>
    <cellStyle name="Comma 2 22 3 2 4" xfId="11541" xr:uid="{00000000-0005-0000-0000-000028040000}"/>
    <cellStyle name="Comma 2 22 3 3" xfId="2658" xr:uid="{00000000-0005-0000-0000-000029040000}"/>
    <cellStyle name="Comma 2 22 3 3 2" xfId="4902" xr:uid="{00000000-0005-0000-0000-00002A040000}"/>
    <cellStyle name="Comma 2 22 3 3 2 2" xfId="9464" xr:uid="{00000000-0005-0000-0000-00002B040000}"/>
    <cellStyle name="Comma 2 22 3 3 3" xfId="7221" xr:uid="{00000000-0005-0000-0000-00002C040000}"/>
    <cellStyle name="Comma 2 22 3 4" xfId="3392" xr:uid="{00000000-0005-0000-0000-00002D040000}"/>
    <cellStyle name="Comma 2 22 3 4 2" xfId="7954" xr:uid="{00000000-0005-0000-0000-00002E040000}"/>
    <cellStyle name="Comma 2 22 3 5" xfId="5711" xr:uid="{00000000-0005-0000-0000-00002F040000}"/>
    <cellStyle name="Comma 2 22 3 6" xfId="10755" xr:uid="{00000000-0005-0000-0000-000030040000}"/>
    <cellStyle name="Comma 2 22 4" xfId="1362" xr:uid="{00000000-0005-0000-0000-000031040000}"/>
    <cellStyle name="Comma 2 22 4 2" xfId="3606" xr:uid="{00000000-0005-0000-0000-000032040000}"/>
    <cellStyle name="Comma 2 22 4 2 2" xfId="8168" xr:uid="{00000000-0005-0000-0000-000033040000}"/>
    <cellStyle name="Comma 2 22 4 3" xfId="5925" xr:uid="{00000000-0005-0000-0000-000034040000}"/>
    <cellStyle name="Comma 2 22 4 4" xfId="10969" xr:uid="{00000000-0005-0000-0000-000035040000}"/>
    <cellStyle name="Comma 2 22 5" xfId="2148" xr:uid="{00000000-0005-0000-0000-000036040000}"/>
    <cellStyle name="Comma 2 22 5 2" xfId="4392" xr:uid="{00000000-0005-0000-0000-000037040000}"/>
    <cellStyle name="Comma 2 22 5 2 2" xfId="8954" xr:uid="{00000000-0005-0000-0000-000038040000}"/>
    <cellStyle name="Comma 2 22 5 3" xfId="6711" xr:uid="{00000000-0005-0000-0000-000039040000}"/>
    <cellStyle name="Comma 2 22 6" xfId="2872" xr:uid="{00000000-0005-0000-0000-00003A040000}"/>
    <cellStyle name="Comma 2 22 6 2" xfId="7434" xr:uid="{00000000-0005-0000-0000-00003B040000}"/>
    <cellStyle name="Comma 2 22 7" xfId="5137" xr:uid="{00000000-0005-0000-0000-00003C040000}"/>
    <cellStyle name="Comma 2 22 8" xfId="10182" xr:uid="{00000000-0005-0000-0000-00003D040000}"/>
    <cellStyle name="Comma 2 23" xfId="83" xr:uid="{00000000-0005-0000-0000-00003E040000}"/>
    <cellStyle name="Comma 2 23 2" xfId="895" xr:uid="{00000000-0005-0000-0000-00003F040000}"/>
    <cellStyle name="Comma 2 23 2 2" xfId="1683" xr:uid="{00000000-0005-0000-0000-000040040000}"/>
    <cellStyle name="Comma 2 23 2 2 2" xfId="3927" xr:uid="{00000000-0005-0000-0000-000041040000}"/>
    <cellStyle name="Comma 2 23 2 2 2 2" xfId="8489" xr:uid="{00000000-0005-0000-0000-000042040000}"/>
    <cellStyle name="Comma 2 23 2 2 3" xfId="6246" xr:uid="{00000000-0005-0000-0000-000043040000}"/>
    <cellStyle name="Comma 2 23 2 2 4" xfId="11290" xr:uid="{00000000-0005-0000-0000-000044040000}"/>
    <cellStyle name="Comma 2 23 2 3" xfId="2407" xr:uid="{00000000-0005-0000-0000-000045040000}"/>
    <cellStyle name="Comma 2 23 2 3 2" xfId="4651" xr:uid="{00000000-0005-0000-0000-000046040000}"/>
    <cellStyle name="Comma 2 23 2 3 2 2" xfId="9213" xr:uid="{00000000-0005-0000-0000-000047040000}"/>
    <cellStyle name="Comma 2 23 2 3 3" xfId="6970" xr:uid="{00000000-0005-0000-0000-000048040000}"/>
    <cellStyle name="Comma 2 23 2 4" xfId="3141" xr:uid="{00000000-0005-0000-0000-000049040000}"/>
    <cellStyle name="Comma 2 23 2 4 2" xfId="7703" xr:uid="{00000000-0005-0000-0000-00004A040000}"/>
    <cellStyle name="Comma 2 23 2 5" xfId="5460" xr:uid="{00000000-0005-0000-0000-00004B040000}"/>
    <cellStyle name="Comma 2 23 2 6" xfId="10504" xr:uid="{00000000-0005-0000-0000-00004C040000}"/>
    <cellStyle name="Comma 2 23 3" xfId="1148" xr:uid="{00000000-0005-0000-0000-00004D040000}"/>
    <cellStyle name="Comma 2 23 3 2" xfId="1935" xr:uid="{00000000-0005-0000-0000-00004E040000}"/>
    <cellStyle name="Comma 2 23 3 2 2" xfId="4179" xr:uid="{00000000-0005-0000-0000-00004F040000}"/>
    <cellStyle name="Comma 2 23 3 2 2 2" xfId="8741" xr:uid="{00000000-0005-0000-0000-000050040000}"/>
    <cellStyle name="Comma 2 23 3 2 3" xfId="6498" xr:uid="{00000000-0005-0000-0000-000051040000}"/>
    <cellStyle name="Comma 2 23 3 2 4" xfId="11542" xr:uid="{00000000-0005-0000-0000-000052040000}"/>
    <cellStyle name="Comma 2 23 3 3" xfId="2659" xr:uid="{00000000-0005-0000-0000-000053040000}"/>
    <cellStyle name="Comma 2 23 3 3 2" xfId="4903" xr:uid="{00000000-0005-0000-0000-000054040000}"/>
    <cellStyle name="Comma 2 23 3 3 2 2" xfId="9465" xr:uid="{00000000-0005-0000-0000-000055040000}"/>
    <cellStyle name="Comma 2 23 3 3 3" xfId="7222" xr:uid="{00000000-0005-0000-0000-000056040000}"/>
    <cellStyle name="Comma 2 23 3 4" xfId="3393" xr:uid="{00000000-0005-0000-0000-000057040000}"/>
    <cellStyle name="Comma 2 23 3 4 2" xfId="7955" xr:uid="{00000000-0005-0000-0000-000058040000}"/>
    <cellStyle name="Comma 2 23 3 5" xfId="5712" xr:uid="{00000000-0005-0000-0000-000059040000}"/>
    <cellStyle name="Comma 2 23 3 6" xfId="10756" xr:uid="{00000000-0005-0000-0000-00005A040000}"/>
    <cellStyle name="Comma 2 23 4" xfId="1363" xr:uid="{00000000-0005-0000-0000-00005B040000}"/>
    <cellStyle name="Comma 2 23 4 2" xfId="3607" xr:uid="{00000000-0005-0000-0000-00005C040000}"/>
    <cellStyle name="Comma 2 23 4 2 2" xfId="8169" xr:uid="{00000000-0005-0000-0000-00005D040000}"/>
    <cellStyle name="Comma 2 23 4 3" xfId="5926" xr:uid="{00000000-0005-0000-0000-00005E040000}"/>
    <cellStyle name="Comma 2 23 4 4" xfId="10970" xr:uid="{00000000-0005-0000-0000-00005F040000}"/>
    <cellStyle name="Comma 2 23 5" xfId="2149" xr:uid="{00000000-0005-0000-0000-000060040000}"/>
    <cellStyle name="Comma 2 23 5 2" xfId="4393" xr:uid="{00000000-0005-0000-0000-000061040000}"/>
    <cellStyle name="Comma 2 23 5 2 2" xfId="8955" xr:uid="{00000000-0005-0000-0000-000062040000}"/>
    <cellStyle name="Comma 2 23 5 3" xfId="6712" xr:uid="{00000000-0005-0000-0000-000063040000}"/>
    <cellStyle name="Comma 2 23 6" xfId="2873" xr:uid="{00000000-0005-0000-0000-000064040000}"/>
    <cellStyle name="Comma 2 23 6 2" xfId="7435" xr:uid="{00000000-0005-0000-0000-000065040000}"/>
    <cellStyle name="Comma 2 23 7" xfId="5138" xr:uid="{00000000-0005-0000-0000-000066040000}"/>
    <cellStyle name="Comma 2 23 8" xfId="10183" xr:uid="{00000000-0005-0000-0000-000067040000}"/>
    <cellStyle name="Comma 2 24" xfId="84" xr:uid="{00000000-0005-0000-0000-000068040000}"/>
    <cellStyle name="Comma 2 24 2" xfId="896" xr:uid="{00000000-0005-0000-0000-000069040000}"/>
    <cellStyle name="Comma 2 24 2 2" xfId="1684" xr:uid="{00000000-0005-0000-0000-00006A040000}"/>
    <cellStyle name="Comma 2 24 2 2 2" xfId="3928" xr:uid="{00000000-0005-0000-0000-00006B040000}"/>
    <cellStyle name="Comma 2 24 2 2 2 2" xfId="8490" xr:uid="{00000000-0005-0000-0000-00006C040000}"/>
    <cellStyle name="Comma 2 24 2 2 3" xfId="6247" xr:uid="{00000000-0005-0000-0000-00006D040000}"/>
    <cellStyle name="Comma 2 24 2 2 4" xfId="11291" xr:uid="{00000000-0005-0000-0000-00006E040000}"/>
    <cellStyle name="Comma 2 24 2 3" xfId="2408" xr:uid="{00000000-0005-0000-0000-00006F040000}"/>
    <cellStyle name="Comma 2 24 2 3 2" xfId="4652" xr:uid="{00000000-0005-0000-0000-000070040000}"/>
    <cellStyle name="Comma 2 24 2 3 2 2" xfId="9214" xr:uid="{00000000-0005-0000-0000-000071040000}"/>
    <cellStyle name="Comma 2 24 2 3 3" xfId="6971" xr:uid="{00000000-0005-0000-0000-000072040000}"/>
    <cellStyle name="Comma 2 24 2 4" xfId="3142" xr:uid="{00000000-0005-0000-0000-000073040000}"/>
    <cellStyle name="Comma 2 24 2 4 2" xfId="7704" xr:uid="{00000000-0005-0000-0000-000074040000}"/>
    <cellStyle name="Comma 2 24 2 5" xfId="5461" xr:uid="{00000000-0005-0000-0000-000075040000}"/>
    <cellStyle name="Comma 2 24 2 6" xfId="10505" xr:uid="{00000000-0005-0000-0000-000076040000}"/>
    <cellStyle name="Comma 2 24 3" xfId="1149" xr:uid="{00000000-0005-0000-0000-000077040000}"/>
    <cellStyle name="Comma 2 24 3 2" xfId="1936" xr:uid="{00000000-0005-0000-0000-000078040000}"/>
    <cellStyle name="Comma 2 24 3 2 2" xfId="4180" xr:uid="{00000000-0005-0000-0000-000079040000}"/>
    <cellStyle name="Comma 2 24 3 2 2 2" xfId="8742" xr:uid="{00000000-0005-0000-0000-00007A040000}"/>
    <cellStyle name="Comma 2 24 3 2 3" xfId="6499" xr:uid="{00000000-0005-0000-0000-00007B040000}"/>
    <cellStyle name="Comma 2 24 3 2 4" xfId="11543" xr:uid="{00000000-0005-0000-0000-00007C040000}"/>
    <cellStyle name="Comma 2 24 3 3" xfId="2660" xr:uid="{00000000-0005-0000-0000-00007D040000}"/>
    <cellStyle name="Comma 2 24 3 3 2" xfId="4904" xr:uid="{00000000-0005-0000-0000-00007E040000}"/>
    <cellStyle name="Comma 2 24 3 3 2 2" xfId="9466" xr:uid="{00000000-0005-0000-0000-00007F040000}"/>
    <cellStyle name="Comma 2 24 3 3 3" xfId="7223" xr:uid="{00000000-0005-0000-0000-000080040000}"/>
    <cellStyle name="Comma 2 24 3 4" xfId="3394" xr:uid="{00000000-0005-0000-0000-000081040000}"/>
    <cellStyle name="Comma 2 24 3 4 2" xfId="7956" xr:uid="{00000000-0005-0000-0000-000082040000}"/>
    <cellStyle name="Comma 2 24 3 5" xfId="5713" xr:uid="{00000000-0005-0000-0000-000083040000}"/>
    <cellStyle name="Comma 2 24 3 6" xfId="10757" xr:uid="{00000000-0005-0000-0000-000084040000}"/>
    <cellStyle name="Comma 2 24 4" xfId="1364" xr:uid="{00000000-0005-0000-0000-000085040000}"/>
    <cellStyle name="Comma 2 24 4 2" xfId="3608" xr:uid="{00000000-0005-0000-0000-000086040000}"/>
    <cellStyle name="Comma 2 24 4 2 2" xfId="8170" xr:uid="{00000000-0005-0000-0000-000087040000}"/>
    <cellStyle name="Comma 2 24 4 3" xfId="5927" xr:uid="{00000000-0005-0000-0000-000088040000}"/>
    <cellStyle name="Comma 2 24 4 4" xfId="10971" xr:uid="{00000000-0005-0000-0000-000089040000}"/>
    <cellStyle name="Comma 2 24 5" xfId="2150" xr:uid="{00000000-0005-0000-0000-00008A040000}"/>
    <cellStyle name="Comma 2 24 5 2" xfId="4394" xr:uid="{00000000-0005-0000-0000-00008B040000}"/>
    <cellStyle name="Comma 2 24 5 2 2" xfId="8956" xr:uid="{00000000-0005-0000-0000-00008C040000}"/>
    <cellStyle name="Comma 2 24 5 3" xfId="6713" xr:uid="{00000000-0005-0000-0000-00008D040000}"/>
    <cellStyle name="Comma 2 24 6" xfId="2874" xr:uid="{00000000-0005-0000-0000-00008E040000}"/>
    <cellStyle name="Comma 2 24 6 2" xfId="7436" xr:uid="{00000000-0005-0000-0000-00008F040000}"/>
    <cellStyle name="Comma 2 24 7" xfId="5139" xr:uid="{00000000-0005-0000-0000-000090040000}"/>
    <cellStyle name="Comma 2 24 8" xfId="10184" xr:uid="{00000000-0005-0000-0000-000091040000}"/>
    <cellStyle name="Comma 2 25" xfId="85" xr:uid="{00000000-0005-0000-0000-000092040000}"/>
    <cellStyle name="Comma 2 25 2" xfId="897" xr:uid="{00000000-0005-0000-0000-000093040000}"/>
    <cellStyle name="Comma 2 25 2 2" xfId="1685" xr:uid="{00000000-0005-0000-0000-000094040000}"/>
    <cellStyle name="Comma 2 25 2 2 2" xfId="3929" xr:uid="{00000000-0005-0000-0000-000095040000}"/>
    <cellStyle name="Comma 2 25 2 2 2 2" xfId="8491" xr:uid="{00000000-0005-0000-0000-000096040000}"/>
    <cellStyle name="Comma 2 25 2 2 3" xfId="6248" xr:uid="{00000000-0005-0000-0000-000097040000}"/>
    <cellStyle name="Comma 2 25 2 2 4" xfId="11292" xr:uid="{00000000-0005-0000-0000-000098040000}"/>
    <cellStyle name="Comma 2 25 2 3" xfId="2409" xr:uid="{00000000-0005-0000-0000-000099040000}"/>
    <cellStyle name="Comma 2 25 2 3 2" xfId="4653" xr:uid="{00000000-0005-0000-0000-00009A040000}"/>
    <cellStyle name="Comma 2 25 2 3 2 2" xfId="9215" xr:uid="{00000000-0005-0000-0000-00009B040000}"/>
    <cellStyle name="Comma 2 25 2 3 3" xfId="6972" xr:uid="{00000000-0005-0000-0000-00009C040000}"/>
    <cellStyle name="Comma 2 25 2 4" xfId="3143" xr:uid="{00000000-0005-0000-0000-00009D040000}"/>
    <cellStyle name="Comma 2 25 2 4 2" xfId="7705" xr:uid="{00000000-0005-0000-0000-00009E040000}"/>
    <cellStyle name="Comma 2 25 2 5" xfId="5462" xr:uid="{00000000-0005-0000-0000-00009F040000}"/>
    <cellStyle name="Comma 2 25 2 6" xfId="10506" xr:uid="{00000000-0005-0000-0000-0000A0040000}"/>
    <cellStyle name="Comma 2 25 3" xfId="1150" xr:uid="{00000000-0005-0000-0000-0000A1040000}"/>
    <cellStyle name="Comma 2 25 3 2" xfId="1937" xr:uid="{00000000-0005-0000-0000-0000A2040000}"/>
    <cellStyle name="Comma 2 25 3 2 2" xfId="4181" xr:uid="{00000000-0005-0000-0000-0000A3040000}"/>
    <cellStyle name="Comma 2 25 3 2 2 2" xfId="8743" xr:uid="{00000000-0005-0000-0000-0000A4040000}"/>
    <cellStyle name="Comma 2 25 3 2 3" xfId="6500" xr:uid="{00000000-0005-0000-0000-0000A5040000}"/>
    <cellStyle name="Comma 2 25 3 2 4" xfId="11544" xr:uid="{00000000-0005-0000-0000-0000A6040000}"/>
    <cellStyle name="Comma 2 25 3 3" xfId="2661" xr:uid="{00000000-0005-0000-0000-0000A7040000}"/>
    <cellStyle name="Comma 2 25 3 3 2" xfId="4905" xr:uid="{00000000-0005-0000-0000-0000A8040000}"/>
    <cellStyle name="Comma 2 25 3 3 2 2" xfId="9467" xr:uid="{00000000-0005-0000-0000-0000A9040000}"/>
    <cellStyle name="Comma 2 25 3 3 3" xfId="7224" xr:uid="{00000000-0005-0000-0000-0000AA040000}"/>
    <cellStyle name="Comma 2 25 3 4" xfId="3395" xr:uid="{00000000-0005-0000-0000-0000AB040000}"/>
    <cellStyle name="Comma 2 25 3 4 2" xfId="7957" xr:uid="{00000000-0005-0000-0000-0000AC040000}"/>
    <cellStyle name="Comma 2 25 3 5" xfId="5714" xr:uid="{00000000-0005-0000-0000-0000AD040000}"/>
    <cellStyle name="Comma 2 25 3 6" xfId="10758" xr:uid="{00000000-0005-0000-0000-0000AE040000}"/>
    <cellStyle name="Comma 2 25 4" xfId="1365" xr:uid="{00000000-0005-0000-0000-0000AF040000}"/>
    <cellStyle name="Comma 2 25 4 2" xfId="3609" xr:uid="{00000000-0005-0000-0000-0000B0040000}"/>
    <cellStyle name="Comma 2 25 4 2 2" xfId="8171" xr:uid="{00000000-0005-0000-0000-0000B1040000}"/>
    <cellStyle name="Comma 2 25 4 3" xfId="5928" xr:uid="{00000000-0005-0000-0000-0000B2040000}"/>
    <cellStyle name="Comma 2 25 4 4" xfId="10972" xr:uid="{00000000-0005-0000-0000-0000B3040000}"/>
    <cellStyle name="Comma 2 25 5" xfId="2151" xr:uid="{00000000-0005-0000-0000-0000B4040000}"/>
    <cellStyle name="Comma 2 25 5 2" xfId="4395" xr:uid="{00000000-0005-0000-0000-0000B5040000}"/>
    <cellStyle name="Comma 2 25 5 2 2" xfId="8957" xr:uid="{00000000-0005-0000-0000-0000B6040000}"/>
    <cellStyle name="Comma 2 25 5 3" xfId="6714" xr:uid="{00000000-0005-0000-0000-0000B7040000}"/>
    <cellStyle name="Comma 2 25 6" xfId="2875" xr:uid="{00000000-0005-0000-0000-0000B8040000}"/>
    <cellStyle name="Comma 2 25 6 2" xfId="7437" xr:uid="{00000000-0005-0000-0000-0000B9040000}"/>
    <cellStyle name="Comma 2 25 7" xfId="5140" xr:uid="{00000000-0005-0000-0000-0000BA040000}"/>
    <cellStyle name="Comma 2 25 8" xfId="10185" xr:uid="{00000000-0005-0000-0000-0000BB040000}"/>
    <cellStyle name="Comma 2 26" xfId="86" xr:uid="{00000000-0005-0000-0000-0000BC040000}"/>
    <cellStyle name="Comma 2 26 2" xfId="898" xr:uid="{00000000-0005-0000-0000-0000BD040000}"/>
    <cellStyle name="Comma 2 26 2 2" xfId="1686" xr:uid="{00000000-0005-0000-0000-0000BE040000}"/>
    <cellStyle name="Comma 2 26 2 2 2" xfId="3930" xr:uid="{00000000-0005-0000-0000-0000BF040000}"/>
    <cellStyle name="Comma 2 26 2 2 2 2" xfId="8492" xr:uid="{00000000-0005-0000-0000-0000C0040000}"/>
    <cellStyle name="Comma 2 26 2 2 3" xfId="6249" xr:uid="{00000000-0005-0000-0000-0000C1040000}"/>
    <cellStyle name="Comma 2 26 2 2 4" xfId="11293" xr:uid="{00000000-0005-0000-0000-0000C2040000}"/>
    <cellStyle name="Comma 2 26 2 3" xfId="2410" xr:uid="{00000000-0005-0000-0000-0000C3040000}"/>
    <cellStyle name="Comma 2 26 2 3 2" xfId="4654" xr:uid="{00000000-0005-0000-0000-0000C4040000}"/>
    <cellStyle name="Comma 2 26 2 3 2 2" xfId="9216" xr:uid="{00000000-0005-0000-0000-0000C5040000}"/>
    <cellStyle name="Comma 2 26 2 3 3" xfId="6973" xr:uid="{00000000-0005-0000-0000-0000C6040000}"/>
    <cellStyle name="Comma 2 26 2 4" xfId="3144" xr:uid="{00000000-0005-0000-0000-0000C7040000}"/>
    <cellStyle name="Comma 2 26 2 4 2" xfId="7706" xr:uid="{00000000-0005-0000-0000-0000C8040000}"/>
    <cellStyle name="Comma 2 26 2 5" xfId="5463" xr:uid="{00000000-0005-0000-0000-0000C9040000}"/>
    <cellStyle name="Comma 2 26 2 6" xfId="10507" xr:uid="{00000000-0005-0000-0000-0000CA040000}"/>
    <cellStyle name="Comma 2 26 3" xfId="1151" xr:uid="{00000000-0005-0000-0000-0000CB040000}"/>
    <cellStyle name="Comma 2 26 3 2" xfId="1938" xr:uid="{00000000-0005-0000-0000-0000CC040000}"/>
    <cellStyle name="Comma 2 26 3 2 2" xfId="4182" xr:uid="{00000000-0005-0000-0000-0000CD040000}"/>
    <cellStyle name="Comma 2 26 3 2 2 2" xfId="8744" xr:uid="{00000000-0005-0000-0000-0000CE040000}"/>
    <cellStyle name="Comma 2 26 3 2 3" xfId="6501" xr:uid="{00000000-0005-0000-0000-0000CF040000}"/>
    <cellStyle name="Comma 2 26 3 2 4" xfId="11545" xr:uid="{00000000-0005-0000-0000-0000D0040000}"/>
    <cellStyle name="Comma 2 26 3 3" xfId="2662" xr:uid="{00000000-0005-0000-0000-0000D1040000}"/>
    <cellStyle name="Comma 2 26 3 3 2" xfId="4906" xr:uid="{00000000-0005-0000-0000-0000D2040000}"/>
    <cellStyle name="Comma 2 26 3 3 2 2" xfId="9468" xr:uid="{00000000-0005-0000-0000-0000D3040000}"/>
    <cellStyle name="Comma 2 26 3 3 3" xfId="7225" xr:uid="{00000000-0005-0000-0000-0000D4040000}"/>
    <cellStyle name="Comma 2 26 3 4" xfId="3396" xr:uid="{00000000-0005-0000-0000-0000D5040000}"/>
    <cellStyle name="Comma 2 26 3 4 2" xfId="7958" xr:uid="{00000000-0005-0000-0000-0000D6040000}"/>
    <cellStyle name="Comma 2 26 3 5" xfId="5715" xr:uid="{00000000-0005-0000-0000-0000D7040000}"/>
    <cellStyle name="Comma 2 26 3 6" xfId="10759" xr:uid="{00000000-0005-0000-0000-0000D8040000}"/>
    <cellStyle name="Comma 2 26 4" xfId="1366" xr:uid="{00000000-0005-0000-0000-0000D9040000}"/>
    <cellStyle name="Comma 2 26 4 2" xfId="3610" xr:uid="{00000000-0005-0000-0000-0000DA040000}"/>
    <cellStyle name="Comma 2 26 4 2 2" xfId="8172" xr:uid="{00000000-0005-0000-0000-0000DB040000}"/>
    <cellStyle name="Comma 2 26 4 3" xfId="5929" xr:uid="{00000000-0005-0000-0000-0000DC040000}"/>
    <cellStyle name="Comma 2 26 4 4" xfId="10973" xr:uid="{00000000-0005-0000-0000-0000DD040000}"/>
    <cellStyle name="Comma 2 26 5" xfId="2152" xr:uid="{00000000-0005-0000-0000-0000DE040000}"/>
    <cellStyle name="Comma 2 26 5 2" xfId="4396" xr:uid="{00000000-0005-0000-0000-0000DF040000}"/>
    <cellStyle name="Comma 2 26 5 2 2" xfId="8958" xr:uid="{00000000-0005-0000-0000-0000E0040000}"/>
    <cellStyle name="Comma 2 26 5 3" xfId="6715" xr:uid="{00000000-0005-0000-0000-0000E1040000}"/>
    <cellStyle name="Comma 2 26 6" xfId="2876" xr:uid="{00000000-0005-0000-0000-0000E2040000}"/>
    <cellStyle name="Comma 2 26 6 2" xfId="7438" xr:uid="{00000000-0005-0000-0000-0000E3040000}"/>
    <cellStyle name="Comma 2 26 7" xfId="5141" xr:uid="{00000000-0005-0000-0000-0000E4040000}"/>
    <cellStyle name="Comma 2 26 8" xfId="10186" xr:uid="{00000000-0005-0000-0000-0000E5040000}"/>
    <cellStyle name="Comma 2 27" xfId="87" xr:uid="{00000000-0005-0000-0000-0000E6040000}"/>
    <cellStyle name="Comma 2 27 2" xfId="899" xr:uid="{00000000-0005-0000-0000-0000E7040000}"/>
    <cellStyle name="Comma 2 27 2 2" xfId="1687" xr:uid="{00000000-0005-0000-0000-0000E8040000}"/>
    <cellStyle name="Comma 2 27 2 2 2" xfId="3931" xr:uid="{00000000-0005-0000-0000-0000E9040000}"/>
    <cellStyle name="Comma 2 27 2 2 2 2" xfId="8493" xr:uid="{00000000-0005-0000-0000-0000EA040000}"/>
    <cellStyle name="Comma 2 27 2 2 3" xfId="6250" xr:uid="{00000000-0005-0000-0000-0000EB040000}"/>
    <cellStyle name="Comma 2 27 2 2 4" xfId="11294" xr:uid="{00000000-0005-0000-0000-0000EC040000}"/>
    <cellStyle name="Comma 2 27 2 3" xfId="2411" xr:uid="{00000000-0005-0000-0000-0000ED040000}"/>
    <cellStyle name="Comma 2 27 2 3 2" xfId="4655" xr:uid="{00000000-0005-0000-0000-0000EE040000}"/>
    <cellStyle name="Comma 2 27 2 3 2 2" xfId="9217" xr:uid="{00000000-0005-0000-0000-0000EF040000}"/>
    <cellStyle name="Comma 2 27 2 3 3" xfId="6974" xr:uid="{00000000-0005-0000-0000-0000F0040000}"/>
    <cellStyle name="Comma 2 27 2 4" xfId="3145" xr:uid="{00000000-0005-0000-0000-0000F1040000}"/>
    <cellStyle name="Comma 2 27 2 4 2" xfId="7707" xr:uid="{00000000-0005-0000-0000-0000F2040000}"/>
    <cellStyle name="Comma 2 27 2 5" xfId="5464" xr:uid="{00000000-0005-0000-0000-0000F3040000}"/>
    <cellStyle name="Comma 2 27 2 6" xfId="10508" xr:uid="{00000000-0005-0000-0000-0000F4040000}"/>
    <cellStyle name="Comma 2 27 3" xfId="1152" xr:uid="{00000000-0005-0000-0000-0000F5040000}"/>
    <cellStyle name="Comma 2 27 3 2" xfId="1939" xr:uid="{00000000-0005-0000-0000-0000F6040000}"/>
    <cellStyle name="Comma 2 27 3 2 2" xfId="4183" xr:uid="{00000000-0005-0000-0000-0000F7040000}"/>
    <cellStyle name="Comma 2 27 3 2 2 2" xfId="8745" xr:uid="{00000000-0005-0000-0000-0000F8040000}"/>
    <cellStyle name="Comma 2 27 3 2 3" xfId="6502" xr:uid="{00000000-0005-0000-0000-0000F9040000}"/>
    <cellStyle name="Comma 2 27 3 2 4" xfId="11546" xr:uid="{00000000-0005-0000-0000-0000FA040000}"/>
    <cellStyle name="Comma 2 27 3 3" xfId="2663" xr:uid="{00000000-0005-0000-0000-0000FB040000}"/>
    <cellStyle name="Comma 2 27 3 3 2" xfId="4907" xr:uid="{00000000-0005-0000-0000-0000FC040000}"/>
    <cellStyle name="Comma 2 27 3 3 2 2" xfId="9469" xr:uid="{00000000-0005-0000-0000-0000FD040000}"/>
    <cellStyle name="Comma 2 27 3 3 3" xfId="7226" xr:uid="{00000000-0005-0000-0000-0000FE040000}"/>
    <cellStyle name="Comma 2 27 3 4" xfId="3397" xr:uid="{00000000-0005-0000-0000-0000FF040000}"/>
    <cellStyle name="Comma 2 27 3 4 2" xfId="7959" xr:uid="{00000000-0005-0000-0000-000000050000}"/>
    <cellStyle name="Comma 2 27 3 5" xfId="5716" xr:uid="{00000000-0005-0000-0000-000001050000}"/>
    <cellStyle name="Comma 2 27 3 6" xfId="10760" xr:uid="{00000000-0005-0000-0000-000002050000}"/>
    <cellStyle name="Comma 2 27 4" xfId="1367" xr:uid="{00000000-0005-0000-0000-000003050000}"/>
    <cellStyle name="Comma 2 27 4 2" xfId="3611" xr:uid="{00000000-0005-0000-0000-000004050000}"/>
    <cellStyle name="Comma 2 27 4 2 2" xfId="8173" xr:uid="{00000000-0005-0000-0000-000005050000}"/>
    <cellStyle name="Comma 2 27 4 3" xfId="5930" xr:uid="{00000000-0005-0000-0000-000006050000}"/>
    <cellStyle name="Comma 2 27 4 4" xfId="10974" xr:uid="{00000000-0005-0000-0000-000007050000}"/>
    <cellStyle name="Comma 2 27 5" xfId="2153" xr:uid="{00000000-0005-0000-0000-000008050000}"/>
    <cellStyle name="Comma 2 27 5 2" xfId="4397" xr:uid="{00000000-0005-0000-0000-000009050000}"/>
    <cellStyle name="Comma 2 27 5 2 2" xfId="8959" xr:uid="{00000000-0005-0000-0000-00000A050000}"/>
    <cellStyle name="Comma 2 27 5 3" xfId="6716" xr:uid="{00000000-0005-0000-0000-00000B050000}"/>
    <cellStyle name="Comma 2 27 6" xfId="2877" xr:uid="{00000000-0005-0000-0000-00000C050000}"/>
    <cellStyle name="Comma 2 27 6 2" xfId="7439" xr:uid="{00000000-0005-0000-0000-00000D050000}"/>
    <cellStyle name="Comma 2 27 7" xfId="5142" xr:uid="{00000000-0005-0000-0000-00000E050000}"/>
    <cellStyle name="Comma 2 27 8" xfId="10187" xr:uid="{00000000-0005-0000-0000-00000F050000}"/>
    <cellStyle name="Comma 2 28" xfId="855" xr:uid="{00000000-0005-0000-0000-000010050000}"/>
    <cellStyle name="Comma 2 28 2" xfId="1643" xr:uid="{00000000-0005-0000-0000-000011050000}"/>
    <cellStyle name="Comma 2 28 2 2" xfId="3887" xr:uid="{00000000-0005-0000-0000-000012050000}"/>
    <cellStyle name="Comma 2 28 2 2 2" xfId="8449" xr:uid="{00000000-0005-0000-0000-000013050000}"/>
    <cellStyle name="Comma 2 28 2 3" xfId="6206" xr:uid="{00000000-0005-0000-0000-000014050000}"/>
    <cellStyle name="Comma 2 28 2 4" xfId="11250" xr:uid="{00000000-0005-0000-0000-000015050000}"/>
    <cellStyle name="Comma 2 28 3" xfId="2367" xr:uid="{00000000-0005-0000-0000-000016050000}"/>
    <cellStyle name="Comma 2 28 3 2" xfId="4611" xr:uid="{00000000-0005-0000-0000-000017050000}"/>
    <cellStyle name="Comma 2 28 3 2 2" xfId="9173" xr:uid="{00000000-0005-0000-0000-000018050000}"/>
    <cellStyle name="Comma 2 28 3 3" xfId="6930" xr:uid="{00000000-0005-0000-0000-000019050000}"/>
    <cellStyle name="Comma 2 28 4" xfId="3101" xr:uid="{00000000-0005-0000-0000-00001A050000}"/>
    <cellStyle name="Comma 2 28 4 2" xfId="7663" xr:uid="{00000000-0005-0000-0000-00001B050000}"/>
    <cellStyle name="Comma 2 28 5" xfId="5420" xr:uid="{00000000-0005-0000-0000-00001C050000}"/>
    <cellStyle name="Comma 2 28 6" xfId="10464" xr:uid="{00000000-0005-0000-0000-00001D050000}"/>
    <cellStyle name="Comma 2 29" xfId="1072" xr:uid="{00000000-0005-0000-0000-00001E050000}"/>
    <cellStyle name="Comma 2 29 2" xfId="1859" xr:uid="{00000000-0005-0000-0000-00001F050000}"/>
    <cellStyle name="Comma 2 29 2 2" xfId="4103" xr:uid="{00000000-0005-0000-0000-000020050000}"/>
    <cellStyle name="Comma 2 29 2 2 2" xfId="8665" xr:uid="{00000000-0005-0000-0000-000021050000}"/>
    <cellStyle name="Comma 2 29 2 3" xfId="6422" xr:uid="{00000000-0005-0000-0000-000022050000}"/>
    <cellStyle name="Comma 2 29 2 4" xfId="11466" xr:uid="{00000000-0005-0000-0000-000023050000}"/>
    <cellStyle name="Comma 2 29 3" xfId="2583" xr:uid="{00000000-0005-0000-0000-000024050000}"/>
    <cellStyle name="Comma 2 29 3 2" xfId="4827" xr:uid="{00000000-0005-0000-0000-000025050000}"/>
    <cellStyle name="Comma 2 29 3 2 2" xfId="9389" xr:uid="{00000000-0005-0000-0000-000026050000}"/>
    <cellStyle name="Comma 2 29 3 3" xfId="7146" xr:uid="{00000000-0005-0000-0000-000027050000}"/>
    <cellStyle name="Comma 2 29 4" xfId="3317" xr:uid="{00000000-0005-0000-0000-000028050000}"/>
    <cellStyle name="Comma 2 29 4 2" xfId="7879" xr:uid="{00000000-0005-0000-0000-000029050000}"/>
    <cellStyle name="Comma 2 29 5" xfId="5636" xr:uid="{00000000-0005-0000-0000-00002A050000}"/>
    <cellStyle name="Comma 2 29 6" xfId="10680" xr:uid="{00000000-0005-0000-0000-00002B050000}"/>
    <cellStyle name="Comma 2 3" xfId="26" xr:uid="{00000000-0005-0000-0000-00002C050000}"/>
    <cellStyle name="Comma 2 3 10" xfId="2125" xr:uid="{00000000-0005-0000-0000-00002D050000}"/>
    <cellStyle name="Comma 2 3 10 2" xfId="4369" xr:uid="{00000000-0005-0000-0000-00002E050000}"/>
    <cellStyle name="Comma 2 3 10 2 2" xfId="8931" xr:uid="{00000000-0005-0000-0000-00002F050000}"/>
    <cellStyle name="Comma 2 3 10 3" xfId="6688" xr:uid="{00000000-0005-0000-0000-000030050000}"/>
    <cellStyle name="Comma 2 3 11" xfId="2849" xr:uid="{00000000-0005-0000-0000-000031050000}"/>
    <cellStyle name="Comma 2 3 11 2" xfId="7411" xr:uid="{00000000-0005-0000-0000-000032050000}"/>
    <cellStyle name="Comma 2 3 12" xfId="5091" xr:uid="{00000000-0005-0000-0000-000033050000}"/>
    <cellStyle name="Comma 2 3 12 2" xfId="9653" xr:uid="{00000000-0005-0000-0000-000034050000}"/>
    <cellStyle name="Comma 2 3 13" xfId="5114" xr:uid="{00000000-0005-0000-0000-000035050000}"/>
    <cellStyle name="Comma 2 3 14" xfId="10159" xr:uid="{00000000-0005-0000-0000-000036050000}"/>
    <cellStyle name="Comma 2 3 2" xfId="89" xr:uid="{00000000-0005-0000-0000-000037050000}"/>
    <cellStyle name="Comma 2 3 2 2" xfId="901" xr:uid="{00000000-0005-0000-0000-000038050000}"/>
    <cellStyle name="Comma 2 3 2 2 2" xfId="1689" xr:uid="{00000000-0005-0000-0000-000039050000}"/>
    <cellStyle name="Comma 2 3 2 2 2 2" xfId="3933" xr:uid="{00000000-0005-0000-0000-00003A050000}"/>
    <cellStyle name="Comma 2 3 2 2 2 2 2" xfId="8495" xr:uid="{00000000-0005-0000-0000-00003B050000}"/>
    <cellStyle name="Comma 2 3 2 2 2 3" xfId="6252" xr:uid="{00000000-0005-0000-0000-00003C050000}"/>
    <cellStyle name="Comma 2 3 2 2 2 4" xfId="11296" xr:uid="{00000000-0005-0000-0000-00003D050000}"/>
    <cellStyle name="Comma 2 3 2 2 3" xfId="2413" xr:uid="{00000000-0005-0000-0000-00003E050000}"/>
    <cellStyle name="Comma 2 3 2 2 3 2" xfId="4657" xr:uid="{00000000-0005-0000-0000-00003F050000}"/>
    <cellStyle name="Comma 2 3 2 2 3 2 2" xfId="9219" xr:uid="{00000000-0005-0000-0000-000040050000}"/>
    <cellStyle name="Comma 2 3 2 2 3 3" xfId="6976" xr:uid="{00000000-0005-0000-0000-000041050000}"/>
    <cellStyle name="Comma 2 3 2 2 4" xfId="3147" xr:uid="{00000000-0005-0000-0000-000042050000}"/>
    <cellStyle name="Comma 2 3 2 2 4 2" xfId="7709" xr:uid="{00000000-0005-0000-0000-000043050000}"/>
    <cellStyle name="Comma 2 3 2 2 5" xfId="5466" xr:uid="{00000000-0005-0000-0000-000044050000}"/>
    <cellStyle name="Comma 2 3 2 2 6" xfId="10510" xr:uid="{00000000-0005-0000-0000-000045050000}"/>
    <cellStyle name="Comma 2 3 2 3" xfId="1154" xr:uid="{00000000-0005-0000-0000-000046050000}"/>
    <cellStyle name="Comma 2 3 2 3 2" xfId="1941" xr:uid="{00000000-0005-0000-0000-000047050000}"/>
    <cellStyle name="Comma 2 3 2 3 2 2" xfId="4185" xr:uid="{00000000-0005-0000-0000-000048050000}"/>
    <cellStyle name="Comma 2 3 2 3 2 2 2" xfId="8747" xr:uid="{00000000-0005-0000-0000-000049050000}"/>
    <cellStyle name="Comma 2 3 2 3 2 3" xfId="6504" xr:uid="{00000000-0005-0000-0000-00004A050000}"/>
    <cellStyle name="Comma 2 3 2 3 2 4" xfId="11548" xr:uid="{00000000-0005-0000-0000-00004B050000}"/>
    <cellStyle name="Comma 2 3 2 3 3" xfId="2665" xr:uid="{00000000-0005-0000-0000-00004C050000}"/>
    <cellStyle name="Comma 2 3 2 3 3 2" xfId="4909" xr:uid="{00000000-0005-0000-0000-00004D050000}"/>
    <cellStyle name="Comma 2 3 2 3 3 2 2" xfId="9471" xr:uid="{00000000-0005-0000-0000-00004E050000}"/>
    <cellStyle name="Comma 2 3 2 3 3 3" xfId="7228" xr:uid="{00000000-0005-0000-0000-00004F050000}"/>
    <cellStyle name="Comma 2 3 2 3 4" xfId="3399" xr:uid="{00000000-0005-0000-0000-000050050000}"/>
    <cellStyle name="Comma 2 3 2 3 4 2" xfId="7961" xr:uid="{00000000-0005-0000-0000-000051050000}"/>
    <cellStyle name="Comma 2 3 2 3 5" xfId="5718" xr:uid="{00000000-0005-0000-0000-000052050000}"/>
    <cellStyle name="Comma 2 3 2 3 6" xfId="10762" xr:uid="{00000000-0005-0000-0000-000053050000}"/>
    <cellStyle name="Comma 2 3 2 4" xfId="1369" xr:uid="{00000000-0005-0000-0000-000054050000}"/>
    <cellStyle name="Comma 2 3 2 4 2" xfId="3613" xr:uid="{00000000-0005-0000-0000-000055050000}"/>
    <cellStyle name="Comma 2 3 2 4 2 2" xfId="8175" xr:uid="{00000000-0005-0000-0000-000056050000}"/>
    <cellStyle name="Comma 2 3 2 4 3" xfId="5932" xr:uid="{00000000-0005-0000-0000-000057050000}"/>
    <cellStyle name="Comma 2 3 2 4 4" xfId="10976" xr:uid="{00000000-0005-0000-0000-000058050000}"/>
    <cellStyle name="Comma 2 3 2 5" xfId="2155" xr:uid="{00000000-0005-0000-0000-000059050000}"/>
    <cellStyle name="Comma 2 3 2 5 2" xfId="4399" xr:uid="{00000000-0005-0000-0000-00005A050000}"/>
    <cellStyle name="Comma 2 3 2 5 2 2" xfId="8961" xr:uid="{00000000-0005-0000-0000-00005B050000}"/>
    <cellStyle name="Comma 2 3 2 5 3" xfId="6718" xr:uid="{00000000-0005-0000-0000-00005C050000}"/>
    <cellStyle name="Comma 2 3 2 6" xfId="2879" xr:uid="{00000000-0005-0000-0000-00005D050000}"/>
    <cellStyle name="Comma 2 3 2 6 2" xfId="7441" xr:uid="{00000000-0005-0000-0000-00005E050000}"/>
    <cellStyle name="Comma 2 3 2 7" xfId="5144" xr:uid="{00000000-0005-0000-0000-00005F050000}"/>
    <cellStyle name="Comma 2 3 2 8" xfId="10189" xr:uid="{00000000-0005-0000-0000-000060050000}"/>
    <cellStyle name="Comma 2 3 3" xfId="90" xr:uid="{00000000-0005-0000-0000-000061050000}"/>
    <cellStyle name="Comma 2 3 3 2" xfId="902" xr:uid="{00000000-0005-0000-0000-000062050000}"/>
    <cellStyle name="Comma 2 3 3 2 2" xfId="1690" xr:uid="{00000000-0005-0000-0000-000063050000}"/>
    <cellStyle name="Comma 2 3 3 2 2 2" xfId="3934" xr:uid="{00000000-0005-0000-0000-000064050000}"/>
    <cellStyle name="Comma 2 3 3 2 2 2 2" xfId="8496" xr:uid="{00000000-0005-0000-0000-000065050000}"/>
    <cellStyle name="Comma 2 3 3 2 2 3" xfId="6253" xr:uid="{00000000-0005-0000-0000-000066050000}"/>
    <cellStyle name="Comma 2 3 3 2 2 4" xfId="11297" xr:uid="{00000000-0005-0000-0000-000067050000}"/>
    <cellStyle name="Comma 2 3 3 2 3" xfId="2414" xr:uid="{00000000-0005-0000-0000-000068050000}"/>
    <cellStyle name="Comma 2 3 3 2 3 2" xfId="4658" xr:uid="{00000000-0005-0000-0000-000069050000}"/>
    <cellStyle name="Comma 2 3 3 2 3 2 2" xfId="9220" xr:uid="{00000000-0005-0000-0000-00006A050000}"/>
    <cellStyle name="Comma 2 3 3 2 3 3" xfId="6977" xr:uid="{00000000-0005-0000-0000-00006B050000}"/>
    <cellStyle name="Comma 2 3 3 2 4" xfId="3148" xr:uid="{00000000-0005-0000-0000-00006C050000}"/>
    <cellStyle name="Comma 2 3 3 2 4 2" xfId="7710" xr:uid="{00000000-0005-0000-0000-00006D050000}"/>
    <cellStyle name="Comma 2 3 3 2 5" xfId="5467" xr:uid="{00000000-0005-0000-0000-00006E050000}"/>
    <cellStyle name="Comma 2 3 3 2 6" xfId="10511" xr:uid="{00000000-0005-0000-0000-00006F050000}"/>
    <cellStyle name="Comma 2 3 3 3" xfId="1155" xr:uid="{00000000-0005-0000-0000-000070050000}"/>
    <cellStyle name="Comma 2 3 3 3 2" xfId="1942" xr:uid="{00000000-0005-0000-0000-000071050000}"/>
    <cellStyle name="Comma 2 3 3 3 2 2" xfId="4186" xr:uid="{00000000-0005-0000-0000-000072050000}"/>
    <cellStyle name="Comma 2 3 3 3 2 2 2" xfId="8748" xr:uid="{00000000-0005-0000-0000-000073050000}"/>
    <cellStyle name="Comma 2 3 3 3 2 3" xfId="6505" xr:uid="{00000000-0005-0000-0000-000074050000}"/>
    <cellStyle name="Comma 2 3 3 3 2 4" xfId="11549" xr:uid="{00000000-0005-0000-0000-000075050000}"/>
    <cellStyle name="Comma 2 3 3 3 3" xfId="2666" xr:uid="{00000000-0005-0000-0000-000076050000}"/>
    <cellStyle name="Comma 2 3 3 3 3 2" xfId="4910" xr:uid="{00000000-0005-0000-0000-000077050000}"/>
    <cellStyle name="Comma 2 3 3 3 3 2 2" xfId="9472" xr:uid="{00000000-0005-0000-0000-000078050000}"/>
    <cellStyle name="Comma 2 3 3 3 3 3" xfId="7229" xr:uid="{00000000-0005-0000-0000-000079050000}"/>
    <cellStyle name="Comma 2 3 3 3 4" xfId="3400" xr:uid="{00000000-0005-0000-0000-00007A050000}"/>
    <cellStyle name="Comma 2 3 3 3 4 2" xfId="7962" xr:uid="{00000000-0005-0000-0000-00007B050000}"/>
    <cellStyle name="Comma 2 3 3 3 5" xfId="5719" xr:uid="{00000000-0005-0000-0000-00007C050000}"/>
    <cellStyle name="Comma 2 3 3 3 6" xfId="10763" xr:uid="{00000000-0005-0000-0000-00007D050000}"/>
    <cellStyle name="Comma 2 3 3 4" xfId="1370" xr:uid="{00000000-0005-0000-0000-00007E050000}"/>
    <cellStyle name="Comma 2 3 3 4 2" xfId="3614" xr:uid="{00000000-0005-0000-0000-00007F050000}"/>
    <cellStyle name="Comma 2 3 3 4 2 2" xfId="8176" xr:uid="{00000000-0005-0000-0000-000080050000}"/>
    <cellStyle name="Comma 2 3 3 4 3" xfId="5933" xr:uid="{00000000-0005-0000-0000-000081050000}"/>
    <cellStyle name="Comma 2 3 3 4 4" xfId="10977" xr:uid="{00000000-0005-0000-0000-000082050000}"/>
    <cellStyle name="Comma 2 3 3 5" xfId="2156" xr:uid="{00000000-0005-0000-0000-000083050000}"/>
    <cellStyle name="Comma 2 3 3 5 2" xfId="4400" xr:uid="{00000000-0005-0000-0000-000084050000}"/>
    <cellStyle name="Comma 2 3 3 5 2 2" xfId="8962" xr:uid="{00000000-0005-0000-0000-000085050000}"/>
    <cellStyle name="Comma 2 3 3 5 3" xfId="6719" xr:uid="{00000000-0005-0000-0000-000086050000}"/>
    <cellStyle name="Comma 2 3 3 6" xfId="2880" xr:uid="{00000000-0005-0000-0000-000087050000}"/>
    <cellStyle name="Comma 2 3 3 6 2" xfId="7442" xr:uid="{00000000-0005-0000-0000-000088050000}"/>
    <cellStyle name="Comma 2 3 3 7" xfId="5145" xr:uid="{00000000-0005-0000-0000-000089050000}"/>
    <cellStyle name="Comma 2 3 3 8" xfId="10190" xr:uid="{00000000-0005-0000-0000-00008A050000}"/>
    <cellStyle name="Comma 2 3 4" xfId="88" xr:uid="{00000000-0005-0000-0000-00008B050000}"/>
    <cellStyle name="Comma 2 3 4 2" xfId="900" xr:uid="{00000000-0005-0000-0000-00008C050000}"/>
    <cellStyle name="Comma 2 3 4 2 2" xfId="1688" xr:uid="{00000000-0005-0000-0000-00008D050000}"/>
    <cellStyle name="Comma 2 3 4 2 2 2" xfId="3932" xr:uid="{00000000-0005-0000-0000-00008E050000}"/>
    <cellStyle name="Comma 2 3 4 2 2 2 2" xfId="8494" xr:uid="{00000000-0005-0000-0000-00008F050000}"/>
    <cellStyle name="Comma 2 3 4 2 2 3" xfId="6251" xr:uid="{00000000-0005-0000-0000-000090050000}"/>
    <cellStyle name="Comma 2 3 4 2 2 4" xfId="11295" xr:uid="{00000000-0005-0000-0000-000091050000}"/>
    <cellStyle name="Comma 2 3 4 2 3" xfId="2412" xr:uid="{00000000-0005-0000-0000-000092050000}"/>
    <cellStyle name="Comma 2 3 4 2 3 2" xfId="4656" xr:uid="{00000000-0005-0000-0000-000093050000}"/>
    <cellStyle name="Comma 2 3 4 2 3 2 2" xfId="9218" xr:uid="{00000000-0005-0000-0000-000094050000}"/>
    <cellStyle name="Comma 2 3 4 2 3 3" xfId="6975" xr:uid="{00000000-0005-0000-0000-000095050000}"/>
    <cellStyle name="Comma 2 3 4 2 4" xfId="3146" xr:uid="{00000000-0005-0000-0000-000096050000}"/>
    <cellStyle name="Comma 2 3 4 2 4 2" xfId="7708" xr:uid="{00000000-0005-0000-0000-000097050000}"/>
    <cellStyle name="Comma 2 3 4 2 5" xfId="5465" xr:uid="{00000000-0005-0000-0000-000098050000}"/>
    <cellStyle name="Comma 2 3 4 2 6" xfId="10509" xr:uid="{00000000-0005-0000-0000-000099050000}"/>
    <cellStyle name="Comma 2 3 4 3" xfId="1153" xr:uid="{00000000-0005-0000-0000-00009A050000}"/>
    <cellStyle name="Comma 2 3 4 3 2" xfId="1940" xr:uid="{00000000-0005-0000-0000-00009B050000}"/>
    <cellStyle name="Comma 2 3 4 3 2 2" xfId="4184" xr:uid="{00000000-0005-0000-0000-00009C050000}"/>
    <cellStyle name="Comma 2 3 4 3 2 2 2" xfId="8746" xr:uid="{00000000-0005-0000-0000-00009D050000}"/>
    <cellStyle name="Comma 2 3 4 3 2 3" xfId="6503" xr:uid="{00000000-0005-0000-0000-00009E050000}"/>
    <cellStyle name="Comma 2 3 4 3 2 4" xfId="11547" xr:uid="{00000000-0005-0000-0000-00009F050000}"/>
    <cellStyle name="Comma 2 3 4 3 3" xfId="2664" xr:uid="{00000000-0005-0000-0000-0000A0050000}"/>
    <cellStyle name="Comma 2 3 4 3 3 2" xfId="4908" xr:uid="{00000000-0005-0000-0000-0000A1050000}"/>
    <cellStyle name="Comma 2 3 4 3 3 2 2" xfId="9470" xr:uid="{00000000-0005-0000-0000-0000A2050000}"/>
    <cellStyle name="Comma 2 3 4 3 3 3" xfId="7227" xr:uid="{00000000-0005-0000-0000-0000A3050000}"/>
    <cellStyle name="Comma 2 3 4 3 4" xfId="3398" xr:uid="{00000000-0005-0000-0000-0000A4050000}"/>
    <cellStyle name="Comma 2 3 4 3 4 2" xfId="7960" xr:uid="{00000000-0005-0000-0000-0000A5050000}"/>
    <cellStyle name="Comma 2 3 4 3 5" xfId="5717" xr:uid="{00000000-0005-0000-0000-0000A6050000}"/>
    <cellStyle name="Comma 2 3 4 3 6" xfId="10761" xr:uid="{00000000-0005-0000-0000-0000A7050000}"/>
    <cellStyle name="Comma 2 3 4 4" xfId="1368" xr:uid="{00000000-0005-0000-0000-0000A8050000}"/>
    <cellStyle name="Comma 2 3 4 4 2" xfId="3612" xr:uid="{00000000-0005-0000-0000-0000A9050000}"/>
    <cellStyle name="Comma 2 3 4 4 2 2" xfId="8174" xr:uid="{00000000-0005-0000-0000-0000AA050000}"/>
    <cellStyle name="Comma 2 3 4 4 3" xfId="5931" xr:uid="{00000000-0005-0000-0000-0000AB050000}"/>
    <cellStyle name="Comma 2 3 4 4 4" xfId="10975" xr:uid="{00000000-0005-0000-0000-0000AC050000}"/>
    <cellStyle name="Comma 2 3 4 5" xfId="2154" xr:uid="{00000000-0005-0000-0000-0000AD050000}"/>
    <cellStyle name="Comma 2 3 4 5 2" xfId="4398" xr:uid="{00000000-0005-0000-0000-0000AE050000}"/>
    <cellStyle name="Comma 2 3 4 5 2 2" xfId="8960" xr:uid="{00000000-0005-0000-0000-0000AF050000}"/>
    <cellStyle name="Comma 2 3 4 5 3" xfId="6717" xr:uid="{00000000-0005-0000-0000-0000B0050000}"/>
    <cellStyle name="Comma 2 3 4 6" xfId="2878" xr:uid="{00000000-0005-0000-0000-0000B1050000}"/>
    <cellStyle name="Comma 2 3 4 6 2" xfId="7440" xr:uid="{00000000-0005-0000-0000-0000B2050000}"/>
    <cellStyle name="Comma 2 3 4 7" xfId="5143" xr:uid="{00000000-0005-0000-0000-0000B3050000}"/>
    <cellStyle name="Comma 2 3 4 8" xfId="10188" xr:uid="{00000000-0005-0000-0000-0000B4050000}"/>
    <cellStyle name="Comma 2 3 5" xfId="871" xr:uid="{00000000-0005-0000-0000-0000B5050000}"/>
    <cellStyle name="Comma 2 3 5 2" xfId="1659" xr:uid="{00000000-0005-0000-0000-0000B6050000}"/>
    <cellStyle name="Comma 2 3 5 2 2" xfId="3903" xr:uid="{00000000-0005-0000-0000-0000B7050000}"/>
    <cellStyle name="Comma 2 3 5 2 2 2" xfId="8465" xr:uid="{00000000-0005-0000-0000-0000B8050000}"/>
    <cellStyle name="Comma 2 3 5 2 3" xfId="6222" xr:uid="{00000000-0005-0000-0000-0000B9050000}"/>
    <cellStyle name="Comma 2 3 5 2 4" xfId="11266" xr:uid="{00000000-0005-0000-0000-0000BA050000}"/>
    <cellStyle name="Comma 2 3 5 3" xfId="2383" xr:uid="{00000000-0005-0000-0000-0000BB050000}"/>
    <cellStyle name="Comma 2 3 5 3 2" xfId="4627" xr:uid="{00000000-0005-0000-0000-0000BC050000}"/>
    <cellStyle name="Comma 2 3 5 3 2 2" xfId="9189" xr:uid="{00000000-0005-0000-0000-0000BD050000}"/>
    <cellStyle name="Comma 2 3 5 3 3" xfId="6946" xr:uid="{00000000-0005-0000-0000-0000BE050000}"/>
    <cellStyle name="Comma 2 3 5 4" xfId="3117" xr:uid="{00000000-0005-0000-0000-0000BF050000}"/>
    <cellStyle name="Comma 2 3 5 4 2" xfId="7679" xr:uid="{00000000-0005-0000-0000-0000C0050000}"/>
    <cellStyle name="Comma 2 3 5 5" xfId="5436" xr:uid="{00000000-0005-0000-0000-0000C1050000}"/>
    <cellStyle name="Comma 2 3 5 6" xfId="10480" xr:uid="{00000000-0005-0000-0000-0000C2050000}"/>
    <cellStyle name="Comma 2 3 6" xfId="1079" xr:uid="{00000000-0005-0000-0000-0000C3050000}"/>
    <cellStyle name="Comma 2 3 6 2" xfId="1866" xr:uid="{00000000-0005-0000-0000-0000C4050000}"/>
    <cellStyle name="Comma 2 3 6 2 2" xfId="4110" xr:uid="{00000000-0005-0000-0000-0000C5050000}"/>
    <cellStyle name="Comma 2 3 6 2 2 2" xfId="8672" xr:uid="{00000000-0005-0000-0000-0000C6050000}"/>
    <cellStyle name="Comma 2 3 6 2 3" xfId="6429" xr:uid="{00000000-0005-0000-0000-0000C7050000}"/>
    <cellStyle name="Comma 2 3 6 2 4" xfId="11473" xr:uid="{00000000-0005-0000-0000-0000C8050000}"/>
    <cellStyle name="Comma 2 3 6 3" xfId="2590" xr:uid="{00000000-0005-0000-0000-0000C9050000}"/>
    <cellStyle name="Comma 2 3 6 3 2" xfId="4834" xr:uid="{00000000-0005-0000-0000-0000CA050000}"/>
    <cellStyle name="Comma 2 3 6 3 2 2" xfId="9396" xr:uid="{00000000-0005-0000-0000-0000CB050000}"/>
    <cellStyle name="Comma 2 3 6 3 3" xfId="7153" xr:uid="{00000000-0005-0000-0000-0000CC050000}"/>
    <cellStyle name="Comma 2 3 6 4" xfId="3324" xr:uid="{00000000-0005-0000-0000-0000CD050000}"/>
    <cellStyle name="Comma 2 3 6 4 2" xfId="7886" xr:uid="{00000000-0005-0000-0000-0000CE050000}"/>
    <cellStyle name="Comma 2 3 6 5" xfId="5643" xr:uid="{00000000-0005-0000-0000-0000CF050000}"/>
    <cellStyle name="Comma 2 3 6 6" xfId="10687" xr:uid="{00000000-0005-0000-0000-0000D0050000}"/>
    <cellStyle name="Comma 2 3 7" xfId="1101" xr:uid="{00000000-0005-0000-0000-0000D1050000}"/>
    <cellStyle name="Comma 2 3 7 2" xfId="1888" xr:uid="{00000000-0005-0000-0000-0000D2050000}"/>
    <cellStyle name="Comma 2 3 7 2 2" xfId="4132" xr:uid="{00000000-0005-0000-0000-0000D3050000}"/>
    <cellStyle name="Comma 2 3 7 2 2 2" xfId="8694" xr:uid="{00000000-0005-0000-0000-0000D4050000}"/>
    <cellStyle name="Comma 2 3 7 2 3" xfId="6451" xr:uid="{00000000-0005-0000-0000-0000D5050000}"/>
    <cellStyle name="Comma 2 3 7 2 4" xfId="11495" xr:uid="{00000000-0005-0000-0000-0000D6050000}"/>
    <cellStyle name="Comma 2 3 7 3" xfId="2612" xr:uid="{00000000-0005-0000-0000-0000D7050000}"/>
    <cellStyle name="Comma 2 3 7 3 2" xfId="4856" xr:uid="{00000000-0005-0000-0000-0000D8050000}"/>
    <cellStyle name="Comma 2 3 7 3 2 2" xfId="9418" xr:uid="{00000000-0005-0000-0000-0000D9050000}"/>
    <cellStyle name="Comma 2 3 7 3 3" xfId="7175" xr:uid="{00000000-0005-0000-0000-0000DA050000}"/>
    <cellStyle name="Comma 2 3 7 4" xfId="3346" xr:uid="{00000000-0005-0000-0000-0000DB050000}"/>
    <cellStyle name="Comma 2 3 7 4 2" xfId="7908" xr:uid="{00000000-0005-0000-0000-0000DC050000}"/>
    <cellStyle name="Comma 2 3 7 5" xfId="5665" xr:uid="{00000000-0005-0000-0000-0000DD050000}"/>
    <cellStyle name="Comma 2 3 7 6" xfId="10709" xr:uid="{00000000-0005-0000-0000-0000DE050000}"/>
    <cellStyle name="Comma 2 3 8" xfId="1123" xr:uid="{00000000-0005-0000-0000-0000DF050000}"/>
    <cellStyle name="Comma 2 3 8 2" xfId="1910" xr:uid="{00000000-0005-0000-0000-0000E0050000}"/>
    <cellStyle name="Comma 2 3 8 2 2" xfId="4154" xr:uid="{00000000-0005-0000-0000-0000E1050000}"/>
    <cellStyle name="Comma 2 3 8 2 2 2" xfId="8716" xr:uid="{00000000-0005-0000-0000-0000E2050000}"/>
    <cellStyle name="Comma 2 3 8 2 3" xfId="6473" xr:uid="{00000000-0005-0000-0000-0000E3050000}"/>
    <cellStyle name="Comma 2 3 8 2 4" xfId="11517" xr:uid="{00000000-0005-0000-0000-0000E4050000}"/>
    <cellStyle name="Comma 2 3 8 3" xfId="2634" xr:uid="{00000000-0005-0000-0000-0000E5050000}"/>
    <cellStyle name="Comma 2 3 8 3 2" xfId="4878" xr:uid="{00000000-0005-0000-0000-0000E6050000}"/>
    <cellStyle name="Comma 2 3 8 3 2 2" xfId="9440" xr:uid="{00000000-0005-0000-0000-0000E7050000}"/>
    <cellStyle name="Comma 2 3 8 3 3" xfId="7197" xr:uid="{00000000-0005-0000-0000-0000E8050000}"/>
    <cellStyle name="Comma 2 3 8 4" xfId="3368" xr:uid="{00000000-0005-0000-0000-0000E9050000}"/>
    <cellStyle name="Comma 2 3 8 4 2" xfId="7930" xr:uid="{00000000-0005-0000-0000-0000EA050000}"/>
    <cellStyle name="Comma 2 3 8 5" xfId="5687" xr:uid="{00000000-0005-0000-0000-0000EB050000}"/>
    <cellStyle name="Comma 2 3 8 6" xfId="10731" xr:uid="{00000000-0005-0000-0000-0000EC050000}"/>
    <cellStyle name="Comma 2 3 9" xfId="1339" xr:uid="{00000000-0005-0000-0000-0000ED050000}"/>
    <cellStyle name="Comma 2 3 9 2" xfId="3583" xr:uid="{00000000-0005-0000-0000-0000EE050000}"/>
    <cellStyle name="Comma 2 3 9 2 2" xfId="8145" xr:uid="{00000000-0005-0000-0000-0000EF050000}"/>
    <cellStyle name="Comma 2 3 9 3" xfId="5902" xr:uid="{00000000-0005-0000-0000-0000F0050000}"/>
    <cellStyle name="Comma 2 3 9 4" xfId="10946" xr:uid="{00000000-0005-0000-0000-0000F1050000}"/>
    <cellStyle name="Comma 2 30" xfId="1086" xr:uid="{00000000-0005-0000-0000-0000F2050000}"/>
    <cellStyle name="Comma 2 30 2" xfId="1873" xr:uid="{00000000-0005-0000-0000-0000F3050000}"/>
    <cellStyle name="Comma 2 30 2 2" xfId="4117" xr:uid="{00000000-0005-0000-0000-0000F4050000}"/>
    <cellStyle name="Comma 2 30 2 2 2" xfId="8679" xr:uid="{00000000-0005-0000-0000-0000F5050000}"/>
    <cellStyle name="Comma 2 30 2 3" xfId="6436" xr:uid="{00000000-0005-0000-0000-0000F6050000}"/>
    <cellStyle name="Comma 2 30 2 4" xfId="11480" xr:uid="{00000000-0005-0000-0000-0000F7050000}"/>
    <cellStyle name="Comma 2 30 3" xfId="2597" xr:uid="{00000000-0005-0000-0000-0000F8050000}"/>
    <cellStyle name="Comma 2 30 3 2" xfId="4841" xr:uid="{00000000-0005-0000-0000-0000F9050000}"/>
    <cellStyle name="Comma 2 30 3 2 2" xfId="9403" xr:uid="{00000000-0005-0000-0000-0000FA050000}"/>
    <cellStyle name="Comma 2 30 3 3" xfId="7160" xr:uid="{00000000-0005-0000-0000-0000FB050000}"/>
    <cellStyle name="Comma 2 30 4" xfId="3331" xr:uid="{00000000-0005-0000-0000-0000FC050000}"/>
    <cellStyle name="Comma 2 30 4 2" xfId="7893" xr:uid="{00000000-0005-0000-0000-0000FD050000}"/>
    <cellStyle name="Comma 2 30 5" xfId="5650" xr:uid="{00000000-0005-0000-0000-0000FE050000}"/>
    <cellStyle name="Comma 2 30 6" xfId="10694" xr:uid="{00000000-0005-0000-0000-0000FF050000}"/>
    <cellStyle name="Comma 2 31" xfId="1107" xr:uid="{00000000-0005-0000-0000-000000060000}"/>
    <cellStyle name="Comma 2 31 2" xfId="1894" xr:uid="{00000000-0005-0000-0000-000001060000}"/>
    <cellStyle name="Comma 2 31 2 2" xfId="4138" xr:uid="{00000000-0005-0000-0000-000002060000}"/>
    <cellStyle name="Comma 2 31 2 2 2" xfId="8700" xr:uid="{00000000-0005-0000-0000-000003060000}"/>
    <cellStyle name="Comma 2 31 2 3" xfId="6457" xr:uid="{00000000-0005-0000-0000-000004060000}"/>
    <cellStyle name="Comma 2 31 2 4" xfId="11501" xr:uid="{00000000-0005-0000-0000-000005060000}"/>
    <cellStyle name="Comma 2 31 3" xfId="2618" xr:uid="{00000000-0005-0000-0000-000006060000}"/>
    <cellStyle name="Comma 2 31 3 2" xfId="4862" xr:uid="{00000000-0005-0000-0000-000007060000}"/>
    <cellStyle name="Comma 2 31 3 2 2" xfId="9424" xr:uid="{00000000-0005-0000-0000-000008060000}"/>
    <cellStyle name="Comma 2 31 3 3" xfId="7181" xr:uid="{00000000-0005-0000-0000-000009060000}"/>
    <cellStyle name="Comma 2 31 4" xfId="3352" xr:uid="{00000000-0005-0000-0000-00000A060000}"/>
    <cellStyle name="Comma 2 31 4 2" xfId="7914" xr:uid="{00000000-0005-0000-0000-00000B060000}"/>
    <cellStyle name="Comma 2 31 5" xfId="5671" xr:uid="{00000000-0005-0000-0000-00000C060000}"/>
    <cellStyle name="Comma 2 31 6" xfId="10715" xr:uid="{00000000-0005-0000-0000-00000D060000}"/>
    <cellStyle name="Comma 2 32" xfId="1324" xr:uid="{00000000-0005-0000-0000-00000E060000}"/>
    <cellStyle name="Comma 2 32 2" xfId="3568" xr:uid="{00000000-0005-0000-0000-00000F060000}"/>
    <cellStyle name="Comma 2 32 2 2" xfId="8130" xr:uid="{00000000-0005-0000-0000-000010060000}"/>
    <cellStyle name="Comma 2 32 3" xfId="5887" xr:uid="{00000000-0005-0000-0000-000011060000}"/>
    <cellStyle name="Comma 2 32 4" xfId="10931" xr:uid="{00000000-0005-0000-0000-000012060000}"/>
    <cellStyle name="Comma 2 33" xfId="2110" xr:uid="{00000000-0005-0000-0000-000013060000}"/>
    <cellStyle name="Comma 2 33 2" xfId="4354" xr:uid="{00000000-0005-0000-0000-000014060000}"/>
    <cellStyle name="Comma 2 33 2 2" xfId="8916" xr:uid="{00000000-0005-0000-0000-000015060000}"/>
    <cellStyle name="Comma 2 33 3" xfId="6673" xr:uid="{00000000-0005-0000-0000-000016060000}"/>
    <cellStyle name="Comma 2 34" xfId="2834" xr:uid="{00000000-0005-0000-0000-000017060000}"/>
    <cellStyle name="Comma 2 34 2" xfId="7396" xr:uid="{00000000-0005-0000-0000-000018060000}"/>
    <cellStyle name="Comma 2 35" xfId="5076" xr:uid="{00000000-0005-0000-0000-000019060000}"/>
    <cellStyle name="Comma 2 35 2" xfId="9638" xr:uid="{00000000-0005-0000-0000-00001A060000}"/>
    <cellStyle name="Comma 2 36" xfId="5099" xr:uid="{00000000-0005-0000-0000-00001B060000}"/>
    <cellStyle name="Comma 2 37" xfId="10144" xr:uid="{00000000-0005-0000-0000-00001C060000}"/>
    <cellStyle name="Comma 2 4" xfId="17" xr:uid="{00000000-0005-0000-0000-00001D060000}"/>
    <cellStyle name="Comma 2 4 10" xfId="5107" xr:uid="{00000000-0005-0000-0000-00001E060000}"/>
    <cellStyle name="Comma 2 4 11" xfId="10152" xr:uid="{00000000-0005-0000-0000-00001F060000}"/>
    <cellStyle name="Comma 2 4 2" xfId="91" xr:uid="{00000000-0005-0000-0000-000020060000}"/>
    <cellStyle name="Comma 2 4 2 2" xfId="903" xr:uid="{00000000-0005-0000-0000-000021060000}"/>
    <cellStyle name="Comma 2 4 2 2 2" xfId="1691" xr:uid="{00000000-0005-0000-0000-000022060000}"/>
    <cellStyle name="Comma 2 4 2 2 2 2" xfId="3935" xr:uid="{00000000-0005-0000-0000-000023060000}"/>
    <cellStyle name="Comma 2 4 2 2 2 2 2" xfId="8497" xr:uid="{00000000-0005-0000-0000-000024060000}"/>
    <cellStyle name="Comma 2 4 2 2 2 3" xfId="6254" xr:uid="{00000000-0005-0000-0000-000025060000}"/>
    <cellStyle name="Comma 2 4 2 2 2 4" xfId="11298" xr:uid="{00000000-0005-0000-0000-000026060000}"/>
    <cellStyle name="Comma 2 4 2 2 3" xfId="2415" xr:uid="{00000000-0005-0000-0000-000027060000}"/>
    <cellStyle name="Comma 2 4 2 2 3 2" xfId="4659" xr:uid="{00000000-0005-0000-0000-000028060000}"/>
    <cellStyle name="Comma 2 4 2 2 3 2 2" xfId="9221" xr:uid="{00000000-0005-0000-0000-000029060000}"/>
    <cellStyle name="Comma 2 4 2 2 3 3" xfId="6978" xr:uid="{00000000-0005-0000-0000-00002A060000}"/>
    <cellStyle name="Comma 2 4 2 2 4" xfId="3149" xr:uid="{00000000-0005-0000-0000-00002B060000}"/>
    <cellStyle name="Comma 2 4 2 2 4 2" xfId="7711" xr:uid="{00000000-0005-0000-0000-00002C060000}"/>
    <cellStyle name="Comma 2 4 2 2 5" xfId="5468" xr:uid="{00000000-0005-0000-0000-00002D060000}"/>
    <cellStyle name="Comma 2 4 2 2 6" xfId="10512" xr:uid="{00000000-0005-0000-0000-00002E060000}"/>
    <cellStyle name="Comma 2 4 2 3" xfId="1156" xr:uid="{00000000-0005-0000-0000-00002F060000}"/>
    <cellStyle name="Comma 2 4 2 3 2" xfId="1943" xr:uid="{00000000-0005-0000-0000-000030060000}"/>
    <cellStyle name="Comma 2 4 2 3 2 2" xfId="4187" xr:uid="{00000000-0005-0000-0000-000031060000}"/>
    <cellStyle name="Comma 2 4 2 3 2 2 2" xfId="8749" xr:uid="{00000000-0005-0000-0000-000032060000}"/>
    <cellStyle name="Comma 2 4 2 3 2 3" xfId="6506" xr:uid="{00000000-0005-0000-0000-000033060000}"/>
    <cellStyle name="Comma 2 4 2 3 2 4" xfId="11550" xr:uid="{00000000-0005-0000-0000-000034060000}"/>
    <cellStyle name="Comma 2 4 2 3 3" xfId="2667" xr:uid="{00000000-0005-0000-0000-000035060000}"/>
    <cellStyle name="Comma 2 4 2 3 3 2" xfId="4911" xr:uid="{00000000-0005-0000-0000-000036060000}"/>
    <cellStyle name="Comma 2 4 2 3 3 2 2" xfId="9473" xr:uid="{00000000-0005-0000-0000-000037060000}"/>
    <cellStyle name="Comma 2 4 2 3 3 3" xfId="7230" xr:uid="{00000000-0005-0000-0000-000038060000}"/>
    <cellStyle name="Comma 2 4 2 3 4" xfId="3401" xr:uid="{00000000-0005-0000-0000-000039060000}"/>
    <cellStyle name="Comma 2 4 2 3 4 2" xfId="7963" xr:uid="{00000000-0005-0000-0000-00003A060000}"/>
    <cellStyle name="Comma 2 4 2 3 5" xfId="5720" xr:uid="{00000000-0005-0000-0000-00003B060000}"/>
    <cellStyle name="Comma 2 4 2 3 6" xfId="10764" xr:uid="{00000000-0005-0000-0000-00003C060000}"/>
    <cellStyle name="Comma 2 4 2 4" xfId="1371" xr:uid="{00000000-0005-0000-0000-00003D060000}"/>
    <cellStyle name="Comma 2 4 2 4 2" xfId="3615" xr:uid="{00000000-0005-0000-0000-00003E060000}"/>
    <cellStyle name="Comma 2 4 2 4 2 2" xfId="8177" xr:uid="{00000000-0005-0000-0000-00003F060000}"/>
    <cellStyle name="Comma 2 4 2 4 3" xfId="5934" xr:uid="{00000000-0005-0000-0000-000040060000}"/>
    <cellStyle name="Comma 2 4 2 4 4" xfId="10978" xr:uid="{00000000-0005-0000-0000-000041060000}"/>
    <cellStyle name="Comma 2 4 2 5" xfId="2157" xr:uid="{00000000-0005-0000-0000-000042060000}"/>
    <cellStyle name="Comma 2 4 2 5 2" xfId="4401" xr:uid="{00000000-0005-0000-0000-000043060000}"/>
    <cellStyle name="Comma 2 4 2 5 2 2" xfId="8963" xr:uid="{00000000-0005-0000-0000-000044060000}"/>
    <cellStyle name="Comma 2 4 2 5 3" xfId="6720" xr:uid="{00000000-0005-0000-0000-000045060000}"/>
    <cellStyle name="Comma 2 4 2 6" xfId="2881" xr:uid="{00000000-0005-0000-0000-000046060000}"/>
    <cellStyle name="Comma 2 4 2 6 2" xfId="7443" xr:uid="{00000000-0005-0000-0000-000047060000}"/>
    <cellStyle name="Comma 2 4 2 7" xfId="5146" xr:uid="{00000000-0005-0000-0000-000048060000}"/>
    <cellStyle name="Comma 2 4 2 8" xfId="10191" xr:uid="{00000000-0005-0000-0000-000049060000}"/>
    <cellStyle name="Comma 2 4 3" xfId="864" xr:uid="{00000000-0005-0000-0000-00004A060000}"/>
    <cellStyle name="Comma 2 4 3 2" xfId="1652" xr:uid="{00000000-0005-0000-0000-00004B060000}"/>
    <cellStyle name="Comma 2 4 3 2 2" xfId="3896" xr:uid="{00000000-0005-0000-0000-00004C060000}"/>
    <cellStyle name="Comma 2 4 3 2 2 2" xfId="8458" xr:uid="{00000000-0005-0000-0000-00004D060000}"/>
    <cellStyle name="Comma 2 4 3 2 3" xfId="6215" xr:uid="{00000000-0005-0000-0000-00004E060000}"/>
    <cellStyle name="Comma 2 4 3 2 4" xfId="11259" xr:uid="{00000000-0005-0000-0000-00004F060000}"/>
    <cellStyle name="Comma 2 4 3 3" xfId="2376" xr:uid="{00000000-0005-0000-0000-000050060000}"/>
    <cellStyle name="Comma 2 4 3 3 2" xfId="4620" xr:uid="{00000000-0005-0000-0000-000051060000}"/>
    <cellStyle name="Comma 2 4 3 3 2 2" xfId="9182" xr:uid="{00000000-0005-0000-0000-000052060000}"/>
    <cellStyle name="Comma 2 4 3 3 3" xfId="6939" xr:uid="{00000000-0005-0000-0000-000053060000}"/>
    <cellStyle name="Comma 2 4 3 4" xfId="3110" xr:uid="{00000000-0005-0000-0000-000054060000}"/>
    <cellStyle name="Comma 2 4 3 4 2" xfId="7672" xr:uid="{00000000-0005-0000-0000-000055060000}"/>
    <cellStyle name="Comma 2 4 3 5" xfId="5429" xr:uid="{00000000-0005-0000-0000-000056060000}"/>
    <cellStyle name="Comma 2 4 3 6" xfId="10473" xr:uid="{00000000-0005-0000-0000-000057060000}"/>
    <cellStyle name="Comma 2 4 4" xfId="1094" xr:uid="{00000000-0005-0000-0000-000058060000}"/>
    <cellStyle name="Comma 2 4 4 2" xfId="1881" xr:uid="{00000000-0005-0000-0000-000059060000}"/>
    <cellStyle name="Comma 2 4 4 2 2" xfId="4125" xr:uid="{00000000-0005-0000-0000-00005A060000}"/>
    <cellStyle name="Comma 2 4 4 2 2 2" xfId="8687" xr:uid="{00000000-0005-0000-0000-00005B060000}"/>
    <cellStyle name="Comma 2 4 4 2 3" xfId="6444" xr:uid="{00000000-0005-0000-0000-00005C060000}"/>
    <cellStyle name="Comma 2 4 4 2 4" xfId="11488" xr:uid="{00000000-0005-0000-0000-00005D060000}"/>
    <cellStyle name="Comma 2 4 4 3" xfId="2605" xr:uid="{00000000-0005-0000-0000-00005E060000}"/>
    <cellStyle name="Comma 2 4 4 3 2" xfId="4849" xr:uid="{00000000-0005-0000-0000-00005F060000}"/>
    <cellStyle name="Comma 2 4 4 3 2 2" xfId="9411" xr:uid="{00000000-0005-0000-0000-000060060000}"/>
    <cellStyle name="Comma 2 4 4 3 3" xfId="7168" xr:uid="{00000000-0005-0000-0000-000061060000}"/>
    <cellStyle name="Comma 2 4 4 4" xfId="3339" xr:uid="{00000000-0005-0000-0000-000062060000}"/>
    <cellStyle name="Comma 2 4 4 4 2" xfId="7901" xr:uid="{00000000-0005-0000-0000-000063060000}"/>
    <cellStyle name="Comma 2 4 4 5" xfId="5658" xr:uid="{00000000-0005-0000-0000-000064060000}"/>
    <cellStyle name="Comma 2 4 4 6" xfId="10702" xr:uid="{00000000-0005-0000-0000-000065060000}"/>
    <cellStyle name="Comma 2 4 5" xfId="1116" xr:uid="{00000000-0005-0000-0000-000066060000}"/>
    <cellStyle name="Comma 2 4 5 2" xfId="1903" xr:uid="{00000000-0005-0000-0000-000067060000}"/>
    <cellStyle name="Comma 2 4 5 2 2" xfId="4147" xr:uid="{00000000-0005-0000-0000-000068060000}"/>
    <cellStyle name="Comma 2 4 5 2 2 2" xfId="8709" xr:uid="{00000000-0005-0000-0000-000069060000}"/>
    <cellStyle name="Comma 2 4 5 2 3" xfId="6466" xr:uid="{00000000-0005-0000-0000-00006A060000}"/>
    <cellStyle name="Comma 2 4 5 2 4" xfId="11510" xr:uid="{00000000-0005-0000-0000-00006B060000}"/>
    <cellStyle name="Comma 2 4 5 3" xfId="2627" xr:uid="{00000000-0005-0000-0000-00006C060000}"/>
    <cellStyle name="Comma 2 4 5 3 2" xfId="4871" xr:uid="{00000000-0005-0000-0000-00006D060000}"/>
    <cellStyle name="Comma 2 4 5 3 2 2" xfId="9433" xr:uid="{00000000-0005-0000-0000-00006E060000}"/>
    <cellStyle name="Comma 2 4 5 3 3" xfId="7190" xr:uid="{00000000-0005-0000-0000-00006F060000}"/>
    <cellStyle name="Comma 2 4 5 4" xfId="3361" xr:uid="{00000000-0005-0000-0000-000070060000}"/>
    <cellStyle name="Comma 2 4 5 4 2" xfId="7923" xr:uid="{00000000-0005-0000-0000-000071060000}"/>
    <cellStyle name="Comma 2 4 5 5" xfId="5680" xr:uid="{00000000-0005-0000-0000-000072060000}"/>
    <cellStyle name="Comma 2 4 5 6" xfId="10724" xr:uid="{00000000-0005-0000-0000-000073060000}"/>
    <cellStyle name="Comma 2 4 6" xfId="1332" xr:uid="{00000000-0005-0000-0000-000074060000}"/>
    <cellStyle name="Comma 2 4 6 2" xfId="3576" xr:uid="{00000000-0005-0000-0000-000075060000}"/>
    <cellStyle name="Comma 2 4 6 2 2" xfId="8138" xr:uid="{00000000-0005-0000-0000-000076060000}"/>
    <cellStyle name="Comma 2 4 6 3" xfId="5895" xr:uid="{00000000-0005-0000-0000-000077060000}"/>
    <cellStyle name="Comma 2 4 6 4" xfId="10939" xr:uid="{00000000-0005-0000-0000-000078060000}"/>
    <cellStyle name="Comma 2 4 7" xfId="2118" xr:uid="{00000000-0005-0000-0000-000079060000}"/>
    <cellStyle name="Comma 2 4 7 2" xfId="4362" xr:uid="{00000000-0005-0000-0000-00007A060000}"/>
    <cellStyle name="Comma 2 4 7 2 2" xfId="8924" xr:uid="{00000000-0005-0000-0000-00007B060000}"/>
    <cellStyle name="Comma 2 4 7 3" xfId="6681" xr:uid="{00000000-0005-0000-0000-00007C060000}"/>
    <cellStyle name="Comma 2 4 8" xfId="2842" xr:uid="{00000000-0005-0000-0000-00007D060000}"/>
    <cellStyle name="Comma 2 4 8 2" xfId="7404" xr:uid="{00000000-0005-0000-0000-00007E060000}"/>
    <cellStyle name="Comma 2 4 9" xfId="5084" xr:uid="{00000000-0005-0000-0000-00007F060000}"/>
    <cellStyle name="Comma 2 4 9 2" xfId="9646" xr:uid="{00000000-0005-0000-0000-000080060000}"/>
    <cellStyle name="Comma 2 5" xfId="92" xr:uid="{00000000-0005-0000-0000-000081060000}"/>
    <cellStyle name="Comma 2 5 2" xfId="904" xr:uid="{00000000-0005-0000-0000-000082060000}"/>
    <cellStyle name="Comma 2 5 2 2" xfId="1692" xr:uid="{00000000-0005-0000-0000-000083060000}"/>
    <cellStyle name="Comma 2 5 2 2 2" xfId="3936" xr:uid="{00000000-0005-0000-0000-000084060000}"/>
    <cellStyle name="Comma 2 5 2 2 2 2" xfId="8498" xr:uid="{00000000-0005-0000-0000-000085060000}"/>
    <cellStyle name="Comma 2 5 2 2 3" xfId="6255" xr:uid="{00000000-0005-0000-0000-000086060000}"/>
    <cellStyle name="Comma 2 5 2 2 4" xfId="11299" xr:uid="{00000000-0005-0000-0000-000087060000}"/>
    <cellStyle name="Comma 2 5 2 3" xfId="2416" xr:uid="{00000000-0005-0000-0000-000088060000}"/>
    <cellStyle name="Comma 2 5 2 3 2" xfId="4660" xr:uid="{00000000-0005-0000-0000-000089060000}"/>
    <cellStyle name="Comma 2 5 2 3 2 2" xfId="9222" xr:uid="{00000000-0005-0000-0000-00008A060000}"/>
    <cellStyle name="Comma 2 5 2 3 3" xfId="6979" xr:uid="{00000000-0005-0000-0000-00008B060000}"/>
    <cellStyle name="Comma 2 5 2 4" xfId="3150" xr:uid="{00000000-0005-0000-0000-00008C060000}"/>
    <cellStyle name="Comma 2 5 2 4 2" xfId="7712" xr:uid="{00000000-0005-0000-0000-00008D060000}"/>
    <cellStyle name="Comma 2 5 2 5" xfId="5469" xr:uid="{00000000-0005-0000-0000-00008E060000}"/>
    <cellStyle name="Comma 2 5 2 6" xfId="10513" xr:uid="{00000000-0005-0000-0000-00008F060000}"/>
    <cellStyle name="Comma 2 5 3" xfId="1157" xr:uid="{00000000-0005-0000-0000-000090060000}"/>
    <cellStyle name="Comma 2 5 3 2" xfId="1944" xr:uid="{00000000-0005-0000-0000-000091060000}"/>
    <cellStyle name="Comma 2 5 3 2 2" xfId="4188" xr:uid="{00000000-0005-0000-0000-000092060000}"/>
    <cellStyle name="Comma 2 5 3 2 2 2" xfId="8750" xr:uid="{00000000-0005-0000-0000-000093060000}"/>
    <cellStyle name="Comma 2 5 3 2 3" xfId="6507" xr:uid="{00000000-0005-0000-0000-000094060000}"/>
    <cellStyle name="Comma 2 5 3 2 4" xfId="11551" xr:uid="{00000000-0005-0000-0000-000095060000}"/>
    <cellStyle name="Comma 2 5 3 3" xfId="2668" xr:uid="{00000000-0005-0000-0000-000096060000}"/>
    <cellStyle name="Comma 2 5 3 3 2" xfId="4912" xr:uid="{00000000-0005-0000-0000-000097060000}"/>
    <cellStyle name="Comma 2 5 3 3 2 2" xfId="9474" xr:uid="{00000000-0005-0000-0000-000098060000}"/>
    <cellStyle name="Comma 2 5 3 3 3" xfId="7231" xr:uid="{00000000-0005-0000-0000-000099060000}"/>
    <cellStyle name="Comma 2 5 3 4" xfId="3402" xr:uid="{00000000-0005-0000-0000-00009A060000}"/>
    <cellStyle name="Comma 2 5 3 4 2" xfId="7964" xr:uid="{00000000-0005-0000-0000-00009B060000}"/>
    <cellStyle name="Comma 2 5 3 5" xfId="5721" xr:uid="{00000000-0005-0000-0000-00009C060000}"/>
    <cellStyle name="Comma 2 5 3 6" xfId="10765" xr:uid="{00000000-0005-0000-0000-00009D060000}"/>
    <cellStyle name="Comma 2 5 4" xfId="1372" xr:uid="{00000000-0005-0000-0000-00009E060000}"/>
    <cellStyle name="Comma 2 5 4 2" xfId="3616" xr:uid="{00000000-0005-0000-0000-00009F060000}"/>
    <cellStyle name="Comma 2 5 4 2 2" xfId="8178" xr:uid="{00000000-0005-0000-0000-0000A0060000}"/>
    <cellStyle name="Comma 2 5 4 3" xfId="5935" xr:uid="{00000000-0005-0000-0000-0000A1060000}"/>
    <cellStyle name="Comma 2 5 4 4" xfId="10979" xr:uid="{00000000-0005-0000-0000-0000A2060000}"/>
    <cellStyle name="Comma 2 5 5" xfId="2158" xr:uid="{00000000-0005-0000-0000-0000A3060000}"/>
    <cellStyle name="Comma 2 5 5 2" xfId="4402" xr:uid="{00000000-0005-0000-0000-0000A4060000}"/>
    <cellStyle name="Comma 2 5 5 2 2" xfId="8964" xr:uid="{00000000-0005-0000-0000-0000A5060000}"/>
    <cellStyle name="Comma 2 5 5 3" xfId="6721" xr:uid="{00000000-0005-0000-0000-0000A6060000}"/>
    <cellStyle name="Comma 2 5 6" xfId="2882" xr:uid="{00000000-0005-0000-0000-0000A7060000}"/>
    <cellStyle name="Comma 2 5 6 2" xfId="7444" xr:uid="{00000000-0005-0000-0000-0000A8060000}"/>
    <cellStyle name="Comma 2 5 7" xfId="5147" xr:uid="{00000000-0005-0000-0000-0000A9060000}"/>
    <cellStyle name="Comma 2 5 8" xfId="10192" xr:uid="{00000000-0005-0000-0000-0000AA060000}"/>
    <cellStyle name="Comma 2 6" xfId="93" xr:uid="{00000000-0005-0000-0000-0000AB060000}"/>
    <cellStyle name="Comma 2 6 2" xfId="905" xr:uid="{00000000-0005-0000-0000-0000AC060000}"/>
    <cellStyle name="Comma 2 6 2 2" xfId="1693" xr:uid="{00000000-0005-0000-0000-0000AD060000}"/>
    <cellStyle name="Comma 2 6 2 2 2" xfId="3937" xr:uid="{00000000-0005-0000-0000-0000AE060000}"/>
    <cellStyle name="Comma 2 6 2 2 2 2" xfId="8499" xr:uid="{00000000-0005-0000-0000-0000AF060000}"/>
    <cellStyle name="Comma 2 6 2 2 3" xfId="6256" xr:uid="{00000000-0005-0000-0000-0000B0060000}"/>
    <cellStyle name="Comma 2 6 2 2 4" xfId="11300" xr:uid="{00000000-0005-0000-0000-0000B1060000}"/>
    <cellStyle name="Comma 2 6 2 3" xfId="2417" xr:uid="{00000000-0005-0000-0000-0000B2060000}"/>
    <cellStyle name="Comma 2 6 2 3 2" xfId="4661" xr:uid="{00000000-0005-0000-0000-0000B3060000}"/>
    <cellStyle name="Comma 2 6 2 3 2 2" xfId="9223" xr:uid="{00000000-0005-0000-0000-0000B4060000}"/>
    <cellStyle name="Comma 2 6 2 3 3" xfId="6980" xr:uid="{00000000-0005-0000-0000-0000B5060000}"/>
    <cellStyle name="Comma 2 6 2 4" xfId="3151" xr:uid="{00000000-0005-0000-0000-0000B6060000}"/>
    <cellStyle name="Comma 2 6 2 4 2" xfId="7713" xr:uid="{00000000-0005-0000-0000-0000B7060000}"/>
    <cellStyle name="Comma 2 6 2 5" xfId="5470" xr:uid="{00000000-0005-0000-0000-0000B8060000}"/>
    <cellStyle name="Comma 2 6 2 6" xfId="10514" xr:uid="{00000000-0005-0000-0000-0000B9060000}"/>
    <cellStyle name="Comma 2 6 3" xfId="1158" xr:uid="{00000000-0005-0000-0000-0000BA060000}"/>
    <cellStyle name="Comma 2 6 3 2" xfId="1945" xr:uid="{00000000-0005-0000-0000-0000BB060000}"/>
    <cellStyle name="Comma 2 6 3 2 2" xfId="4189" xr:uid="{00000000-0005-0000-0000-0000BC060000}"/>
    <cellStyle name="Comma 2 6 3 2 2 2" xfId="8751" xr:uid="{00000000-0005-0000-0000-0000BD060000}"/>
    <cellStyle name="Comma 2 6 3 2 3" xfId="6508" xr:uid="{00000000-0005-0000-0000-0000BE060000}"/>
    <cellStyle name="Comma 2 6 3 2 4" xfId="11552" xr:uid="{00000000-0005-0000-0000-0000BF060000}"/>
    <cellStyle name="Comma 2 6 3 3" xfId="2669" xr:uid="{00000000-0005-0000-0000-0000C0060000}"/>
    <cellStyle name="Comma 2 6 3 3 2" xfId="4913" xr:uid="{00000000-0005-0000-0000-0000C1060000}"/>
    <cellStyle name="Comma 2 6 3 3 2 2" xfId="9475" xr:uid="{00000000-0005-0000-0000-0000C2060000}"/>
    <cellStyle name="Comma 2 6 3 3 3" xfId="7232" xr:uid="{00000000-0005-0000-0000-0000C3060000}"/>
    <cellStyle name="Comma 2 6 3 4" xfId="3403" xr:uid="{00000000-0005-0000-0000-0000C4060000}"/>
    <cellStyle name="Comma 2 6 3 4 2" xfId="7965" xr:uid="{00000000-0005-0000-0000-0000C5060000}"/>
    <cellStyle name="Comma 2 6 3 5" xfId="5722" xr:uid="{00000000-0005-0000-0000-0000C6060000}"/>
    <cellStyle name="Comma 2 6 3 6" xfId="10766" xr:uid="{00000000-0005-0000-0000-0000C7060000}"/>
    <cellStyle name="Comma 2 6 4" xfId="1373" xr:uid="{00000000-0005-0000-0000-0000C8060000}"/>
    <cellStyle name="Comma 2 6 4 2" xfId="3617" xr:uid="{00000000-0005-0000-0000-0000C9060000}"/>
    <cellStyle name="Comma 2 6 4 2 2" xfId="8179" xr:uid="{00000000-0005-0000-0000-0000CA060000}"/>
    <cellStyle name="Comma 2 6 4 3" xfId="5936" xr:uid="{00000000-0005-0000-0000-0000CB060000}"/>
    <cellStyle name="Comma 2 6 4 4" xfId="10980" xr:uid="{00000000-0005-0000-0000-0000CC060000}"/>
    <cellStyle name="Comma 2 6 5" xfId="2159" xr:uid="{00000000-0005-0000-0000-0000CD060000}"/>
    <cellStyle name="Comma 2 6 5 2" xfId="4403" xr:uid="{00000000-0005-0000-0000-0000CE060000}"/>
    <cellStyle name="Comma 2 6 5 2 2" xfId="8965" xr:uid="{00000000-0005-0000-0000-0000CF060000}"/>
    <cellStyle name="Comma 2 6 5 3" xfId="6722" xr:uid="{00000000-0005-0000-0000-0000D0060000}"/>
    <cellStyle name="Comma 2 6 6" xfId="2883" xr:uid="{00000000-0005-0000-0000-0000D1060000}"/>
    <cellStyle name="Comma 2 6 6 2" xfId="7445" xr:uid="{00000000-0005-0000-0000-0000D2060000}"/>
    <cellStyle name="Comma 2 6 7" xfId="5148" xr:uid="{00000000-0005-0000-0000-0000D3060000}"/>
    <cellStyle name="Comma 2 6 8" xfId="10193" xr:uid="{00000000-0005-0000-0000-0000D4060000}"/>
    <cellStyle name="Comma 2 7" xfId="94" xr:uid="{00000000-0005-0000-0000-0000D5060000}"/>
    <cellStyle name="Comma 2 7 2" xfId="906" xr:uid="{00000000-0005-0000-0000-0000D6060000}"/>
    <cellStyle name="Comma 2 7 2 2" xfId="1694" xr:uid="{00000000-0005-0000-0000-0000D7060000}"/>
    <cellStyle name="Comma 2 7 2 2 2" xfId="3938" xr:uid="{00000000-0005-0000-0000-0000D8060000}"/>
    <cellStyle name="Comma 2 7 2 2 2 2" xfId="8500" xr:uid="{00000000-0005-0000-0000-0000D9060000}"/>
    <cellStyle name="Comma 2 7 2 2 3" xfId="6257" xr:uid="{00000000-0005-0000-0000-0000DA060000}"/>
    <cellStyle name="Comma 2 7 2 2 4" xfId="11301" xr:uid="{00000000-0005-0000-0000-0000DB060000}"/>
    <cellStyle name="Comma 2 7 2 3" xfId="2418" xr:uid="{00000000-0005-0000-0000-0000DC060000}"/>
    <cellStyle name="Comma 2 7 2 3 2" xfId="4662" xr:uid="{00000000-0005-0000-0000-0000DD060000}"/>
    <cellStyle name="Comma 2 7 2 3 2 2" xfId="9224" xr:uid="{00000000-0005-0000-0000-0000DE060000}"/>
    <cellStyle name="Comma 2 7 2 3 3" xfId="6981" xr:uid="{00000000-0005-0000-0000-0000DF060000}"/>
    <cellStyle name="Comma 2 7 2 4" xfId="3152" xr:uid="{00000000-0005-0000-0000-0000E0060000}"/>
    <cellStyle name="Comma 2 7 2 4 2" xfId="7714" xr:uid="{00000000-0005-0000-0000-0000E1060000}"/>
    <cellStyle name="Comma 2 7 2 5" xfId="5471" xr:uid="{00000000-0005-0000-0000-0000E2060000}"/>
    <cellStyle name="Comma 2 7 2 6" xfId="10515" xr:uid="{00000000-0005-0000-0000-0000E3060000}"/>
    <cellStyle name="Comma 2 7 3" xfId="1159" xr:uid="{00000000-0005-0000-0000-0000E4060000}"/>
    <cellStyle name="Comma 2 7 3 2" xfId="1946" xr:uid="{00000000-0005-0000-0000-0000E5060000}"/>
    <cellStyle name="Comma 2 7 3 2 2" xfId="4190" xr:uid="{00000000-0005-0000-0000-0000E6060000}"/>
    <cellStyle name="Comma 2 7 3 2 2 2" xfId="8752" xr:uid="{00000000-0005-0000-0000-0000E7060000}"/>
    <cellStyle name="Comma 2 7 3 2 3" xfId="6509" xr:uid="{00000000-0005-0000-0000-0000E8060000}"/>
    <cellStyle name="Comma 2 7 3 2 4" xfId="11553" xr:uid="{00000000-0005-0000-0000-0000E9060000}"/>
    <cellStyle name="Comma 2 7 3 3" xfId="2670" xr:uid="{00000000-0005-0000-0000-0000EA060000}"/>
    <cellStyle name="Comma 2 7 3 3 2" xfId="4914" xr:uid="{00000000-0005-0000-0000-0000EB060000}"/>
    <cellStyle name="Comma 2 7 3 3 2 2" xfId="9476" xr:uid="{00000000-0005-0000-0000-0000EC060000}"/>
    <cellStyle name="Comma 2 7 3 3 3" xfId="7233" xr:uid="{00000000-0005-0000-0000-0000ED060000}"/>
    <cellStyle name="Comma 2 7 3 4" xfId="3404" xr:uid="{00000000-0005-0000-0000-0000EE060000}"/>
    <cellStyle name="Comma 2 7 3 4 2" xfId="7966" xr:uid="{00000000-0005-0000-0000-0000EF060000}"/>
    <cellStyle name="Comma 2 7 3 5" xfId="5723" xr:uid="{00000000-0005-0000-0000-0000F0060000}"/>
    <cellStyle name="Comma 2 7 3 6" xfId="10767" xr:uid="{00000000-0005-0000-0000-0000F1060000}"/>
    <cellStyle name="Comma 2 7 4" xfId="1374" xr:uid="{00000000-0005-0000-0000-0000F2060000}"/>
    <cellStyle name="Comma 2 7 4 2" xfId="3618" xr:uid="{00000000-0005-0000-0000-0000F3060000}"/>
    <cellStyle name="Comma 2 7 4 2 2" xfId="8180" xr:uid="{00000000-0005-0000-0000-0000F4060000}"/>
    <cellStyle name="Comma 2 7 4 3" xfId="5937" xr:uid="{00000000-0005-0000-0000-0000F5060000}"/>
    <cellStyle name="Comma 2 7 4 4" xfId="10981" xr:uid="{00000000-0005-0000-0000-0000F6060000}"/>
    <cellStyle name="Comma 2 7 5" xfId="2160" xr:uid="{00000000-0005-0000-0000-0000F7060000}"/>
    <cellStyle name="Comma 2 7 5 2" xfId="4404" xr:uid="{00000000-0005-0000-0000-0000F8060000}"/>
    <cellStyle name="Comma 2 7 5 2 2" xfId="8966" xr:uid="{00000000-0005-0000-0000-0000F9060000}"/>
    <cellStyle name="Comma 2 7 5 3" xfId="6723" xr:uid="{00000000-0005-0000-0000-0000FA060000}"/>
    <cellStyle name="Comma 2 7 6" xfId="2884" xr:uid="{00000000-0005-0000-0000-0000FB060000}"/>
    <cellStyle name="Comma 2 7 6 2" xfId="7446" xr:uid="{00000000-0005-0000-0000-0000FC060000}"/>
    <cellStyle name="Comma 2 7 7" xfId="5149" xr:uid="{00000000-0005-0000-0000-0000FD060000}"/>
    <cellStyle name="Comma 2 7 8" xfId="10194" xr:uid="{00000000-0005-0000-0000-0000FE060000}"/>
    <cellStyle name="Comma 2 8" xfId="95" xr:uid="{00000000-0005-0000-0000-0000FF060000}"/>
    <cellStyle name="Comma 2 8 2" xfId="907" xr:uid="{00000000-0005-0000-0000-000000070000}"/>
    <cellStyle name="Comma 2 8 2 2" xfId="1695" xr:uid="{00000000-0005-0000-0000-000001070000}"/>
    <cellStyle name="Comma 2 8 2 2 2" xfId="3939" xr:uid="{00000000-0005-0000-0000-000002070000}"/>
    <cellStyle name="Comma 2 8 2 2 2 2" xfId="8501" xr:uid="{00000000-0005-0000-0000-000003070000}"/>
    <cellStyle name="Comma 2 8 2 2 3" xfId="6258" xr:uid="{00000000-0005-0000-0000-000004070000}"/>
    <cellStyle name="Comma 2 8 2 2 4" xfId="11302" xr:uid="{00000000-0005-0000-0000-000005070000}"/>
    <cellStyle name="Comma 2 8 2 3" xfId="2419" xr:uid="{00000000-0005-0000-0000-000006070000}"/>
    <cellStyle name="Comma 2 8 2 3 2" xfId="4663" xr:uid="{00000000-0005-0000-0000-000007070000}"/>
    <cellStyle name="Comma 2 8 2 3 2 2" xfId="9225" xr:uid="{00000000-0005-0000-0000-000008070000}"/>
    <cellStyle name="Comma 2 8 2 3 3" xfId="6982" xr:uid="{00000000-0005-0000-0000-000009070000}"/>
    <cellStyle name="Comma 2 8 2 4" xfId="3153" xr:uid="{00000000-0005-0000-0000-00000A070000}"/>
    <cellStyle name="Comma 2 8 2 4 2" xfId="7715" xr:uid="{00000000-0005-0000-0000-00000B070000}"/>
    <cellStyle name="Comma 2 8 2 5" xfId="5472" xr:uid="{00000000-0005-0000-0000-00000C070000}"/>
    <cellStyle name="Comma 2 8 2 6" xfId="10516" xr:uid="{00000000-0005-0000-0000-00000D070000}"/>
    <cellStyle name="Comma 2 8 3" xfId="1160" xr:uid="{00000000-0005-0000-0000-00000E070000}"/>
    <cellStyle name="Comma 2 8 3 2" xfId="1947" xr:uid="{00000000-0005-0000-0000-00000F070000}"/>
    <cellStyle name="Comma 2 8 3 2 2" xfId="4191" xr:uid="{00000000-0005-0000-0000-000010070000}"/>
    <cellStyle name="Comma 2 8 3 2 2 2" xfId="8753" xr:uid="{00000000-0005-0000-0000-000011070000}"/>
    <cellStyle name="Comma 2 8 3 2 3" xfId="6510" xr:uid="{00000000-0005-0000-0000-000012070000}"/>
    <cellStyle name="Comma 2 8 3 2 4" xfId="11554" xr:uid="{00000000-0005-0000-0000-000013070000}"/>
    <cellStyle name="Comma 2 8 3 3" xfId="2671" xr:uid="{00000000-0005-0000-0000-000014070000}"/>
    <cellStyle name="Comma 2 8 3 3 2" xfId="4915" xr:uid="{00000000-0005-0000-0000-000015070000}"/>
    <cellStyle name="Comma 2 8 3 3 2 2" xfId="9477" xr:uid="{00000000-0005-0000-0000-000016070000}"/>
    <cellStyle name="Comma 2 8 3 3 3" xfId="7234" xr:uid="{00000000-0005-0000-0000-000017070000}"/>
    <cellStyle name="Comma 2 8 3 4" xfId="3405" xr:uid="{00000000-0005-0000-0000-000018070000}"/>
    <cellStyle name="Comma 2 8 3 4 2" xfId="7967" xr:uid="{00000000-0005-0000-0000-000019070000}"/>
    <cellStyle name="Comma 2 8 3 5" xfId="5724" xr:uid="{00000000-0005-0000-0000-00001A070000}"/>
    <cellStyle name="Comma 2 8 3 6" xfId="10768" xr:uid="{00000000-0005-0000-0000-00001B070000}"/>
    <cellStyle name="Comma 2 8 4" xfId="1375" xr:uid="{00000000-0005-0000-0000-00001C070000}"/>
    <cellStyle name="Comma 2 8 4 2" xfId="3619" xr:uid="{00000000-0005-0000-0000-00001D070000}"/>
    <cellStyle name="Comma 2 8 4 2 2" xfId="8181" xr:uid="{00000000-0005-0000-0000-00001E070000}"/>
    <cellStyle name="Comma 2 8 4 3" xfId="5938" xr:uid="{00000000-0005-0000-0000-00001F070000}"/>
    <cellStyle name="Comma 2 8 4 4" xfId="10982" xr:uid="{00000000-0005-0000-0000-000020070000}"/>
    <cellStyle name="Comma 2 8 5" xfId="2161" xr:uid="{00000000-0005-0000-0000-000021070000}"/>
    <cellStyle name="Comma 2 8 5 2" xfId="4405" xr:uid="{00000000-0005-0000-0000-000022070000}"/>
    <cellStyle name="Comma 2 8 5 2 2" xfId="8967" xr:uid="{00000000-0005-0000-0000-000023070000}"/>
    <cellStyle name="Comma 2 8 5 3" xfId="6724" xr:uid="{00000000-0005-0000-0000-000024070000}"/>
    <cellStyle name="Comma 2 8 6" xfId="2885" xr:uid="{00000000-0005-0000-0000-000025070000}"/>
    <cellStyle name="Comma 2 8 6 2" xfId="7447" xr:uid="{00000000-0005-0000-0000-000026070000}"/>
    <cellStyle name="Comma 2 8 7" xfId="5150" xr:uid="{00000000-0005-0000-0000-000027070000}"/>
    <cellStyle name="Comma 2 8 8" xfId="10195" xr:uid="{00000000-0005-0000-0000-000028070000}"/>
    <cellStyle name="Comma 2 9" xfId="96" xr:uid="{00000000-0005-0000-0000-000029070000}"/>
    <cellStyle name="Comma 2 9 2" xfId="908" xr:uid="{00000000-0005-0000-0000-00002A070000}"/>
    <cellStyle name="Comma 2 9 2 2" xfId="1696" xr:uid="{00000000-0005-0000-0000-00002B070000}"/>
    <cellStyle name="Comma 2 9 2 2 2" xfId="3940" xr:uid="{00000000-0005-0000-0000-00002C070000}"/>
    <cellStyle name="Comma 2 9 2 2 2 2" xfId="8502" xr:uid="{00000000-0005-0000-0000-00002D070000}"/>
    <cellStyle name="Comma 2 9 2 2 3" xfId="6259" xr:uid="{00000000-0005-0000-0000-00002E070000}"/>
    <cellStyle name="Comma 2 9 2 2 4" xfId="11303" xr:uid="{00000000-0005-0000-0000-00002F070000}"/>
    <cellStyle name="Comma 2 9 2 3" xfId="2420" xr:uid="{00000000-0005-0000-0000-000030070000}"/>
    <cellStyle name="Comma 2 9 2 3 2" xfId="4664" xr:uid="{00000000-0005-0000-0000-000031070000}"/>
    <cellStyle name="Comma 2 9 2 3 2 2" xfId="9226" xr:uid="{00000000-0005-0000-0000-000032070000}"/>
    <cellStyle name="Comma 2 9 2 3 3" xfId="6983" xr:uid="{00000000-0005-0000-0000-000033070000}"/>
    <cellStyle name="Comma 2 9 2 4" xfId="3154" xr:uid="{00000000-0005-0000-0000-000034070000}"/>
    <cellStyle name="Comma 2 9 2 4 2" xfId="7716" xr:uid="{00000000-0005-0000-0000-000035070000}"/>
    <cellStyle name="Comma 2 9 2 5" xfId="5473" xr:uid="{00000000-0005-0000-0000-000036070000}"/>
    <cellStyle name="Comma 2 9 2 6" xfId="10517" xr:uid="{00000000-0005-0000-0000-000037070000}"/>
    <cellStyle name="Comma 2 9 3" xfId="1161" xr:uid="{00000000-0005-0000-0000-000038070000}"/>
    <cellStyle name="Comma 2 9 3 2" xfId="1948" xr:uid="{00000000-0005-0000-0000-000039070000}"/>
    <cellStyle name="Comma 2 9 3 2 2" xfId="4192" xr:uid="{00000000-0005-0000-0000-00003A070000}"/>
    <cellStyle name="Comma 2 9 3 2 2 2" xfId="8754" xr:uid="{00000000-0005-0000-0000-00003B070000}"/>
    <cellStyle name="Comma 2 9 3 2 3" xfId="6511" xr:uid="{00000000-0005-0000-0000-00003C070000}"/>
    <cellStyle name="Comma 2 9 3 2 4" xfId="11555" xr:uid="{00000000-0005-0000-0000-00003D070000}"/>
    <cellStyle name="Comma 2 9 3 3" xfId="2672" xr:uid="{00000000-0005-0000-0000-00003E070000}"/>
    <cellStyle name="Comma 2 9 3 3 2" xfId="4916" xr:uid="{00000000-0005-0000-0000-00003F070000}"/>
    <cellStyle name="Comma 2 9 3 3 2 2" xfId="9478" xr:uid="{00000000-0005-0000-0000-000040070000}"/>
    <cellStyle name="Comma 2 9 3 3 3" xfId="7235" xr:uid="{00000000-0005-0000-0000-000041070000}"/>
    <cellStyle name="Comma 2 9 3 4" xfId="3406" xr:uid="{00000000-0005-0000-0000-000042070000}"/>
    <cellStyle name="Comma 2 9 3 4 2" xfId="7968" xr:uid="{00000000-0005-0000-0000-000043070000}"/>
    <cellStyle name="Comma 2 9 3 5" xfId="5725" xr:uid="{00000000-0005-0000-0000-000044070000}"/>
    <cellStyle name="Comma 2 9 3 6" xfId="10769" xr:uid="{00000000-0005-0000-0000-000045070000}"/>
    <cellStyle name="Comma 2 9 4" xfId="1376" xr:uid="{00000000-0005-0000-0000-000046070000}"/>
    <cellStyle name="Comma 2 9 4 2" xfId="3620" xr:uid="{00000000-0005-0000-0000-000047070000}"/>
    <cellStyle name="Comma 2 9 4 2 2" xfId="8182" xr:uid="{00000000-0005-0000-0000-000048070000}"/>
    <cellStyle name="Comma 2 9 4 3" xfId="5939" xr:uid="{00000000-0005-0000-0000-000049070000}"/>
    <cellStyle name="Comma 2 9 4 4" xfId="10983" xr:uid="{00000000-0005-0000-0000-00004A070000}"/>
    <cellStyle name="Comma 2 9 5" xfId="2162" xr:uid="{00000000-0005-0000-0000-00004B070000}"/>
    <cellStyle name="Comma 2 9 5 2" xfId="4406" xr:uid="{00000000-0005-0000-0000-00004C070000}"/>
    <cellStyle name="Comma 2 9 5 2 2" xfId="8968" xr:uid="{00000000-0005-0000-0000-00004D070000}"/>
    <cellStyle name="Comma 2 9 5 3" xfId="6725" xr:uid="{00000000-0005-0000-0000-00004E070000}"/>
    <cellStyle name="Comma 2 9 6" xfId="2886" xr:uid="{00000000-0005-0000-0000-00004F070000}"/>
    <cellStyle name="Comma 2 9 6 2" xfId="7448" xr:uid="{00000000-0005-0000-0000-000050070000}"/>
    <cellStyle name="Comma 2 9 7" xfId="5151" xr:uid="{00000000-0005-0000-0000-000051070000}"/>
    <cellStyle name="Comma 2 9 8" xfId="10196" xr:uid="{00000000-0005-0000-0000-000052070000}"/>
    <cellStyle name="Comma 20" xfId="97" xr:uid="{00000000-0005-0000-0000-000053070000}"/>
    <cellStyle name="Comma 20 2" xfId="909" xr:uid="{00000000-0005-0000-0000-000054070000}"/>
    <cellStyle name="Comma 20 2 2" xfId="1697" xr:uid="{00000000-0005-0000-0000-000055070000}"/>
    <cellStyle name="Comma 20 2 2 2" xfId="3941" xr:uid="{00000000-0005-0000-0000-000056070000}"/>
    <cellStyle name="Comma 20 2 2 2 2" xfId="8503" xr:uid="{00000000-0005-0000-0000-000057070000}"/>
    <cellStyle name="Comma 20 2 2 3" xfId="6260" xr:uid="{00000000-0005-0000-0000-000058070000}"/>
    <cellStyle name="Comma 20 2 2 4" xfId="11304" xr:uid="{00000000-0005-0000-0000-000059070000}"/>
    <cellStyle name="Comma 20 2 3" xfId="2421" xr:uid="{00000000-0005-0000-0000-00005A070000}"/>
    <cellStyle name="Comma 20 2 3 2" xfId="4665" xr:uid="{00000000-0005-0000-0000-00005B070000}"/>
    <cellStyle name="Comma 20 2 3 2 2" xfId="9227" xr:uid="{00000000-0005-0000-0000-00005C070000}"/>
    <cellStyle name="Comma 20 2 3 3" xfId="6984" xr:uid="{00000000-0005-0000-0000-00005D070000}"/>
    <cellStyle name="Comma 20 2 4" xfId="3155" xr:uid="{00000000-0005-0000-0000-00005E070000}"/>
    <cellStyle name="Comma 20 2 4 2" xfId="7717" xr:uid="{00000000-0005-0000-0000-00005F070000}"/>
    <cellStyle name="Comma 20 2 5" xfId="5474" xr:uid="{00000000-0005-0000-0000-000060070000}"/>
    <cellStyle name="Comma 20 2 6" xfId="10518" xr:uid="{00000000-0005-0000-0000-000061070000}"/>
    <cellStyle name="Comma 20 3" xfId="1162" xr:uid="{00000000-0005-0000-0000-000062070000}"/>
    <cellStyle name="Comma 20 3 2" xfId="1949" xr:uid="{00000000-0005-0000-0000-000063070000}"/>
    <cellStyle name="Comma 20 3 2 2" xfId="4193" xr:uid="{00000000-0005-0000-0000-000064070000}"/>
    <cellStyle name="Comma 20 3 2 2 2" xfId="8755" xr:uid="{00000000-0005-0000-0000-000065070000}"/>
    <cellStyle name="Comma 20 3 2 3" xfId="6512" xr:uid="{00000000-0005-0000-0000-000066070000}"/>
    <cellStyle name="Comma 20 3 2 4" xfId="11556" xr:uid="{00000000-0005-0000-0000-000067070000}"/>
    <cellStyle name="Comma 20 3 3" xfId="2673" xr:uid="{00000000-0005-0000-0000-000068070000}"/>
    <cellStyle name="Comma 20 3 3 2" xfId="4917" xr:uid="{00000000-0005-0000-0000-000069070000}"/>
    <cellStyle name="Comma 20 3 3 2 2" xfId="9479" xr:uid="{00000000-0005-0000-0000-00006A070000}"/>
    <cellStyle name="Comma 20 3 3 3" xfId="7236" xr:uid="{00000000-0005-0000-0000-00006B070000}"/>
    <cellStyle name="Comma 20 3 4" xfId="3407" xr:uid="{00000000-0005-0000-0000-00006C070000}"/>
    <cellStyle name="Comma 20 3 4 2" xfId="7969" xr:uid="{00000000-0005-0000-0000-00006D070000}"/>
    <cellStyle name="Comma 20 3 5" xfId="5726" xr:uid="{00000000-0005-0000-0000-00006E070000}"/>
    <cellStyle name="Comma 20 3 6" xfId="10770" xr:uid="{00000000-0005-0000-0000-00006F070000}"/>
    <cellStyle name="Comma 20 4" xfId="1377" xr:uid="{00000000-0005-0000-0000-000070070000}"/>
    <cellStyle name="Comma 20 4 2" xfId="3621" xr:uid="{00000000-0005-0000-0000-000071070000}"/>
    <cellStyle name="Comma 20 4 2 2" xfId="8183" xr:uid="{00000000-0005-0000-0000-000072070000}"/>
    <cellStyle name="Comma 20 4 3" xfId="5940" xr:uid="{00000000-0005-0000-0000-000073070000}"/>
    <cellStyle name="Comma 20 4 4" xfId="10984" xr:uid="{00000000-0005-0000-0000-000074070000}"/>
    <cellStyle name="Comma 20 5" xfId="2163" xr:uid="{00000000-0005-0000-0000-000075070000}"/>
    <cellStyle name="Comma 20 5 2" xfId="4407" xr:uid="{00000000-0005-0000-0000-000076070000}"/>
    <cellStyle name="Comma 20 5 2 2" xfId="8969" xr:uid="{00000000-0005-0000-0000-000077070000}"/>
    <cellStyle name="Comma 20 5 3" xfId="6726" xr:uid="{00000000-0005-0000-0000-000078070000}"/>
    <cellStyle name="Comma 20 6" xfId="2887" xr:uid="{00000000-0005-0000-0000-000079070000}"/>
    <cellStyle name="Comma 20 6 2" xfId="7449" xr:uid="{00000000-0005-0000-0000-00007A070000}"/>
    <cellStyle name="Comma 20 7" xfId="5152" xr:uid="{00000000-0005-0000-0000-00007B070000}"/>
    <cellStyle name="Comma 20 8" xfId="10197" xr:uid="{00000000-0005-0000-0000-00007C070000}"/>
    <cellStyle name="Comma 21" xfId="98" xr:uid="{00000000-0005-0000-0000-00007D070000}"/>
    <cellStyle name="Comma 21 2" xfId="910" xr:uid="{00000000-0005-0000-0000-00007E070000}"/>
    <cellStyle name="Comma 21 2 2" xfId="1698" xr:uid="{00000000-0005-0000-0000-00007F070000}"/>
    <cellStyle name="Comma 21 2 2 2" xfId="3942" xr:uid="{00000000-0005-0000-0000-000080070000}"/>
    <cellStyle name="Comma 21 2 2 2 2" xfId="8504" xr:uid="{00000000-0005-0000-0000-000081070000}"/>
    <cellStyle name="Comma 21 2 2 3" xfId="6261" xr:uid="{00000000-0005-0000-0000-000082070000}"/>
    <cellStyle name="Comma 21 2 2 4" xfId="11305" xr:uid="{00000000-0005-0000-0000-000083070000}"/>
    <cellStyle name="Comma 21 2 3" xfId="2422" xr:uid="{00000000-0005-0000-0000-000084070000}"/>
    <cellStyle name="Comma 21 2 3 2" xfId="4666" xr:uid="{00000000-0005-0000-0000-000085070000}"/>
    <cellStyle name="Comma 21 2 3 2 2" xfId="9228" xr:uid="{00000000-0005-0000-0000-000086070000}"/>
    <cellStyle name="Comma 21 2 3 3" xfId="6985" xr:uid="{00000000-0005-0000-0000-000087070000}"/>
    <cellStyle name="Comma 21 2 4" xfId="3156" xr:uid="{00000000-0005-0000-0000-000088070000}"/>
    <cellStyle name="Comma 21 2 4 2" xfId="7718" xr:uid="{00000000-0005-0000-0000-000089070000}"/>
    <cellStyle name="Comma 21 2 5" xfId="5475" xr:uid="{00000000-0005-0000-0000-00008A070000}"/>
    <cellStyle name="Comma 21 2 6" xfId="10519" xr:uid="{00000000-0005-0000-0000-00008B070000}"/>
    <cellStyle name="Comma 21 3" xfId="1163" xr:uid="{00000000-0005-0000-0000-00008C070000}"/>
    <cellStyle name="Comma 21 3 2" xfId="1950" xr:uid="{00000000-0005-0000-0000-00008D070000}"/>
    <cellStyle name="Comma 21 3 2 2" xfId="4194" xr:uid="{00000000-0005-0000-0000-00008E070000}"/>
    <cellStyle name="Comma 21 3 2 2 2" xfId="8756" xr:uid="{00000000-0005-0000-0000-00008F070000}"/>
    <cellStyle name="Comma 21 3 2 3" xfId="6513" xr:uid="{00000000-0005-0000-0000-000090070000}"/>
    <cellStyle name="Comma 21 3 2 4" xfId="11557" xr:uid="{00000000-0005-0000-0000-000091070000}"/>
    <cellStyle name="Comma 21 3 3" xfId="2674" xr:uid="{00000000-0005-0000-0000-000092070000}"/>
    <cellStyle name="Comma 21 3 3 2" xfId="4918" xr:uid="{00000000-0005-0000-0000-000093070000}"/>
    <cellStyle name="Comma 21 3 3 2 2" xfId="9480" xr:uid="{00000000-0005-0000-0000-000094070000}"/>
    <cellStyle name="Comma 21 3 3 3" xfId="7237" xr:uid="{00000000-0005-0000-0000-000095070000}"/>
    <cellStyle name="Comma 21 3 4" xfId="3408" xr:uid="{00000000-0005-0000-0000-000096070000}"/>
    <cellStyle name="Comma 21 3 4 2" xfId="7970" xr:uid="{00000000-0005-0000-0000-000097070000}"/>
    <cellStyle name="Comma 21 3 5" xfId="5727" xr:uid="{00000000-0005-0000-0000-000098070000}"/>
    <cellStyle name="Comma 21 3 6" xfId="10771" xr:uid="{00000000-0005-0000-0000-000099070000}"/>
    <cellStyle name="Comma 21 4" xfId="1378" xr:uid="{00000000-0005-0000-0000-00009A070000}"/>
    <cellStyle name="Comma 21 4 2" xfId="3622" xr:uid="{00000000-0005-0000-0000-00009B070000}"/>
    <cellStyle name="Comma 21 4 2 2" xfId="8184" xr:uid="{00000000-0005-0000-0000-00009C070000}"/>
    <cellStyle name="Comma 21 4 3" xfId="5941" xr:uid="{00000000-0005-0000-0000-00009D070000}"/>
    <cellStyle name="Comma 21 4 4" xfId="10985" xr:uid="{00000000-0005-0000-0000-00009E070000}"/>
    <cellStyle name="Comma 21 5" xfId="2164" xr:uid="{00000000-0005-0000-0000-00009F070000}"/>
    <cellStyle name="Comma 21 5 2" xfId="4408" xr:uid="{00000000-0005-0000-0000-0000A0070000}"/>
    <cellStyle name="Comma 21 5 2 2" xfId="8970" xr:uid="{00000000-0005-0000-0000-0000A1070000}"/>
    <cellStyle name="Comma 21 5 3" xfId="6727" xr:uid="{00000000-0005-0000-0000-0000A2070000}"/>
    <cellStyle name="Comma 21 6" xfId="2888" xr:uid="{00000000-0005-0000-0000-0000A3070000}"/>
    <cellStyle name="Comma 21 6 2" xfId="7450" xr:uid="{00000000-0005-0000-0000-0000A4070000}"/>
    <cellStyle name="Comma 21 7" xfId="5153" xr:uid="{00000000-0005-0000-0000-0000A5070000}"/>
    <cellStyle name="Comma 21 8" xfId="10198" xr:uid="{00000000-0005-0000-0000-0000A6070000}"/>
    <cellStyle name="Comma 22" xfId="723" xr:uid="{00000000-0005-0000-0000-0000A7070000}"/>
    <cellStyle name="Comma 22 2" xfId="1038" xr:uid="{00000000-0005-0000-0000-0000A8070000}"/>
    <cellStyle name="Comma 22 2 2" xfId="1826" xr:uid="{00000000-0005-0000-0000-0000A9070000}"/>
    <cellStyle name="Comma 22 2 2 2" xfId="4070" xr:uid="{00000000-0005-0000-0000-0000AA070000}"/>
    <cellStyle name="Comma 22 2 2 2 2" xfId="8632" xr:uid="{00000000-0005-0000-0000-0000AB070000}"/>
    <cellStyle name="Comma 22 2 2 3" xfId="6389" xr:uid="{00000000-0005-0000-0000-0000AC070000}"/>
    <cellStyle name="Comma 22 2 2 4" xfId="11433" xr:uid="{00000000-0005-0000-0000-0000AD070000}"/>
    <cellStyle name="Comma 22 2 3" xfId="2550" xr:uid="{00000000-0005-0000-0000-0000AE070000}"/>
    <cellStyle name="Comma 22 2 3 2" xfId="4794" xr:uid="{00000000-0005-0000-0000-0000AF070000}"/>
    <cellStyle name="Comma 22 2 3 2 2" xfId="9356" xr:uid="{00000000-0005-0000-0000-0000B0070000}"/>
    <cellStyle name="Comma 22 2 3 3" xfId="7113" xr:uid="{00000000-0005-0000-0000-0000B1070000}"/>
    <cellStyle name="Comma 22 2 4" xfId="3284" xr:uid="{00000000-0005-0000-0000-0000B2070000}"/>
    <cellStyle name="Comma 22 2 4 2" xfId="7846" xr:uid="{00000000-0005-0000-0000-0000B3070000}"/>
    <cellStyle name="Comma 22 2 5" xfId="5603" xr:uid="{00000000-0005-0000-0000-0000B4070000}"/>
    <cellStyle name="Comma 22 2 6" xfId="10647" xr:uid="{00000000-0005-0000-0000-0000B5070000}"/>
    <cellStyle name="Comma 22 3" xfId="1291" xr:uid="{00000000-0005-0000-0000-0000B6070000}"/>
    <cellStyle name="Comma 22 3 2" xfId="2078" xr:uid="{00000000-0005-0000-0000-0000B7070000}"/>
    <cellStyle name="Comma 22 3 2 2" xfId="4322" xr:uid="{00000000-0005-0000-0000-0000B8070000}"/>
    <cellStyle name="Comma 22 3 2 2 2" xfId="8884" xr:uid="{00000000-0005-0000-0000-0000B9070000}"/>
    <cellStyle name="Comma 22 3 2 3" xfId="6641" xr:uid="{00000000-0005-0000-0000-0000BA070000}"/>
    <cellStyle name="Comma 22 3 2 4" xfId="11685" xr:uid="{00000000-0005-0000-0000-0000BB070000}"/>
    <cellStyle name="Comma 22 3 3" xfId="2801" xr:uid="{00000000-0005-0000-0000-0000BC070000}"/>
    <cellStyle name="Comma 22 3 3 2" xfId="5045" xr:uid="{00000000-0005-0000-0000-0000BD070000}"/>
    <cellStyle name="Comma 22 3 3 2 2" xfId="9607" xr:uid="{00000000-0005-0000-0000-0000BE070000}"/>
    <cellStyle name="Comma 22 3 3 3" xfId="7364" xr:uid="{00000000-0005-0000-0000-0000BF070000}"/>
    <cellStyle name="Comma 22 3 4" xfId="3536" xr:uid="{00000000-0005-0000-0000-0000C0070000}"/>
    <cellStyle name="Comma 22 3 4 2" xfId="8098" xr:uid="{00000000-0005-0000-0000-0000C1070000}"/>
    <cellStyle name="Comma 22 3 5" xfId="5855" xr:uid="{00000000-0005-0000-0000-0000C2070000}"/>
    <cellStyle name="Comma 22 3 6" xfId="10899" xr:uid="{00000000-0005-0000-0000-0000C3070000}"/>
    <cellStyle name="Comma 22 4" xfId="1558" xr:uid="{00000000-0005-0000-0000-0000C4070000}"/>
    <cellStyle name="Comma 22 4 2" xfId="3802" xr:uid="{00000000-0005-0000-0000-0000C5070000}"/>
    <cellStyle name="Comma 22 4 2 2" xfId="8364" xr:uid="{00000000-0005-0000-0000-0000C6070000}"/>
    <cellStyle name="Comma 22 4 3" xfId="6121" xr:uid="{00000000-0005-0000-0000-0000C7070000}"/>
    <cellStyle name="Comma 22 4 4" xfId="11165" xr:uid="{00000000-0005-0000-0000-0000C8070000}"/>
    <cellStyle name="Comma 22 5" xfId="2336" xr:uid="{00000000-0005-0000-0000-0000C9070000}"/>
    <cellStyle name="Comma 22 5 2" xfId="4580" xr:uid="{00000000-0005-0000-0000-0000CA070000}"/>
    <cellStyle name="Comma 22 5 2 2" xfId="9142" xr:uid="{00000000-0005-0000-0000-0000CB070000}"/>
    <cellStyle name="Comma 22 5 3" xfId="6899" xr:uid="{00000000-0005-0000-0000-0000CC070000}"/>
    <cellStyle name="Comma 22 6" xfId="3016" xr:uid="{00000000-0005-0000-0000-0000CD070000}"/>
    <cellStyle name="Comma 22 6 2" xfId="7578" xr:uid="{00000000-0005-0000-0000-0000CE070000}"/>
    <cellStyle name="Comma 22 7" xfId="5335" xr:uid="{00000000-0005-0000-0000-0000CF070000}"/>
    <cellStyle name="Comma 22 8" xfId="10379" xr:uid="{00000000-0005-0000-0000-0000D0070000}"/>
    <cellStyle name="Comma 23" xfId="815" xr:uid="{00000000-0005-0000-0000-0000D1070000}"/>
    <cellStyle name="Comma 23 2" xfId="1049" xr:uid="{00000000-0005-0000-0000-0000D2070000}"/>
    <cellStyle name="Comma 23 2 2" xfId="1837" xr:uid="{00000000-0005-0000-0000-0000D3070000}"/>
    <cellStyle name="Comma 23 2 2 2" xfId="4081" xr:uid="{00000000-0005-0000-0000-0000D4070000}"/>
    <cellStyle name="Comma 23 2 2 2 2" xfId="8643" xr:uid="{00000000-0005-0000-0000-0000D5070000}"/>
    <cellStyle name="Comma 23 2 2 3" xfId="6400" xr:uid="{00000000-0005-0000-0000-0000D6070000}"/>
    <cellStyle name="Comma 23 2 2 4" xfId="11444" xr:uid="{00000000-0005-0000-0000-0000D7070000}"/>
    <cellStyle name="Comma 23 2 3" xfId="2561" xr:uid="{00000000-0005-0000-0000-0000D8070000}"/>
    <cellStyle name="Comma 23 2 3 2" xfId="4805" xr:uid="{00000000-0005-0000-0000-0000D9070000}"/>
    <cellStyle name="Comma 23 2 3 2 2" xfId="9367" xr:uid="{00000000-0005-0000-0000-0000DA070000}"/>
    <cellStyle name="Comma 23 2 3 3" xfId="7124" xr:uid="{00000000-0005-0000-0000-0000DB070000}"/>
    <cellStyle name="Comma 23 2 4" xfId="3295" xr:uid="{00000000-0005-0000-0000-0000DC070000}"/>
    <cellStyle name="Comma 23 2 4 2" xfId="7857" xr:uid="{00000000-0005-0000-0000-0000DD070000}"/>
    <cellStyle name="Comma 23 2 5" xfId="5614" xr:uid="{00000000-0005-0000-0000-0000DE070000}"/>
    <cellStyle name="Comma 23 2 6" xfId="10658" xr:uid="{00000000-0005-0000-0000-0000DF070000}"/>
    <cellStyle name="Comma 23 3" xfId="1303" xr:uid="{00000000-0005-0000-0000-0000E0070000}"/>
    <cellStyle name="Comma 23 3 2" xfId="2090" xr:uid="{00000000-0005-0000-0000-0000E1070000}"/>
    <cellStyle name="Comma 23 3 2 2" xfId="4334" xr:uid="{00000000-0005-0000-0000-0000E2070000}"/>
    <cellStyle name="Comma 23 3 2 2 2" xfId="8896" xr:uid="{00000000-0005-0000-0000-0000E3070000}"/>
    <cellStyle name="Comma 23 3 2 3" xfId="6653" xr:uid="{00000000-0005-0000-0000-0000E4070000}"/>
    <cellStyle name="Comma 23 3 2 4" xfId="11697" xr:uid="{00000000-0005-0000-0000-0000E5070000}"/>
    <cellStyle name="Comma 23 3 3" xfId="2812" xr:uid="{00000000-0005-0000-0000-0000E6070000}"/>
    <cellStyle name="Comma 23 3 3 2" xfId="5056" xr:uid="{00000000-0005-0000-0000-0000E7070000}"/>
    <cellStyle name="Comma 23 3 3 2 2" xfId="9618" xr:uid="{00000000-0005-0000-0000-0000E8070000}"/>
    <cellStyle name="Comma 23 3 3 3" xfId="7375" xr:uid="{00000000-0005-0000-0000-0000E9070000}"/>
    <cellStyle name="Comma 23 3 4" xfId="3548" xr:uid="{00000000-0005-0000-0000-0000EA070000}"/>
    <cellStyle name="Comma 23 3 4 2" xfId="8110" xr:uid="{00000000-0005-0000-0000-0000EB070000}"/>
    <cellStyle name="Comma 23 3 5" xfId="5867" xr:uid="{00000000-0005-0000-0000-0000EC070000}"/>
    <cellStyle name="Comma 23 3 6" xfId="10911" xr:uid="{00000000-0005-0000-0000-0000ED070000}"/>
    <cellStyle name="Comma 23 4" xfId="1623" xr:uid="{00000000-0005-0000-0000-0000EE070000}"/>
    <cellStyle name="Comma 23 4 2" xfId="3867" xr:uid="{00000000-0005-0000-0000-0000EF070000}"/>
    <cellStyle name="Comma 23 4 2 2" xfId="8429" xr:uid="{00000000-0005-0000-0000-0000F0070000}"/>
    <cellStyle name="Comma 23 4 3" xfId="6186" xr:uid="{00000000-0005-0000-0000-0000F1070000}"/>
    <cellStyle name="Comma 23 4 4" xfId="11230" xr:uid="{00000000-0005-0000-0000-0000F2070000}"/>
    <cellStyle name="Comma 23 5" xfId="2347" xr:uid="{00000000-0005-0000-0000-0000F3070000}"/>
    <cellStyle name="Comma 23 5 2" xfId="4591" xr:uid="{00000000-0005-0000-0000-0000F4070000}"/>
    <cellStyle name="Comma 23 5 2 2" xfId="9153" xr:uid="{00000000-0005-0000-0000-0000F5070000}"/>
    <cellStyle name="Comma 23 5 3" xfId="6910" xr:uid="{00000000-0005-0000-0000-0000F6070000}"/>
    <cellStyle name="Comma 23 6" xfId="3081" xr:uid="{00000000-0005-0000-0000-0000F7070000}"/>
    <cellStyle name="Comma 23 6 2" xfId="7643" xr:uid="{00000000-0005-0000-0000-0000F8070000}"/>
    <cellStyle name="Comma 23 7" xfId="5400" xr:uid="{00000000-0005-0000-0000-0000F9070000}"/>
    <cellStyle name="Comma 23 8" xfId="10444" xr:uid="{00000000-0005-0000-0000-0000FA070000}"/>
    <cellStyle name="Comma 24" xfId="99" xr:uid="{00000000-0005-0000-0000-0000FB070000}"/>
    <cellStyle name="Comma 24 2" xfId="911" xr:uid="{00000000-0005-0000-0000-0000FC070000}"/>
    <cellStyle name="Comma 24 2 2" xfId="1699" xr:uid="{00000000-0005-0000-0000-0000FD070000}"/>
    <cellStyle name="Comma 24 2 2 2" xfId="3943" xr:uid="{00000000-0005-0000-0000-0000FE070000}"/>
    <cellStyle name="Comma 24 2 2 2 2" xfId="8505" xr:uid="{00000000-0005-0000-0000-0000FF070000}"/>
    <cellStyle name="Comma 24 2 2 3" xfId="6262" xr:uid="{00000000-0005-0000-0000-000000080000}"/>
    <cellStyle name="Comma 24 2 2 4" xfId="11306" xr:uid="{00000000-0005-0000-0000-000001080000}"/>
    <cellStyle name="Comma 24 2 3" xfId="2423" xr:uid="{00000000-0005-0000-0000-000002080000}"/>
    <cellStyle name="Comma 24 2 3 2" xfId="4667" xr:uid="{00000000-0005-0000-0000-000003080000}"/>
    <cellStyle name="Comma 24 2 3 2 2" xfId="9229" xr:uid="{00000000-0005-0000-0000-000004080000}"/>
    <cellStyle name="Comma 24 2 3 3" xfId="6986" xr:uid="{00000000-0005-0000-0000-000005080000}"/>
    <cellStyle name="Comma 24 2 4" xfId="3157" xr:uid="{00000000-0005-0000-0000-000006080000}"/>
    <cellStyle name="Comma 24 2 4 2" xfId="7719" xr:uid="{00000000-0005-0000-0000-000007080000}"/>
    <cellStyle name="Comma 24 2 5" xfId="5476" xr:uid="{00000000-0005-0000-0000-000008080000}"/>
    <cellStyle name="Comma 24 2 6" xfId="10520" xr:uid="{00000000-0005-0000-0000-000009080000}"/>
    <cellStyle name="Comma 24 3" xfId="1164" xr:uid="{00000000-0005-0000-0000-00000A080000}"/>
    <cellStyle name="Comma 24 3 2" xfId="1951" xr:uid="{00000000-0005-0000-0000-00000B080000}"/>
    <cellStyle name="Comma 24 3 2 2" xfId="4195" xr:uid="{00000000-0005-0000-0000-00000C080000}"/>
    <cellStyle name="Comma 24 3 2 2 2" xfId="8757" xr:uid="{00000000-0005-0000-0000-00000D080000}"/>
    <cellStyle name="Comma 24 3 2 3" xfId="6514" xr:uid="{00000000-0005-0000-0000-00000E080000}"/>
    <cellStyle name="Comma 24 3 2 4" xfId="11558" xr:uid="{00000000-0005-0000-0000-00000F080000}"/>
    <cellStyle name="Comma 24 3 3" xfId="2675" xr:uid="{00000000-0005-0000-0000-000010080000}"/>
    <cellStyle name="Comma 24 3 3 2" xfId="4919" xr:uid="{00000000-0005-0000-0000-000011080000}"/>
    <cellStyle name="Comma 24 3 3 2 2" xfId="9481" xr:uid="{00000000-0005-0000-0000-000012080000}"/>
    <cellStyle name="Comma 24 3 3 3" xfId="7238" xr:uid="{00000000-0005-0000-0000-000013080000}"/>
    <cellStyle name="Comma 24 3 4" xfId="3409" xr:uid="{00000000-0005-0000-0000-000014080000}"/>
    <cellStyle name="Comma 24 3 4 2" xfId="7971" xr:uid="{00000000-0005-0000-0000-000015080000}"/>
    <cellStyle name="Comma 24 3 5" xfId="5728" xr:uid="{00000000-0005-0000-0000-000016080000}"/>
    <cellStyle name="Comma 24 3 6" xfId="10772" xr:uid="{00000000-0005-0000-0000-000017080000}"/>
    <cellStyle name="Comma 24 4" xfId="1379" xr:uid="{00000000-0005-0000-0000-000018080000}"/>
    <cellStyle name="Comma 24 4 2" xfId="3623" xr:uid="{00000000-0005-0000-0000-000019080000}"/>
    <cellStyle name="Comma 24 4 2 2" xfId="8185" xr:uid="{00000000-0005-0000-0000-00001A080000}"/>
    <cellStyle name="Comma 24 4 3" xfId="5942" xr:uid="{00000000-0005-0000-0000-00001B080000}"/>
    <cellStyle name="Comma 24 4 4" xfId="10986" xr:uid="{00000000-0005-0000-0000-00001C080000}"/>
    <cellStyle name="Comma 24 5" xfId="2165" xr:uid="{00000000-0005-0000-0000-00001D080000}"/>
    <cellStyle name="Comma 24 5 2" xfId="4409" xr:uid="{00000000-0005-0000-0000-00001E080000}"/>
    <cellStyle name="Comma 24 5 2 2" xfId="8971" xr:uid="{00000000-0005-0000-0000-00001F080000}"/>
    <cellStyle name="Comma 24 5 3" xfId="6728" xr:uid="{00000000-0005-0000-0000-000020080000}"/>
    <cellStyle name="Comma 24 6" xfId="2889" xr:uid="{00000000-0005-0000-0000-000021080000}"/>
    <cellStyle name="Comma 24 6 2" xfId="7451" xr:uid="{00000000-0005-0000-0000-000022080000}"/>
    <cellStyle name="Comma 24 7" xfId="5154" xr:uid="{00000000-0005-0000-0000-000023080000}"/>
    <cellStyle name="Comma 24 8" xfId="10199" xr:uid="{00000000-0005-0000-0000-000024080000}"/>
    <cellStyle name="Comma 25" xfId="100" xr:uid="{00000000-0005-0000-0000-000025080000}"/>
    <cellStyle name="Comma 25 2" xfId="912" xr:uid="{00000000-0005-0000-0000-000026080000}"/>
    <cellStyle name="Comma 25 2 2" xfId="1700" xr:uid="{00000000-0005-0000-0000-000027080000}"/>
    <cellStyle name="Comma 25 2 2 2" xfId="3944" xr:uid="{00000000-0005-0000-0000-000028080000}"/>
    <cellStyle name="Comma 25 2 2 2 2" xfId="8506" xr:uid="{00000000-0005-0000-0000-000029080000}"/>
    <cellStyle name="Comma 25 2 2 3" xfId="6263" xr:uid="{00000000-0005-0000-0000-00002A080000}"/>
    <cellStyle name="Comma 25 2 2 4" xfId="11307" xr:uid="{00000000-0005-0000-0000-00002B080000}"/>
    <cellStyle name="Comma 25 2 3" xfId="2424" xr:uid="{00000000-0005-0000-0000-00002C080000}"/>
    <cellStyle name="Comma 25 2 3 2" xfId="4668" xr:uid="{00000000-0005-0000-0000-00002D080000}"/>
    <cellStyle name="Comma 25 2 3 2 2" xfId="9230" xr:uid="{00000000-0005-0000-0000-00002E080000}"/>
    <cellStyle name="Comma 25 2 3 3" xfId="6987" xr:uid="{00000000-0005-0000-0000-00002F080000}"/>
    <cellStyle name="Comma 25 2 4" xfId="3158" xr:uid="{00000000-0005-0000-0000-000030080000}"/>
    <cellStyle name="Comma 25 2 4 2" xfId="7720" xr:uid="{00000000-0005-0000-0000-000031080000}"/>
    <cellStyle name="Comma 25 2 5" xfId="5477" xr:uid="{00000000-0005-0000-0000-000032080000}"/>
    <cellStyle name="Comma 25 2 6" xfId="10521" xr:uid="{00000000-0005-0000-0000-000033080000}"/>
    <cellStyle name="Comma 25 3" xfId="1165" xr:uid="{00000000-0005-0000-0000-000034080000}"/>
    <cellStyle name="Comma 25 3 2" xfId="1952" xr:uid="{00000000-0005-0000-0000-000035080000}"/>
    <cellStyle name="Comma 25 3 2 2" xfId="4196" xr:uid="{00000000-0005-0000-0000-000036080000}"/>
    <cellStyle name="Comma 25 3 2 2 2" xfId="8758" xr:uid="{00000000-0005-0000-0000-000037080000}"/>
    <cellStyle name="Comma 25 3 2 3" xfId="6515" xr:uid="{00000000-0005-0000-0000-000038080000}"/>
    <cellStyle name="Comma 25 3 2 4" xfId="11559" xr:uid="{00000000-0005-0000-0000-000039080000}"/>
    <cellStyle name="Comma 25 3 3" xfId="2676" xr:uid="{00000000-0005-0000-0000-00003A080000}"/>
    <cellStyle name="Comma 25 3 3 2" xfId="4920" xr:uid="{00000000-0005-0000-0000-00003B080000}"/>
    <cellStyle name="Comma 25 3 3 2 2" xfId="9482" xr:uid="{00000000-0005-0000-0000-00003C080000}"/>
    <cellStyle name="Comma 25 3 3 3" xfId="7239" xr:uid="{00000000-0005-0000-0000-00003D080000}"/>
    <cellStyle name="Comma 25 3 4" xfId="3410" xr:uid="{00000000-0005-0000-0000-00003E080000}"/>
    <cellStyle name="Comma 25 3 4 2" xfId="7972" xr:uid="{00000000-0005-0000-0000-00003F080000}"/>
    <cellStyle name="Comma 25 3 5" xfId="5729" xr:uid="{00000000-0005-0000-0000-000040080000}"/>
    <cellStyle name="Comma 25 3 6" xfId="10773" xr:uid="{00000000-0005-0000-0000-000041080000}"/>
    <cellStyle name="Comma 25 4" xfId="1380" xr:uid="{00000000-0005-0000-0000-000042080000}"/>
    <cellStyle name="Comma 25 4 2" xfId="3624" xr:uid="{00000000-0005-0000-0000-000043080000}"/>
    <cellStyle name="Comma 25 4 2 2" xfId="8186" xr:uid="{00000000-0005-0000-0000-000044080000}"/>
    <cellStyle name="Comma 25 4 3" xfId="5943" xr:uid="{00000000-0005-0000-0000-000045080000}"/>
    <cellStyle name="Comma 25 4 4" xfId="10987" xr:uid="{00000000-0005-0000-0000-000046080000}"/>
    <cellStyle name="Comma 25 5" xfId="2166" xr:uid="{00000000-0005-0000-0000-000047080000}"/>
    <cellStyle name="Comma 25 5 2" xfId="4410" xr:uid="{00000000-0005-0000-0000-000048080000}"/>
    <cellStyle name="Comma 25 5 2 2" xfId="8972" xr:uid="{00000000-0005-0000-0000-000049080000}"/>
    <cellStyle name="Comma 25 5 3" xfId="6729" xr:uid="{00000000-0005-0000-0000-00004A080000}"/>
    <cellStyle name="Comma 25 6" xfId="2890" xr:uid="{00000000-0005-0000-0000-00004B080000}"/>
    <cellStyle name="Comma 25 6 2" xfId="7452" xr:uid="{00000000-0005-0000-0000-00004C080000}"/>
    <cellStyle name="Comma 25 7" xfId="5155" xr:uid="{00000000-0005-0000-0000-00004D080000}"/>
    <cellStyle name="Comma 25 8" xfId="10200" xr:uid="{00000000-0005-0000-0000-00004E080000}"/>
    <cellStyle name="Comma 26" xfId="2" xr:uid="{00000000-0005-0000-0000-00004F080000}"/>
    <cellStyle name="Comma 26 10" xfId="2108" xr:uid="{00000000-0005-0000-0000-000050080000}"/>
    <cellStyle name="Comma 26 10 2" xfId="4352" xr:uid="{00000000-0005-0000-0000-000051080000}"/>
    <cellStyle name="Comma 26 10 2 2" xfId="8914" xr:uid="{00000000-0005-0000-0000-000052080000}"/>
    <cellStyle name="Comma 26 10 3" xfId="6671" xr:uid="{00000000-0005-0000-0000-000053080000}"/>
    <cellStyle name="Comma 26 11" xfId="2832" xr:uid="{00000000-0005-0000-0000-000054080000}"/>
    <cellStyle name="Comma 26 11 2" xfId="7394" xr:uid="{00000000-0005-0000-0000-000055080000}"/>
    <cellStyle name="Comma 26 12" xfId="5074" xr:uid="{00000000-0005-0000-0000-000056080000}"/>
    <cellStyle name="Comma 26 12 2" xfId="9636" xr:uid="{00000000-0005-0000-0000-000057080000}"/>
    <cellStyle name="Comma 26 13" xfId="5097" xr:uid="{00000000-0005-0000-0000-000058080000}"/>
    <cellStyle name="Comma 26 14" xfId="10142" xr:uid="{00000000-0005-0000-0000-000059080000}"/>
    <cellStyle name="Comma 26 2" xfId="5" xr:uid="{00000000-0005-0000-0000-00005A080000}"/>
    <cellStyle name="Comma 26 2 10" xfId="2833" xr:uid="{00000000-0005-0000-0000-00005B080000}"/>
    <cellStyle name="Comma 26 2 10 2" xfId="7395" xr:uid="{00000000-0005-0000-0000-00005C080000}"/>
    <cellStyle name="Comma 26 2 11" xfId="5075" xr:uid="{00000000-0005-0000-0000-00005D080000}"/>
    <cellStyle name="Comma 26 2 11 2" xfId="9637" xr:uid="{00000000-0005-0000-0000-00005E080000}"/>
    <cellStyle name="Comma 26 2 12" xfId="5098" xr:uid="{00000000-0005-0000-0000-00005F080000}"/>
    <cellStyle name="Comma 26 2 13" xfId="10143" xr:uid="{00000000-0005-0000-0000-000060080000}"/>
    <cellStyle name="Comma 26 2 2" xfId="10" xr:uid="{00000000-0005-0000-0000-000061080000}"/>
    <cellStyle name="Comma 26 2 2 10" xfId="5079" xr:uid="{00000000-0005-0000-0000-000062080000}"/>
    <cellStyle name="Comma 26 2 2 10 2" xfId="9641" xr:uid="{00000000-0005-0000-0000-000063080000}"/>
    <cellStyle name="Comma 26 2 2 11" xfId="5102" xr:uid="{00000000-0005-0000-0000-000064080000}"/>
    <cellStyle name="Comma 26 2 2 12" xfId="10147" xr:uid="{00000000-0005-0000-0000-000065080000}"/>
    <cellStyle name="Comma 26 2 2 2" xfId="20" xr:uid="{00000000-0005-0000-0000-000066080000}"/>
    <cellStyle name="Comma 26 2 2 2 10" xfId="10155" xr:uid="{00000000-0005-0000-0000-000067080000}"/>
    <cellStyle name="Comma 26 2 2 2 2" xfId="867" xr:uid="{00000000-0005-0000-0000-000068080000}"/>
    <cellStyle name="Comma 26 2 2 2 2 2" xfId="1655" xr:uid="{00000000-0005-0000-0000-000069080000}"/>
    <cellStyle name="Comma 26 2 2 2 2 2 2" xfId="3899" xr:uid="{00000000-0005-0000-0000-00006A080000}"/>
    <cellStyle name="Comma 26 2 2 2 2 2 2 2" xfId="8461" xr:uid="{00000000-0005-0000-0000-00006B080000}"/>
    <cellStyle name="Comma 26 2 2 2 2 2 3" xfId="6218" xr:uid="{00000000-0005-0000-0000-00006C080000}"/>
    <cellStyle name="Comma 26 2 2 2 2 2 4" xfId="11262" xr:uid="{00000000-0005-0000-0000-00006D080000}"/>
    <cellStyle name="Comma 26 2 2 2 2 3" xfId="2379" xr:uid="{00000000-0005-0000-0000-00006E080000}"/>
    <cellStyle name="Comma 26 2 2 2 2 3 2" xfId="4623" xr:uid="{00000000-0005-0000-0000-00006F080000}"/>
    <cellStyle name="Comma 26 2 2 2 2 3 2 2" xfId="9185" xr:uid="{00000000-0005-0000-0000-000070080000}"/>
    <cellStyle name="Comma 26 2 2 2 2 3 3" xfId="6942" xr:uid="{00000000-0005-0000-0000-000071080000}"/>
    <cellStyle name="Comma 26 2 2 2 2 4" xfId="3113" xr:uid="{00000000-0005-0000-0000-000072080000}"/>
    <cellStyle name="Comma 26 2 2 2 2 4 2" xfId="7675" xr:uid="{00000000-0005-0000-0000-000073080000}"/>
    <cellStyle name="Comma 26 2 2 2 2 5" xfId="5432" xr:uid="{00000000-0005-0000-0000-000074080000}"/>
    <cellStyle name="Comma 26 2 2 2 2 6" xfId="10476" xr:uid="{00000000-0005-0000-0000-000075080000}"/>
    <cellStyle name="Comma 26 2 2 2 3" xfId="1097" xr:uid="{00000000-0005-0000-0000-000076080000}"/>
    <cellStyle name="Comma 26 2 2 2 3 2" xfId="1884" xr:uid="{00000000-0005-0000-0000-000077080000}"/>
    <cellStyle name="Comma 26 2 2 2 3 2 2" xfId="4128" xr:uid="{00000000-0005-0000-0000-000078080000}"/>
    <cellStyle name="Comma 26 2 2 2 3 2 2 2" xfId="8690" xr:uid="{00000000-0005-0000-0000-000079080000}"/>
    <cellStyle name="Comma 26 2 2 2 3 2 3" xfId="6447" xr:uid="{00000000-0005-0000-0000-00007A080000}"/>
    <cellStyle name="Comma 26 2 2 2 3 2 4" xfId="11491" xr:uid="{00000000-0005-0000-0000-00007B080000}"/>
    <cellStyle name="Comma 26 2 2 2 3 3" xfId="2608" xr:uid="{00000000-0005-0000-0000-00007C080000}"/>
    <cellStyle name="Comma 26 2 2 2 3 3 2" xfId="4852" xr:uid="{00000000-0005-0000-0000-00007D080000}"/>
    <cellStyle name="Comma 26 2 2 2 3 3 2 2" xfId="9414" xr:uid="{00000000-0005-0000-0000-00007E080000}"/>
    <cellStyle name="Comma 26 2 2 2 3 3 3" xfId="7171" xr:uid="{00000000-0005-0000-0000-00007F080000}"/>
    <cellStyle name="Comma 26 2 2 2 3 4" xfId="3342" xr:uid="{00000000-0005-0000-0000-000080080000}"/>
    <cellStyle name="Comma 26 2 2 2 3 4 2" xfId="7904" xr:uid="{00000000-0005-0000-0000-000081080000}"/>
    <cellStyle name="Comma 26 2 2 2 3 5" xfId="5661" xr:uid="{00000000-0005-0000-0000-000082080000}"/>
    <cellStyle name="Comma 26 2 2 2 3 6" xfId="10705" xr:uid="{00000000-0005-0000-0000-000083080000}"/>
    <cellStyle name="Comma 26 2 2 2 4" xfId="1119" xr:uid="{00000000-0005-0000-0000-000084080000}"/>
    <cellStyle name="Comma 26 2 2 2 4 2" xfId="1906" xr:uid="{00000000-0005-0000-0000-000085080000}"/>
    <cellStyle name="Comma 26 2 2 2 4 2 2" xfId="4150" xr:uid="{00000000-0005-0000-0000-000086080000}"/>
    <cellStyle name="Comma 26 2 2 2 4 2 2 2" xfId="8712" xr:uid="{00000000-0005-0000-0000-000087080000}"/>
    <cellStyle name="Comma 26 2 2 2 4 2 3" xfId="6469" xr:uid="{00000000-0005-0000-0000-000088080000}"/>
    <cellStyle name="Comma 26 2 2 2 4 2 4" xfId="11513" xr:uid="{00000000-0005-0000-0000-000089080000}"/>
    <cellStyle name="Comma 26 2 2 2 4 3" xfId="2630" xr:uid="{00000000-0005-0000-0000-00008A080000}"/>
    <cellStyle name="Comma 26 2 2 2 4 3 2" xfId="4874" xr:uid="{00000000-0005-0000-0000-00008B080000}"/>
    <cellStyle name="Comma 26 2 2 2 4 3 2 2" xfId="9436" xr:uid="{00000000-0005-0000-0000-00008C080000}"/>
    <cellStyle name="Comma 26 2 2 2 4 3 3" xfId="7193" xr:uid="{00000000-0005-0000-0000-00008D080000}"/>
    <cellStyle name="Comma 26 2 2 2 4 4" xfId="3364" xr:uid="{00000000-0005-0000-0000-00008E080000}"/>
    <cellStyle name="Comma 26 2 2 2 4 4 2" xfId="7926" xr:uid="{00000000-0005-0000-0000-00008F080000}"/>
    <cellStyle name="Comma 26 2 2 2 4 5" xfId="5683" xr:uid="{00000000-0005-0000-0000-000090080000}"/>
    <cellStyle name="Comma 26 2 2 2 4 6" xfId="10727" xr:uid="{00000000-0005-0000-0000-000091080000}"/>
    <cellStyle name="Comma 26 2 2 2 5" xfId="1335" xr:uid="{00000000-0005-0000-0000-000092080000}"/>
    <cellStyle name="Comma 26 2 2 2 5 2" xfId="3579" xr:uid="{00000000-0005-0000-0000-000093080000}"/>
    <cellStyle name="Comma 26 2 2 2 5 2 2" xfId="8141" xr:uid="{00000000-0005-0000-0000-000094080000}"/>
    <cellStyle name="Comma 26 2 2 2 5 3" xfId="5898" xr:uid="{00000000-0005-0000-0000-000095080000}"/>
    <cellStyle name="Comma 26 2 2 2 5 4" xfId="10942" xr:uid="{00000000-0005-0000-0000-000096080000}"/>
    <cellStyle name="Comma 26 2 2 2 6" xfId="2121" xr:uid="{00000000-0005-0000-0000-000097080000}"/>
    <cellStyle name="Comma 26 2 2 2 6 2" xfId="4365" xr:uid="{00000000-0005-0000-0000-000098080000}"/>
    <cellStyle name="Comma 26 2 2 2 6 2 2" xfId="8927" xr:uid="{00000000-0005-0000-0000-000099080000}"/>
    <cellStyle name="Comma 26 2 2 2 6 3" xfId="6684" xr:uid="{00000000-0005-0000-0000-00009A080000}"/>
    <cellStyle name="Comma 26 2 2 2 7" xfId="2845" xr:uid="{00000000-0005-0000-0000-00009B080000}"/>
    <cellStyle name="Comma 26 2 2 2 7 2" xfId="7407" xr:uid="{00000000-0005-0000-0000-00009C080000}"/>
    <cellStyle name="Comma 26 2 2 2 8" xfId="5087" xr:uid="{00000000-0005-0000-0000-00009D080000}"/>
    <cellStyle name="Comma 26 2 2 2 8 2" xfId="9649" xr:uid="{00000000-0005-0000-0000-00009E080000}"/>
    <cellStyle name="Comma 26 2 2 2 9" xfId="5110" xr:uid="{00000000-0005-0000-0000-00009F080000}"/>
    <cellStyle name="Comma 26 2 2 3" xfId="858" xr:uid="{00000000-0005-0000-0000-0000A0080000}"/>
    <cellStyle name="Comma 26 2 2 3 2" xfId="1646" xr:uid="{00000000-0005-0000-0000-0000A1080000}"/>
    <cellStyle name="Comma 26 2 2 3 2 2" xfId="3890" xr:uid="{00000000-0005-0000-0000-0000A2080000}"/>
    <cellStyle name="Comma 26 2 2 3 2 2 2" xfId="8452" xr:uid="{00000000-0005-0000-0000-0000A3080000}"/>
    <cellStyle name="Comma 26 2 2 3 2 3" xfId="6209" xr:uid="{00000000-0005-0000-0000-0000A4080000}"/>
    <cellStyle name="Comma 26 2 2 3 2 4" xfId="11253" xr:uid="{00000000-0005-0000-0000-0000A5080000}"/>
    <cellStyle name="Comma 26 2 2 3 3" xfId="2370" xr:uid="{00000000-0005-0000-0000-0000A6080000}"/>
    <cellStyle name="Comma 26 2 2 3 3 2" xfId="4614" xr:uid="{00000000-0005-0000-0000-0000A7080000}"/>
    <cellStyle name="Comma 26 2 2 3 3 2 2" xfId="9176" xr:uid="{00000000-0005-0000-0000-0000A8080000}"/>
    <cellStyle name="Comma 26 2 2 3 3 3" xfId="6933" xr:uid="{00000000-0005-0000-0000-0000A9080000}"/>
    <cellStyle name="Comma 26 2 2 3 4" xfId="3104" xr:uid="{00000000-0005-0000-0000-0000AA080000}"/>
    <cellStyle name="Comma 26 2 2 3 4 2" xfId="7666" xr:uid="{00000000-0005-0000-0000-0000AB080000}"/>
    <cellStyle name="Comma 26 2 2 3 5" xfId="5423" xr:uid="{00000000-0005-0000-0000-0000AC080000}"/>
    <cellStyle name="Comma 26 2 2 3 6" xfId="10467" xr:uid="{00000000-0005-0000-0000-0000AD080000}"/>
    <cellStyle name="Comma 26 2 2 4" xfId="1075" xr:uid="{00000000-0005-0000-0000-0000AE080000}"/>
    <cellStyle name="Comma 26 2 2 4 2" xfId="1862" xr:uid="{00000000-0005-0000-0000-0000AF080000}"/>
    <cellStyle name="Comma 26 2 2 4 2 2" xfId="4106" xr:uid="{00000000-0005-0000-0000-0000B0080000}"/>
    <cellStyle name="Comma 26 2 2 4 2 2 2" xfId="8668" xr:uid="{00000000-0005-0000-0000-0000B1080000}"/>
    <cellStyle name="Comma 26 2 2 4 2 3" xfId="6425" xr:uid="{00000000-0005-0000-0000-0000B2080000}"/>
    <cellStyle name="Comma 26 2 2 4 2 4" xfId="11469" xr:uid="{00000000-0005-0000-0000-0000B3080000}"/>
    <cellStyle name="Comma 26 2 2 4 3" xfId="2586" xr:uid="{00000000-0005-0000-0000-0000B4080000}"/>
    <cellStyle name="Comma 26 2 2 4 3 2" xfId="4830" xr:uid="{00000000-0005-0000-0000-0000B5080000}"/>
    <cellStyle name="Comma 26 2 2 4 3 2 2" xfId="9392" xr:uid="{00000000-0005-0000-0000-0000B6080000}"/>
    <cellStyle name="Comma 26 2 2 4 3 3" xfId="7149" xr:uid="{00000000-0005-0000-0000-0000B7080000}"/>
    <cellStyle name="Comma 26 2 2 4 4" xfId="3320" xr:uid="{00000000-0005-0000-0000-0000B8080000}"/>
    <cellStyle name="Comma 26 2 2 4 4 2" xfId="7882" xr:uid="{00000000-0005-0000-0000-0000B9080000}"/>
    <cellStyle name="Comma 26 2 2 4 5" xfId="5639" xr:uid="{00000000-0005-0000-0000-0000BA080000}"/>
    <cellStyle name="Comma 26 2 2 4 6" xfId="10683" xr:uid="{00000000-0005-0000-0000-0000BB080000}"/>
    <cellStyle name="Comma 26 2 2 5" xfId="1089" xr:uid="{00000000-0005-0000-0000-0000BC080000}"/>
    <cellStyle name="Comma 26 2 2 5 2" xfId="1876" xr:uid="{00000000-0005-0000-0000-0000BD080000}"/>
    <cellStyle name="Comma 26 2 2 5 2 2" xfId="4120" xr:uid="{00000000-0005-0000-0000-0000BE080000}"/>
    <cellStyle name="Comma 26 2 2 5 2 2 2" xfId="8682" xr:uid="{00000000-0005-0000-0000-0000BF080000}"/>
    <cellStyle name="Comma 26 2 2 5 2 3" xfId="6439" xr:uid="{00000000-0005-0000-0000-0000C0080000}"/>
    <cellStyle name="Comma 26 2 2 5 2 4" xfId="11483" xr:uid="{00000000-0005-0000-0000-0000C1080000}"/>
    <cellStyle name="Comma 26 2 2 5 3" xfId="2600" xr:uid="{00000000-0005-0000-0000-0000C2080000}"/>
    <cellStyle name="Comma 26 2 2 5 3 2" xfId="4844" xr:uid="{00000000-0005-0000-0000-0000C3080000}"/>
    <cellStyle name="Comma 26 2 2 5 3 2 2" xfId="9406" xr:uid="{00000000-0005-0000-0000-0000C4080000}"/>
    <cellStyle name="Comma 26 2 2 5 3 3" xfId="7163" xr:uid="{00000000-0005-0000-0000-0000C5080000}"/>
    <cellStyle name="Comma 26 2 2 5 4" xfId="3334" xr:uid="{00000000-0005-0000-0000-0000C6080000}"/>
    <cellStyle name="Comma 26 2 2 5 4 2" xfId="7896" xr:uid="{00000000-0005-0000-0000-0000C7080000}"/>
    <cellStyle name="Comma 26 2 2 5 5" xfId="5653" xr:uid="{00000000-0005-0000-0000-0000C8080000}"/>
    <cellStyle name="Comma 26 2 2 5 6" xfId="10697" xr:uid="{00000000-0005-0000-0000-0000C9080000}"/>
    <cellStyle name="Comma 26 2 2 6" xfId="1110" xr:uid="{00000000-0005-0000-0000-0000CA080000}"/>
    <cellStyle name="Comma 26 2 2 6 2" xfId="1897" xr:uid="{00000000-0005-0000-0000-0000CB080000}"/>
    <cellStyle name="Comma 26 2 2 6 2 2" xfId="4141" xr:uid="{00000000-0005-0000-0000-0000CC080000}"/>
    <cellStyle name="Comma 26 2 2 6 2 2 2" xfId="8703" xr:uid="{00000000-0005-0000-0000-0000CD080000}"/>
    <cellStyle name="Comma 26 2 2 6 2 3" xfId="6460" xr:uid="{00000000-0005-0000-0000-0000CE080000}"/>
    <cellStyle name="Comma 26 2 2 6 2 4" xfId="11504" xr:uid="{00000000-0005-0000-0000-0000CF080000}"/>
    <cellStyle name="Comma 26 2 2 6 3" xfId="2621" xr:uid="{00000000-0005-0000-0000-0000D0080000}"/>
    <cellStyle name="Comma 26 2 2 6 3 2" xfId="4865" xr:uid="{00000000-0005-0000-0000-0000D1080000}"/>
    <cellStyle name="Comma 26 2 2 6 3 2 2" xfId="9427" xr:uid="{00000000-0005-0000-0000-0000D2080000}"/>
    <cellStyle name="Comma 26 2 2 6 3 3" xfId="7184" xr:uid="{00000000-0005-0000-0000-0000D3080000}"/>
    <cellStyle name="Comma 26 2 2 6 4" xfId="3355" xr:uid="{00000000-0005-0000-0000-0000D4080000}"/>
    <cellStyle name="Comma 26 2 2 6 4 2" xfId="7917" xr:uid="{00000000-0005-0000-0000-0000D5080000}"/>
    <cellStyle name="Comma 26 2 2 6 5" xfId="5674" xr:uid="{00000000-0005-0000-0000-0000D6080000}"/>
    <cellStyle name="Comma 26 2 2 6 6" xfId="10718" xr:uid="{00000000-0005-0000-0000-0000D7080000}"/>
    <cellStyle name="Comma 26 2 2 7" xfId="1327" xr:uid="{00000000-0005-0000-0000-0000D8080000}"/>
    <cellStyle name="Comma 26 2 2 7 2" xfId="3571" xr:uid="{00000000-0005-0000-0000-0000D9080000}"/>
    <cellStyle name="Comma 26 2 2 7 2 2" xfId="8133" xr:uid="{00000000-0005-0000-0000-0000DA080000}"/>
    <cellStyle name="Comma 26 2 2 7 3" xfId="5890" xr:uid="{00000000-0005-0000-0000-0000DB080000}"/>
    <cellStyle name="Comma 26 2 2 7 4" xfId="10934" xr:uid="{00000000-0005-0000-0000-0000DC080000}"/>
    <cellStyle name="Comma 26 2 2 8" xfId="2113" xr:uid="{00000000-0005-0000-0000-0000DD080000}"/>
    <cellStyle name="Comma 26 2 2 8 2" xfId="4357" xr:uid="{00000000-0005-0000-0000-0000DE080000}"/>
    <cellStyle name="Comma 26 2 2 8 2 2" xfId="8919" xr:uid="{00000000-0005-0000-0000-0000DF080000}"/>
    <cellStyle name="Comma 26 2 2 8 3" xfId="6676" xr:uid="{00000000-0005-0000-0000-0000E0080000}"/>
    <cellStyle name="Comma 26 2 2 9" xfId="2837" xr:uid="{00000000-0005-0000-0000-0000E1080000}"/>
    <cellStyle name="Comma 26 2 2 9 2" xfId="7399" xr:uid="{00000000-0005-0000-0000-0000E2080000}"/>
    <cellStyle name="Comma 26 2 3" xfId="16" xr:uid="{00000000-0005-0000-0000-0000E3080000}"/>
    <cellStyle name="Comma 26 2 3 10" xfId="10151" xr:uid="{00000000-0005-0000-0000-0000E4080000}"/>
    <cellStyle name="Comma 26 2 3 2" xfId="863" xr:uid="{00000000-0005-0000-0000-0000E5080000}"/>
    <cellStyle name="Comma 26 2 3 2 2" xfId="1651" xr:uid="{00000000-0005-0000-0000-0000E6080000}"/>
    <cellStyle name="Comma 26 2 3 2 2 2" xfId="3895" xr:uid="{00000000-0005-0000-0000-0000E7080000}"/>
    <cellStyle name="Comma 26 2 3 2 2 2 2" xfId="8457" xr:uid="{00000000-0005-0000-0000-0000E8080000}"/>
    <cellStyle name="Comma 26 2 3 2 2 3" xfId="6214" xr:uid="{00000000-0005-0000-0000-0000E9080000}"/>
    <cellStyle name="Comma 26 2 3 2 2 4" xfId="11258" xr:uid="{00000000-0005-0000-0000-0000EA080000}"/>
    <cellStyle name="Comma 26 2 3 2 3" xfId="2375" xr:uid="{00000000-0005-0000-0000-0000EB080000}"/>
    <cellStyle name="Comma 26 2 3 2 3 2" xfId="4619" xr:uid="{00000000-0005-0000-0000-0000EC080000}"/>
    <cellStyle name="Comma 26 2 3 2 3 2 2" xfId="9181" xr:uid="{00000000-0005-0000-0000-0000ED080000}"/>
    <cellStyle name="Comma 26 2 3 2 3 3" xfId="6938" xr:uid="{00000000-0005-0000-0000-0000EE080000}"/>
    <cellStyle name="Comma 26 2 3 2 4" xfId="3109" xr:uid="{00000000-0005-0000-0000-0000EF080000}"/>
    <cellStyle name="Comma 26 2 3 2 4 2" xfId="7671" xr:uid="{00000000-0005-0000-0000-0000F0080000}"/>
    <cellStyle name="Comma 26 2 3 2 5" xfId="5428" xr:uid="{00000000-0005-0000-0000-0000F1080000}"/>
    <cellStyle name="Comma 26 2 3 2 6" xfId="10472" xr:uid="{00000000-0005-0000-0000-0000F2080000}"/>
    <cellStyle name="Comma 26 2 3 3" xfId="1093" xr:uid="{00000000-0005-0000-0000-0000F3080000}"/>
    <cellStyle name="Comma 26 2 3 3 2" xfId="1880" xr:uid="{00000000-0005-0000-0000-0000F4080000}"/>
    <cellStyle name="Comma 26 2 3 3 2 2" xfId="4124" xr:uid="{00000000-0005-0000-0000-0000F5080000}"/>
    <cellStyle name="Comma 26 2 3 3 2 2 2" xfId="8686" xr:uid="{00000000-0005-0000-0000-0000F6080000}"/>
    <cellStyle name="Comma 26 2 3 3 2 3" xfId="6443" xr:uid="{00000000-0005-0000-0000-0000F7080000}"/>
    <cellStyle name="Comma 26 2 3 3 2 4" xfId="11487" xr:uid="{00000000-0005-0000-0000-0000F8080000}"/>
    <cellStyle name="Comma 26 2 3 3 3" xfId="2604" xr:uid="{00000000-0005-0000-0000-0000F9080000}"/>
    <cellStyle name="Comma 26 2 3 3 3 2" xfId="4848" xr:uid="{00000000-0005-0000-0000-0000FA080000}"/>
    <cellStyle name="Comma 26 2 3 3 3 2 2" xfId="9410" xr:uid="{00000000-0005-0000-0000-0000FB080000}"/>
    <cellStyle name="Comma 26 2 3 3 3 3" xfId="7167" xr:uid="{00000000-0005-0000-0000-0000FC080000}"/>
    <cellStyle name="Comma 26 2 3 3 4" xfId="3338" xr:uid="{00000000-0005-0000-0000-0000FD080000}"/>
    <cellStyle name="Comma 26 2 3 3 4 2" xfId="7900" xr:uid="{00000000-0005-0000-0000-0000FE080000}"/>
    <cellStyle name="Comma 26 2 3 3 5" xfId="5657" xr:uid="{00000000-0005-0000-0000-0000FF080000}"/>
    <cellStyle name="Comma 26 2 3 3 6" xfId="10701" xr:uid="{00000000-0005-0000-0000-000000090000}"/>
    <cellStyle name="Comma 26 2 3 4" xfId="1115" xr:uid="{00000000-0005-0000-0000-000001090000}"/>
    <cellStyle name="Comma 26 2 3 4 2" xfId="1902" xr:uid="{00000000-0005-0000-0000-000002090000}"/>
    <cellStyle name="Comma 26 2 3 4 2 2" xfId="4146" xr:uid="{00000000-0005-0000-0000-000003090000}"/>
    <cellStyle name="Comma 26 2 3 4 2 2 2" xfId="8708" xr:uid="{00000000-0005-0000-0000-000004090000}"/>
    <cellStyle name="Comma 26 2 3 4 2 3" xfId="6465" xr:uid="{00000000-0005-0000-0000-000005090000}"/>
    <cellStyle name="Comma 26 2 3 4 2 4" xfId="11509" xr:uid="{00000000-0005-0000-0000-000006090000}"/>
    <cellStyle name="Comma 26 2 3 4 3" xfId="2626" xr:uid="{00000000-0005-0000-0000-000007090000}"/>
    <cellStyle name="Comma 26 2 3 4 3 2" xfId="4870" xr:uid="{00000000-0005-0000-0000-000008090000}"/>
    <cellStyle name="Comma 26 2 3 4 3 2 2" xfId="9432" xr:uid="{00000000-0005-0000-0000-000009090000}"/>
    <cellStyle name="Comma 26 2 3 4 3 3" xfId="7189" xr:uid="{00000000-0005-0000-0000-00000A090000}"/>
    <cellStyle name="Comma 26 2 3 4 4" xfId="3360" xr:uid="{00000000-0005-0000-0000-00000B090000}"/>
    <cellStyle name="Comma 26 2 3 4 4 2" xfId="7922" xr:uid="{00000000-0005-0000-0000-00000C090000}"/>
    <cellStyle name="Comma 26 2 3 4 5" xfId="5679" xr:uid="{00000000-0005-0000-0000-00000D090000}"/>
    <cellStyle name="Comma 26 2 3 4 6" xfId="10723" xr:uid="{00000000-0005-0000-0000-00000E090000}"/>
    <cellStyle name="Comma 26 2 3 5" xfId="1331" xr:uid="{00000000-0005-0000-0000-00000F090000}"/>
    <cellStyle name="Comma 26 2 3 5 2" xfId="3575" xr:uid="{00000000-0005-0000-0000-000010090000}"/>
    <cellStyle name="Comma 26 2 3 5 2 2" xfId="8137" xr:uid="{00000000-0005-0000-0000-000011090000}"/>
    <cellStyle name="Comma 26 2 3 5 3" xfId="5894" xr:uid="{00000000-0005-0000-0000-000012090000}"/>
    <cellStyle name="Comma 26 2 3 5 4" xfId="10938" xr:uid="{00000000-0005-0000-0000-000013090000}"/>
    <cellStyle name="Comma 26 2 3 6" xfId="2117" xr:uid="{00000000-0005-0000-0000-000014090000}"/>
    <cellStyle name="Comma 26 2 3 6 2" xfId="4361" xr:uid="{00000000-0005-0000-0000-000015090000}"/>
    <cellStyle name="Comma 26 2 3 6 2 2" xfId="8923" xr:uid="{00000000-0005-0000-0000-000016090000}"/>
    <cellStyle name="Comma 26 2 3 6 3" xfId="6680" xr:uid="{00000000-0005-0000-0000-000017090000}"/>
    <cellStyle name="Comma 26 2 3 7" xfId="2841" xr:uid="{00000000-0005-0000-0000-000018090000}"/>
    <cellStyle name="Comma 26 2 3 7 2" xfId="7403" xr:uid="{00000000-0005-0000-0000-000019090000}"/>
    <cellStyle name="Comma 26 2 3 8" xfId="5083" xr:uid="{00000000-0005-0000-0000-00001A090000}"/>
    <cellStyle name="Comma 26 2 3 8 2" xfId="9645" xr:uid="{00000000-0005-0000-0000-00001B090000}"/>
    <cellStyle name="Comma 26 2 3 9" xfId="5106" xr:uid="{00000000-0005-0000-0000-00001C090000}"/>
    <cellStyle name="Comma 26 2 4" xfId="854" xr:uid="{00000000-0005-0000-0000-00001D090000}"/>
    <cellStyle name="Comma 26 2 4 2" xfId="1642" xr:uid="{00000000-0005-0000-0000-00001E090000}"/>
    <cellStyle name="Comma 26 2 4 2 2" xfId="3886" xr:uid="{00000000-0005-0000-0000-00001F090000}"/>
    <cellStyle name="Comma 26 2 4 2 2 2" xfId="8448" xr:uid="{00000000-0005-0000-0000-000020090000}"/>
    <cellStyle name="Comma 26 2 4 2 3" xfId="6205" xr:uid="{00000000-0005-0000-0000-000021090000}"/>
    <cellStyle name="Comma 26 2 4 2 4" xfId="11249" xr:uid="{00000000-0005-0000-0000-000022090000}"/>
    <cellStyle name="Comma 26 2 4 3" xfId="2366" xr:uid="{00000000-0005-0000-0000-000023090000}"/>
    <cellStyle name="Comma 26 2 4 3 2" xfId="4610" xr:uid="{00000000-0005-0000-0000-000024090000}"/>
    <cellStyle name="Comma 26 2 4 3 2 2" xfId="9172" xr:uid="{00000000-0005-0000-0000-000025090000}"/>
    <cellStyle name="Comma 26 2 4 3 3" xfId="6929" xr:uid="{00000000-0005-0000-0000-000026090000}"/>
    <cellStyle name="Comma 26 2 4 4" xfId="3100" xr:uid="{00000000-0005-0000-0000-000027090000}"/>
    <cellStyle name="Comma 26 2 4 4 2" xfId="7662" xr:uid="{00000000-0005-0000-0000-000028090000}"/>
    <cellStyle name="Comma 26 2 4 5" xfId="5419" xr:uid="{00000000-0005-0000-0000-000029090000}"/>
    <cellStyle name="Comma 26 2 4 6" xfId="10463" xr:uid="{00000000-0005-0000-0000-00002A090000}"/>
    <cellStyle name="Comma 26 2 5" xfId="1071" xr:uid="{00000000-0005-0000-0000-00002B090000}"/>
    <cellStyle name="Comma 26 2 5 2" xfId="1858" xr:uid="{00000000-0005-0000-0000-00002C090000}"/>
    <cellStyle name="Comma 26 2 5 2 2" xfId="4102" xr:uid="{00000000-0005-0000-0000-00002D090000}"/>
    <cellStyle name="Comma 26 2 5 2 2 2" xfId="8664" xr:uid="{00000000-0005-0000-0000-00002E090000}"/>
    <cellStyle name="Comma 26 2 5 2 3" xfId="6421" xr:uid="{00000000-0005-0000-0000-00002F090000}"/>
    <cellStyle name="Comma 26 2 5 2 4" xfId="11465" xr:uid="{00000000-0005-0000-0000-000030090000}"/>
    <cellStyle name="Comma 26 2 5 3" xfId="2582" xr:uid="{00000000-0005-0000-0000-000031090000}"/>
    <cellStyle name="Comma 26 2 5 3 2" xfId="4826" xr:uid="{00000000-0005-0000-0000-000032090000}"/>
    <cellStyle name="Comma 26 2 5 3 2 2" xfId="9388" xr:uid="{00000000-0005-0000-0000-000033090000}"/>
    <cellStyle name="Comma 26 2 5 3 3" xfId="7145" xr:uid="{00000000-0005-0000-0000-000034090000}"/>
    <cellStyle name="Comma 26 2 5 4" xfId="3316" xr:uid="{00000000-0005-0000-0000-000035090000}"/>
    <cellStyle name="Comma 26 2 5 4 2" xfId="7878" xr:uid="{00000000-0005-0000-0000-000036090000}"/>
    <cellStyle name="Comma 26 2 5 5" xfId="5635" xr:uid="{00000000-0005-0000-0000-000037090000}"/>
    <cellStyle name="Comma 26 2 5 6" xfId="10679" xr:uid="{00000000-0005-0000-0000-000038090000}"/>
    <cellStyle name="Comma 26 2 6" xfId="1085" xr:uid="{00000000-0005-0000-0000-000039090000}"/>
    <cellStyle name="Comma 26 2 6 2" xfId="1872" xr:uid="{00000000-0005-0000-0000-00003A090000}"/>
    <cellStyle name="Comma 26 2 6 2 2" xfId="4116" xr:uid="{00000000-0005-0000-0000-00003B090000}"/>
    <cellStyle name="Comma 26 2 6 2 2 2" xfId="8678" xr:uid="{00000000-0005-0000-0000-00003C090000}"/>
    <cellStyle name="Comma 26 2 6 2 3" xfId="6435" xr:uid="{00000000-0005-0000-0000-00003D090000}"/>
    <cellStyle name="Comma 26 2 6 2 4" xfId="11479" xr:uid="{00000000-0005-0000-0000-00003E090000}"/>
    <cellStyle name="Comma 26 2 6 3" xfId="2596" xr:uid="{00000000-0005-0000-0000-00003F090000}"/>
    <cellStyle name="Comma 26 2 6 3 2" xfId="4840" xr:uid="{00000000-0005-0000-0000-000040090000}"/>
    <cellStyle name="Comma 26 2 6 3 2 2" xfId="9402" xr:uid="{00000000-0005-0000-0000-000041090000}"/>
    <cellStyle name="Comma 26 2 6 3 3" xfId="7159" xr:uid="{00000000-0005-0000-0000-000042090000}"/>
    <cellStyle name="Comma 26 2 6 4" xfId="3330" xr:uid="{00000000-0005-0000-0000-000043090000}"/>
    <cellStyle name="Comma 26 2 6 4 2" xfId="7892" xr:uid="{00000000-0005-0000-0000-000044090000}"/>
    <cellStyle name="Comma 26 2 6 5" xfId="5649" xr:uid="{00000000-0005-0000-0000-000045090000}"/>
    <cellStyle name="Comma 26 2 6 6" xfId="10693" xr:uid="{00000000-0005-0000-0000-000046090000}"/>
    <cellStyle name="Comma 26 2 7" xfId="1106" xr:uid="{00000000-0005-0000-0000-000047090000}"/>
    <cellStyle name="Comma 26 2 7 2" xfId="1893" xr:uid="{00000000-0005-0000-0000-000048090000}"/>
    <cellStyle name="Comma 26 2 7 2 2" xfId="4137" xr:uid="{00000000-0005-0000-0000-000049090000}"/>
    <cellStyle name="Comma 26 2 7 2 2 2" xfId="8699" xr:uid="{00000000-0005-0000-0000-00004A090000}"/>
    <cellStyle name="Comma 26 2 7 2 3" xfId="6456" xr:uid="{00000000-0005-0000-0000-00004B090000}"/>
    <cellStyle name="Comma 26 2 7 2 4" xfId="11500" xr:uid="{00000000-0005-0000-0000-00004C090000}"/>
    <cellStyle name="Comma 26 2 7 3" xfId="2617" xr:uid="{00000000-0005-0000-0000-00004D090000}"/>
    <cellStyle name="Comma 26 2 7 3 2" xfId="4861" xr:uid="{00000000-0005-0000-0000-00004E090000}"/>
    <cellStyle name="Comma 26 2 7 3 2 2" xfId="9423" xr:uid="{00000000-0005-0000-0000-00004F090000}"/>
    <cellStyle name="Comma 26 2 7 3 3" xfId="7180" xr:uid="{00000000-0005-0000-0000-000050090000}"/>
    <cellStyle name="Comma 26 2 7 4" xfId="3351" xr:uid="{00000000-0005-0000-0000-000051090000}"/>
    <cellStyle name="Comma 26 2 7 4 2" xfId="7913" xr:uid="{00000000-0005-0000-0000-000052090000}"/>
    <cellStyle name="Comma 26 2 7 5" xfId="5670" xr:uid="{00000000-0005-0000-0000-000053090000}"/>
    <cellStyle name="Comma 26 2 7 6" xfId="10714" xr:uid="{00000000-0005-0000-0000-000054090000}"/>
    <cellStyle name="Comma 26 2 8" xfId="1323" xr:uid="{00000000-0005-0000-0000-000055090000}"/>
    <cellStyle name="Comma 26 2 8 2" xfId="3567" xr:uid="{00000000-0005-0000-0000-000056090000}"/>
    <cellStyle name="Comma 26 2 8 2 2" xfId="8129" xr:uid="{00000000-0005-0000-0000-000057090000}"/>
    <cellStyle name="Comma 26 2 8 3" xfId="5886" xr:uid="{00000000-0005-0000-0000-000058090000}"/>
    <cellStyle name="Comma 26 2 8 4" xfId="10930" xr:uid="{00000000-0005-0000-0000-000059090000}"/>
    <cellStyle name="Comma 26 2 9" xfId="2109" xr:uid="{00000000-0005-0000-0000-00005A090000}"/>
    <cellStyle name="Comma 26 2 9 2" xfId="4353" xr:uid="{00000000-0005-0000-0000-00005B090000}"/>
    <cellStyle name="Comma 26 2 9 2 2" xfId="8915" xr:uid="{00000000-0005-0000-0000-00005C090000}"/>
    <cellStyle name="Comma 26 2 9 3" xfId="6672" xr:uid="{00000000-0005-0000-0000-00005D090000}"/>
    <cellStyle name="Comma 26 3" xfId="8" xr:uid="{00000000-0005-0000-0000-00005E090000}"/>
    <cellStyle name="Comma 26 3 10" xfId="5077" xr:uid="{00000000-0005-0000-0000-00005F090000}"/>
    <cellStyle name="Comma 26 3 10 2" xfId="9639" xr:uid="{00000000-0005-0000-0000-000060090000}"/>
    <cellStyle name="Comma 26 3 11" xfId="5100" xr:uid="{00000000-0005-0000-0000-000061090000}"/>
    <cellStyle name="Comma 26 3 12" xfId="10145" xr:uid="{00000000-0005-0000-0000-000062090000}"/>
    <cellStyle name="Comma 26 3 2" xfId="18" xr:uid="{00000000-0005-0000-0000-000063090000}"/>
    <cellStyle name="Comma 26 3 2 10" xfId="10153" xr:uid="{00000000-0005-0000-0000-000064090000}"/>
    <cellStyle name="Comma 26 3 2 2" xfId="865" xr:uid="{00000000-0005-0000-0000-000065090000}"/>
    <cellStyle name="Comma 26 3 2 2 2" xfId="1653" xr:uid="{00000000-0005-0000-0000-000066090000}"/>
    <cellStyle name="Comma 26 3 2 2 2 2" xfId="3897" xr:uid="{00000000-0005-0000-0000-000067090000}"/>
    <cellStyle name="Comma 26 3 2 2 2 2 2" xfId="8459" xr:uid="{00000000-0005-0000-0000-000068090000}"/>
    <cellStyle name="Comma 26 3 2 2 2 3" xfId="6216" xr:uid="{00000000-0005-0000-0000-000069090000}"/>
    <cellStyle name="Comma 26 3 2 2 2 4" xfId="11260" xr:uid="{00000000-0005-0000-0000-00006A090000}"/>
    <cellStyle name="Comma 26 3 2 2 3" xfId="2377" xr:uid="{00000000-0005-0000-0000-00006B090000}"/>
    <cellStyle name="Comma 26 3 2 2 3 2" xfId="4621" xr:uid="{00000000-0005-0000-0000-00006C090000}"/>
    <cellStyle name="Comma 26 3 2 2 3 2 2" xfId="9183" xr:uid="{00000000-0005-0000-0000-00006D090000}"/>
    <cellStyle name="Comma 26 3 2 2 3 3" xfId="6940" xr:uid="{00000000-0005-0000-0000-00006E090000}"/>
    <cellStyle name="Comma 26 3 2 2 4" xfId="3111" xr:uid="{00000000-0005-0000-0000-00006F090000}"/>
    <cellStyle name="Comma 26 3 2 2 4 2" xfId="7673" xr:uid="{00000000-0005-0000-0000-000070090000}"/>
    <cellStyle name="Comma 26 3 2 2 5" xfId="5430" xr:uid="{00000000-0005-0000-0000-000071090000}"/>
    <cellStyle name="Comma 26 3 2 2 6" xfId="10474" xr:uid="{00000000-0005-0000-0000-000072090000}"/>
    <cellStyle name="Comma 26 3 2 3" xfId="1095" xr:uid="{00000000-0005-0000-0000-000073090000}"/>
    <cellStyle name="Comma 26 3 2 3 2" xfId="1882" xr:uid="{00000000-0005-0000-0000-000074090000}"/>
    <cellStyle name="Comma 26 3 2 3 2 2" xfId="4126" xr:uid="{00000000-0005-0000-0000-000075090000}"/>
    <cellStyle name="Comma 26 3 2 3 2 2 2" xfId="8688" xr:uid="{00000000-0005-0000-0000-000076090000}"/>
    <cellStyle name="Comma 26 3 2 3 2 3" xfId="6445" xr:uid="{00000000-0005-0000-0000-000077090000}"/>
    <cellStyle name="Comma 26 3 2 3 2 4" xfId="11489" xr:uid="{00000000-0005-0000-0000-000078090000}"/>
    <cellStyle name="Comma 26 3 2 3 3" xfId="2606" xr:uid="{00000000-0005-0000-0000-000079090000}"/>
    <cellStyle name="Comma 26 3 2 3 3 2" xfId="4850" xr:uid="{00000000-0005-0000-0000-00007A090000}"/>
    <cellStyle name="Comma 26 3 2 3 3 2 2" xfId="9412" xr:uid="{00000000-0005-0000-0000-00007B090000}"/>
    <cellStyle name="Comma 26 3 2 3 3 3" xfId="7169" xr:uid="{00000000-0005-0000-0000-00007C090000}"/>
    <cellStyle name="Comma 26 3 2 3 4" xfId="3340" xr:uid="{00000000-0005-0000-0000-00007D090000}"/>
    <cellStyle name="Comma 26 3 2 3 4 2" xfId="7902" xr:uid="{00000000-0005-0000-0000-00007E090000}"/>
    <cellStyle name="Comma 26 3 2 3 5" xfId="5659" xr:uid="{00000000-0005-0000-0000-00007F090000}"/>
    <cellStyle name="Comma 26 3 2 3 6" xfId="10703" xr:uid="{00000000-0005-0000-0000-000080090000}"/>
    <cellStyle name="Comma 26 3 2 4" xfId="1117" xr:uid="{00000000-0005-0000-0000-000081090000}"/>
    <cellStyle name="Comma 26 3 2 4 2" xfId="1904" xr:uid="{00000000-0005-0000-0000-000082090000}"/>
    <cellStyle name="Comma 26 3 2 4 2 2" xfId="4148" xr:uid="{00000000-0005-0000-0000-000083090000}"/>
    <cellStyle name="Comma 26 3 2 4 2 2 2" xfId="8710" xr:uid="{00000000-0005-0000-0000-000084090000}"/>
    <cellStyle name="Comma 26 3 2 4 2 3" xfId="6467" xr:uid="{00000000-0005-0000-0000-000085090000}"/>
    <cellStyle name="Comma 26 3 2 4 2 4" xfId="11511" xr:uid="{00000000-0005-0000-0000-000086090000}"/>
    <cellStyle name="Comma 26 3 2 4 3" xfId="2628" xr:uid="{00000000-0005-0000-0000-000087090000}"/>
    <cellStyle name="Comma 26 3 2 4 3 2" xfId="4872" xr:uid="{00000000-0005-0000-0000-000088090000}"/>
    <cellStyle name="Comma 26 3 2 4 3 2 2" xfId="9434" xr:uid="{00000000-0005-0000-0000-000089090000}"/>
    <cellStyle name="Comma 26 3 2 4 3 3" xfId="7191" xr:uid="{00000000-0005-0000-0000-00008A090000}"/>
    <cellStyle name="Comma 26 3 2 4 4" xfId="3362" xr:uid="{00000000-0005-0000-0000-00008B090000}"/>
    <cellStyle name="Comma 26 3 2 4 4 2" xfId="7924" xr:uid="{00000000-0005-0000-0000-00008C090000}"/>
    <cellStyle name="Comma 26 3 2 4 5" xfId="5681" xr:uid="{00000000-0005-0000-0000-00008D090000}"/>
    <cellStyle name="Comma 26 3 2 4 6" xfId="10725" xr:uid="{00000000-0005-0000-0000-00008E090000}"/>
    <cellStyle name="Comma 26 3 2 5" xfId="1333" xr:uid="{00000000-0005-0000-0000-00008F090000}"/>
    <cellStyle name="Comma 26 3 2 5 2" xfId="3577" xr:uid="{00000000-0005-0000-0000-000090090000}"/>
    <cellStyle name="Comma 26 3 2 5 2 2" xfId="8139" xr:uid="{00000000-0005-0000-0000-000091090000}"/>
    <cellStyle name="Comma 26 3 2 5 3" xfId="5896" xr:uid="{00000000-0005-0000-0000-000092090000}"/>
    <cellStyle name="Comma 26 3 2 5 4" xfId="10940" xr:uid="{00000000-0005-0000-0000-000093090000}"/>
    <cellStyle name="Comma 26 3 2 6" xfId="2119" xr:uid="{00000000-0005-0000-0000-000094090000}"/>
    <cellStyle name="Comma 26 3 2 6 2" xfId="4363" xr:uid="{00000000-0005-0000-0000-000095090000}"/>
    <cellStyle name="Comma 26 3 2 6 2 2" xfId="8925" xr:uid="{00000000-0005-0000-0000-000096090000}"/>
    <cellStyle name="Comma 26 3 2 6 3" xfId="6682" xr:uid="{00000000-0005-0000-0000-000097090000}"/>
    <cellStyle name="Comma 26 3 2 7" xfId="2843" xr:uid="{00000000-0005-0000-0000-000098090000}"/>
    <cellStyle name="Comma 26 3 2 7 2" xfId="7405" xr:uid="{00000000-0005-0000-0000-000099090000}"/>
    <cellStyle name="Comma 26 3 2 8" xfId="5085" xr:uid="{00000000-0005-0000-0000-00009A090000}"/>
    <cellStyle name="Comma 26 3 2 8 2" xfId="9647" xr:uid="{00000000-0005-0000-0000-00009B090000}"/>
    <cellStyle name="Comma 26 3 2 9" xfId="5108" xr:uid="{00000000-0005-0000-0000-00009C090000}"/>
    <cellStyle name="Comma 26 3 3" xfId="856" xr:uid="{00000000-0005-0000-0000-00009D090000}"/>
    <cellStyle name="Comma 26 3 3 2" xfId="1644" xr:uid="{00000000-0005-0000-0000-00009E090000}"/>
    <cellStyle name="Comma 26 3 3 2 2" xfId="3888" xr:uid="{00000000-0005-0000-0000-00009F090000}"/>
    <cellStyle name="Comma 26 3 3 2 2 2" xfId="8450" xr:uid="{00000000-0005-0000-0000-0000A0090000}"/>
    <cellStyle name="Comma 26 3 3 2 3" xfId="6207" xr:uid="{00000000-0005-0000-0000-0000A1090000}"/>
    <cellStyle name="Comma 26 3 3 2 4" xfId="11251" xr:uid="{00000000-0005-0000-0000-0000A2090000}"/>
    <cellStyle name="Comma 26 3 3 3" xfId="2368" xr:uid="{00000000-0005-0000-0000-0000A3090000}"/>
    <cellStyle name="Comma 26 3 3 3 2" xfId="4612" xr:uid="{00000000-0005-0000-0000-0000A4090000}"/>
    <cellStyle name="Comma 26 3 3 3 2 2" xfId="9174" xr:uid="{00000000-0005-0000-0000-0000A5090000}"/>
    <cellStyle name="Comma 26 3 3 3 3" xfId="6931" xr:uid="{00000000-0005-0000-0000-0000A6090000}"/>
    <cellStyle name="Comma 26 3 3 4" xfId="3102" xr:uid="{00000000-0005-0000-0000-0000A7090000}"/>
    <cellStyle name="Comma 26 3 3 4 2" xfId="7664" xr:uid="{00000000-0005-0000-0000-0000A8090000}"/>
    <cellStyle name="Comma 26 3 3 5" xfId="5421" xr:uid="{00000000-0005-0000-0000-0000A9090000}"/>
    <cellStyle name="Comma 26 3 3 6" xfId="10465" xr:uid="{00000000-0005-0000-0000-0000AA090000}"/>
    <cellStyle name="Comma 26 3 4" xfId="1073" xr:uid="{00000000-0005-0000-0000-0000AB090000}"/>
    <cellStyle name="Comma 26 3 4 2" xfId="1860" xr:uid="{00000000-0005-0000-0000-0000AC090000}"/>
    <cellStyle name="Comma 26 3 4 2 2" xfId="4104" xr:uid="{00000000-0005-0000-0000-0000AD090000}"/>
    <cellStyle name="Comma 26 3 4 2 2 2" xfId="8666" xr:uid="{00000000-0005-0000-0000-0000AE090000}"/>
    <cellStyle name="Comma 26 3 4 2 3" xfId="6423" xr:uid="{00000000-0005-0000-0000-0000AF090000}"/>
    <cellStyle name="Comma 26 3 4 2 4" xfId="11467" xr:uid="{00000000-0005-0000-0000-0000B0090000}"/>
    <cellStyle name="Comma 26 3 4 3" xfId="2584" xr:uid="{00000000-0005-0000-0000-0000B1090000}"/>
    <cellStyle name="Comma 26 3 4 3 2" xfId="4828" xr:uid="{00000000-0005-0000-0000-0000B2090000}"/>
    <cellStyle name="Comma 26 3 4 3 2 2" xfId="9390" xr:uid="{00000000-0005-0000-0000-0000B3090000}"/>
    <cellStyle name="Comma 26 3 4 3 3" xfId="7147" xr:uid="{00000000-0005-0000-0000-0000B4090000}"/>
    <cellStyle name="Comma 26 3 4 4" xfId="3318" xr:uid="{00000000-0005-0000-0000-0000B5090000}"/>
    <cellStyle name="Comma 26 3 4 4 2" xfId="7880" xr:uid="{00000000-0005-0000-0000-0000B6090000}"/>
    <cellStyle name="Comma 26 3 4 5" xfId="5637" xr:uid="{00000000-0005-0000-0000-0000B7090000}"/>
    <cellStyle name="Comma 26 3 4 6" xfId="10681" xr:uid="{00000000-0005-0000-0000-0000B8090000}"/>
    <cellStyle name="Comma 26 3 5" xfId="1087" xr:uid="{00000000-0005-0000-0000-0000B9090000}"/>
    <cellStyle name="Comma 26 3 5 2" xfId="1874" xr:uid="{00000000-0005-0000-0000-0000BA090000}"/>
    <cellStyle name="Comma 26 3 5 2 2" xfId="4118" xr:uid="{00000000-0005-0000-0000-0000BB090000}"/>
    <cellStyle name="Comma 26 3 5 2 2 2" xfId="8680" xr:uid="{00000000-0005-0000-0000-0000BC090000}"/>
    <cellStyle name="Comma 26 3 5 2 3" xfId="6437" xr:uid="{00000000-0005-0000-0000-0000BD090000}"/>
    <cellStyle name="Comma 26 3 5 2 4" xfId="11481" xr:uid="{00000000-0005-0000-0000-0000BE090000}"/>
    <cellStyle name="Comma 26 3 5 3" xfId="2598" xr:uid="{00000000-0005-0000-0000-0000BF090000}"/>
    <cellStyle name="Comma 26 3 5 3 2" xfId="4842" xr:uid="{00000000-0005-0000-0000-0000C0090000}"/>
    <cellStyle name="Comma 26 3 5 3 2 2" xfId="9404" xr:uid="{00000000-0005-0000-0000-0000C1090000}"/>
    <cellStyle name="Comma 26 3 5 3 3" xfId="7161" xr:uid="{00000000-0005-0000-0000-0000C2090000}"/>
    <cellStyle name="Comma 26 3 5 4" xfId="3332" xr:uid="{00000000-0005-0000-0000-0000C3090000}"/>
    <cellStyle name="Comma 26 3 5 4 2" xfId="7894" xr:uid="{00000000-0005-0000-0000-0000C4090000}"/>
    <cellStyle name="Comma 26 3 5 5" xfId="5651" xr:uid="{00000000-0005-0000-0000-0000C5090000}"/>
    <cellStyle name="Comma 26 3 5 6" xfId="10695" xr:uid="{00000000-0005-0000-0000-0000C6090000}"/>
    <cellStyle name="Comma 26 3 6" xfId="1108" xr:uid="{00000000-0005-0000-0000-0000C7090000}"/>
    <cellStyle name="Comma 26 3 6 2" xfId="1895" xr:uid="{00000000-0005-0000-0000-0000C8090000}"/>
    <cellStyle name="Comma 26 3 6 2 2" xfId="4139" xr:uid="{00000000-0005-0000-0000-0000C9090000}"/>
    <cellStyle name="Comma 26 3 6 2 2 2" xfId="8701" xr:uid="{00000000-0005-0000-0000-0000CA090000}"/>
    <cellStyle name="Comma 26 3 6 2 3" xfId="6458" xr:uid="{00000000-0005-0000-0000-0000CB090000}"/>
    <cellStyle name="Comma 26 3 6 2 4" xfId="11502" xr:uid="{00000000-0005-0000-0000-0000CC090000}"/>
    <cellStyle name="Comma 26 3 6 3" xfId="2619" xr:uid="{00000000-0005-0000-0000-0000CD090000}"/>
    <cellStyle name="Comma 26 3 6 3 2" xfId="4863" xr:uid="{00000000-0005-0000-0000-0000CE090000}"/>
    <cellStyle name="Comma 26 3 6 3 2 2" xfId="9425" xr:uid="{00000000-0005-0000-0000-0000CF090000}"/>
    <cellStyle name="Comma 26 3 6 3 3" xfId="7182" xr:uid="{00000000-0005-0000-0000-0000D0090000}"/>
    <cellStyle name="Comma 26 3 6 4" xfId="3353" xr:uid="{00000000-0005-0000-0000-0000D1090000}"/>
    <cellStyle name="Comma 26 3 6 4 2" xfId="7915" xr:uid="{00000000-0005-0000-0000-0000D2090000}"/>
    <cellStyle name="Comma 26 3 6 5" xfId="5672" xr:uid="{00000000-0005-0000-0000-0000D3090000}"/>
    <cellStyle name="Comma 26 3 6 6" xfId="10716" xr:uid="{00000000-0005-0000-0000-0000D4090000}"/>
    <cellStyle name="Comma 26 3 7" xfId="1325" xr:uid="{00000000-0005-0000-0000-0000D5090000}"/>
    <cellStyle name="Comma 26 3 7 2" xfId="3569" xr:uid="{00000000-0005-0000-0000-0000D6090000}"/>
    <cellStyle name="Comma 26 3 7 2 2" xfId="8131" xr:uid="{00000000-0005-0000-0000-0000D7090000}"/>
    <cellStyle name="Comma 26 3 7 3" xfId="5888" xr:uid="{00000000-0005-0000-0000-0000D8090000}"/>
    <cellStyle name="Comma 26 3 7 4" xfId="10932" xr:uid="{00000000-0005-0000-0000-0000D9090000}"/>
    <cellStyle name="Comma 26 3 8" xfId="2111" xr:uid="{00000000-0005-0000-0000-0000DA090000}"/>
    <cellStyle name="Comma 26 3 8 2" xfId="4355" xr:uid="{00000000-0005-0000-0000-0000DB090000}"/>
    <cellStyle name="Comma 26 3 8 2 2" xfId="8917" xr:uid="{00000000-0005-0000-0000-0000DC090000}"/>
    <cellStyle name="Comma 26 3 8 3" xfId="6674" xr:uid="{00000000-0005-0000-0000-0000DD090000}"/>
    <cellStyle name="Comma 26 3 9" xfId="2835" xr:uid="{00000000-0005-0000-0000-0000DE090000}"/>
    <cellStyle name="Comma 26 3 9 2" xfId="7397" xr:uid="{00000000-0005-0000-0000-0000DF090000}"/>
    <cellStyle name="Comma 26 4" xfId="15" xr:uid="{00000000-0005-0000-0000-0000E0090000}"/>
    <cellStyle name="Comma 26 4 10" xfId="10150" xr:uid="{00000000-0005-0000-0000-0000E1090000}"/>
    <cellStyle name="Comma 26 4 2" xfId="862" xr:uid="{00000000-0005-0000-0000-0000E2090000}"/>
    <cellStyle name="Comma 26 4 2 2" xfId="1650" xr:uid="{00000000-0005-0000-0000-0000E3090000}"/>
    <cellStyle name="Comma 26 4 2 2 2" xfId="3894" xr:uid="{00000000-0005-0000-0000-0000E4090000}"/>
    <cellStyle name="Comma 26 4 2 2 2 2" xfId="8456" xr:uid="{00000000-0005-0000-0000-0000E5090000}"/>
    <cellStyle name="Comma 26 4 2 2 3" xfId="6213" xr:uid="{00000000-0005-0000-0000-0000E6090000}"/>
    <cellStyle name="Comma 26 4 2 2 4" xfId="11257" xr:uid="{00000000-0005-0000-0000-0000E7090000}"/>
    <cellStyle name="Comma 26 4 2 3" xfId="2374" xr:uid="{00000000-0005-0000-0000-0000E8090000}"/>
    <cellStyle name="Comma 26 4 2 3 2" xfId="4618" xr:uid="{00000000-0005-0000-0000-0000E9090000}"/>
    <cellStyle name="Comma 26 4 2 3 2 2" xfId="9180" xr:uid="{00000000-0005-0000-0000-0000EA090000}"/>
    <cellStyle name="Comma 26 4 2 3 3" xfId="6937" xr:uid="{00000000-0005-0000-0000-0000EB090000}"/>
    <cellStyle name="Comma 26 4 2 4" xfId="3108" xr:uid="{00000000-0005-0000-0000-0000EC090000}"/>
    <cellStyle name="Comma 26 4 2 4 2" xfId="7670" xr:uid="{00000000-0005-0000-0000-0000ED090000}"/>
    <cellStyle name="Comma 26 4 2 5" xfId="5427" xr:uid="{00000000-0005-0000-0000-0000EE090000}"/>
    <cellStyle name="Comma 26 4 2 6" xfId="10471" xr:uid="{00000000-0005-0000-0000-0000EF090000}"/>
    <cellStyle name="Comma 26 4 3" xfId="1092" xr:uid="{00000000-0005-0000-0000-0000F0090000}"/>
    <cellStyle name="Comma 26 4 3 2" xfId="1879" xr:uid="{00000000-0005-0000-0000-0000F1090000}"/>
    <cellStyle name="Comma 26 4 3 2 2" xfId="4123" xr:uid="{00000000-0005-0000-0000-0000F2090000}"/>
    <cellStyle name="Comma 26 4 3 2 2 2" xfId="8685" xr:uid="{00000000-0005-0000-0000-0000F3090000}"/>
    <cellStyle name="Comma 26 4 3 2 3" xfId="6442" xr:uid="{00000000-0005-0000-0000-0000F4090000}"/>
    <cellStyle name="Comma 26 4 3 2 4" xfId="11486" xr:uid="{00000000-0005-0000-0000-0000F5090000}"/>
    <cellStyle name="Comma 26 4 3 3" xfId="2603" xr:uid="{00000000-0005-0000-0000-0000F6090000}"/>
    <cellStyle name="Comma 26 4 3 3 2" xfId="4847" xr:uid="{00000000-0005-0000-0000-0000F7090000}"/>
    <cellStyle name="Comma 26 4 3 3 2 2" xfId="9409" xr:uid="{00000000-0005-0000-0000-0000F8090000}"/>
    <cellStyle name="Comma 26 4 3 3 3" xfId="7166" xr:uid="{00000000-0005-0000-0000-0000F9090000}"/>
    <cellStyle name="Comma 26 4 3 4" xfId="3337" xr:uid="{00000000-0005-0000-0000-0000FA090000}"/>
    <cellStyle name="Comma 26 4 3 4 2" xfId="7899" xr:uid="{00000000-0005-0000-0000-0000FB090000}"/>
    <cellStyle name="Comma 26 4 3 5" xfId="5656" xr:uid="{00000000-0005-0000-0000-0000FC090000}"/>
    <cellStyle name="Comma 26 4 3 6" xfId="10700" xr:uid="{00000000-0005-0000-0000-0000FD090000}"/>
    <cellStyle name="Comma 26 4 4" xfId="1114" xr:uid="{00000000-0005-0000-0000-0000FE090000}"/>
    <cellStyle name="Comma 26 4 4 2" xfId="1901" xr:uid="{00000000-0005-0000-0000-0000FF090000}"/>
    <cellStyle name="Comma 26 4 4 2 2" xfId="4145" xr:uid="{00000000-0005-0000-0000-0000000A0000}"/>
    <cellStyle name="Comma 26 4 4 2 2 2" xfId="8707" xr:uid="{00000000-0005-0000-0000-0000010A0000}"/>
    <cellStyle name="Comma 26 4 4 2 3" xfId="6464" xr:uid="{00000000-0005-0000-0000-0000020A0000}"/>
    <cellStyle name="Comma 26 4 4 2 4" xfId="11508" xr:uid="{00000000-0005-0000-0000-0000030A0000}"/>
    <cellStyle name="Comma 26 4 4 3" xfId="2625" xr:uid="{00000000-0005-0000-0000-0000040A0000}"/>
    <cellStyle name="Comma 26 4 4 3 2" xfId="4869" xr:uid="{00000000-0005-0000-0000-0000050A0000}"/>
    <cellStyle name="Comma 26 4 4 3 2 2" xfId="9431" xr:uid="{00000000-0005-0000-0000-0000060A0000}"/>
    <cellStyle name="Comma 26 4 4 3 3" xfId="7188" xr:uid="{00000000-0005-0000-0000-0000070A0000}"/>
    <cellStyle name="Comma 26 4 4 4" xfId="3359" xr:uid="{00000000-0005-0000-0000-0000080A0000}"/>
    <cellStyle name="Comma 26 4 4 4 2" xfId="7921" xr:uid="{00000000-0005-0000-0000-0000090A0000}"/>
    <cellStyle name="Comma 26 4 4 5" xfId="5678" xr:uid="{00000000-0005-0000-0000-00000A0A0000}"/>
    <cellStyle name="Comma 26 4 4 6" xfId="10722" xr:uid="{00000000-0005-0000-0000-00000B0A0000}"/>
    <cellStyle name="Comma 26 4 5" xfId="1330" xr:uid="{00000000-0005-0000-0000-00000C0A0000}"/>
    <cellStyle name="Comma 26 4 5 2" xfId="3574" xr:uid="{00000000-0005-0000-0000-00000D0A0000}"/>
    <cellStyle name="Comma 26 4 5 2 2" xfId="8136" xr:uid="{00000000-0005-0000-0000-00000E0A0000}"/>
    <cellStyle name="Comma 26 4 5 3" xfId="5893" xr:uid="{00000000-0005-0000-0000-00000F0A0000}"/>
    <cellStyle name="Comma 26 4 5 4" xfId="10937" xr:uid="{00000000-0005-0000-0000-0000100A0000}"/>
    <cellStyle name="Comma 26 4 6" xfId="2116" xr:uid="{00000000-0005-0000-0000-0000110A0000}"/>
    <cellStyle name="Comma 26 4 6 2" xfId="4360" xr:uid="{00000000-0005-0000-0000-0000120A0000}"/>
    <cellStyle name="Comma 26 4 6 2 2" xfId="8922" xr:uid="{00000000-0005-0000-0000-0000130A0000}"/>
    <cellStyle name="Comma 26 4 6 3" xfId="6679" xr:uid="{00000000-0005-0000-0000-0000140A0000}"/>
    <cellStyle name="Comma 26 4 7" xfId="2840" xr:uid="{00000000-0005-0000-0000-0000150A0000}"/>
    <cellStyle name="Comma 26 4 7 2" xfId="7402" xr:uid="{00000000-0005-0000-0000-0000160A0000}"/>
    <cellStyle name="Comma 26 4 8" xfId="5082" xr:uid="{00000000-0005-0000-0000-0000170A0000}"/>
    <cellStyle name="Comma 26 4 8 2" xfId="9644" xr:uid="{00000000-0005-0000-0000-0000180A0000}"/>
    <cellStyle name="Comma 26 4 9" xfId="5105" xr:uid="{00000000-0005-0000-0000-0000190A0000}"/>
    <cellStyle name="Comma 26 5" xfId="853" xr:uid="{00000000-0005-0000-0000-00001A0A0000}"/>
    <cellStyle name="Comma 26 5 2" xfId="1641" xr:uid="{00000000-0005-0000-0000-00001B0A0000}"/>
    <cellStyle name="Comma 26 5 2 2" xfId="3885" xr:uid="{00000000-0005-0000-0000-00001C0A0000}"/>
    <cellStyle name="Comma 26 5 2 2 2" xfId="8447" xr:uid="{00000000-0005-0000-0000-00001D0A0000}"/>
    <cellStyle name="Comma 26 5 2 3" xfId="6204" xr:uid="{00000000-0005-0000-0000-00001E0A0000}"/>
    <cellStyle name="Comma 26 5 2 4" xfId="11248" xr:uid="{00000000-0005-0000-0000-00001F0A0000}"/>
    <cellStyle name="Comma 26 5 3" xfId="2365" xr:uid="{00000000-0005-0000-0000-0000200A0000}"/>
    <cellStyle name="Comma 26 5 3 2" xfId="4609" xr:uid="{00000000-0005-0000-0000-0000210A0000}"/>
    <cellStyle name="Comma 26 5 3 2 2" xfId="9171" xr:uid="{00000000-0005-0000-0000-0000220A0000}"/>
    <cellStyle name="Comma 26 5 3 3" xfId="6928" xr:uid="{00000000-0005-0000-0000-0000230A0000}"/>
    <cellStyle name="Comma 26 5 4" xfId="3099" xr:uid="{00000000-0005-0000-0000-0000240A0000}"/>
    <cellStyle name="Comma 26 5 4 2" xfId="7661" xr:uid="{00000000-0005-0000-0000-0000250A0000}"/>
    <cellStyle name="Comma 26 5 5" xfId="5418" xr:uid="{00000000-0005-0000-0000-0000260A0000}"/>
    <cellStyle name="Comma 26 5 6" xfId="10462" xr:uid="{00000000-0005-0000-0000-0000270A0000}"/>
    <cellStyle name="Comma 26 6" xfId="1070" xr:uid="{00000000-0005-0000-0000-0000280A0000}"/>
    <cellStyle name="Comma 26 6 2" xfId="1857" xr:uid="{00000000-0005-0000-0000-0000290A0000}"/>
    <cellStyle name="Comma 26 6 2 2" xfId="4101" xr:uid="{00000000-0005-0000-0000-00002A0A0000}"/>
    <cellStyle name="Comma 26 6 2 2 2" xfId="8663" xr:uid="{00000000-0005-0000-0000-00002B0A0000}"/>
    <cellStyle name="Comma 26 6 2 3" xfId="6420" xr:uid="{00000000-0005-0000-0000-00002C0A0000}"/>
    <cellStyle name="Comma 26 6 2 4" xfId="11464" xr:uid="{00000000-0005-0000-0000-00002D0A0000}"/>
    <cellStyle name="Comma 26 6 3" xfId="2581" xr:uid="{00000000-0005-0000-0000-00002E0A0000}"/>
    <cellStyle name="Comma 26 6 3 2" xfId="4825" xr:uid="{00000000-0005-0000-0000-00002F0A0000}"/>
    <cellStyle name="Comma 26 6 3 2 2" xfId="9387" xr:uid="{00000000-0005-0000-0000-0000300A0000}"/>
    <cellStyle name="Comma 26 6 3 3" xfId="7144" xr:uid="{00000000-0005-0000-0000-0000310A0000}"/>
    <cellStyle name="Comma 26 6 4" xfId="3315" xr:uid="{00000000-0005-0000-0000-0000320A0000}"/>
    <cellStyle name="Comma 26 6 4 2" xfId="7877" xr:uid="{00000000-0005-0000-0000-0000330A0000}"/>
    <cellStyle name="Comma 26 6 5" xfId="5634" xr:uid="{00000000-0005-0000-0000-0000340A0000}"/>
    <cellStyle name="Comma 26 6 6" xfId="10678" xr:uid="{00000000-0005-0000-0000-0000350A0000}"/>
    <cellStyle name="Comma 26 7" xfId="1083" xr:uid="{00000000-0005-0000-0000-0000360A0000}"/>
    <cellStyle name="Comma 26 7 2" xfId="1870" xr:uid="{00000000-0005-0000-0000-0000370A0000}"/>
    <cellStyle name="Comma 26 7 2 2" xfId="4114" xr:uid="{00000000-0005-0000-0000-0000380A0000}"/>
    <cellStyle name="Comma 26 7 2 2 2" xfId="8676" xr:uid="{00000000-0005-0000-0000-0000390A0000}"/>
    <cellStyle name="Comma 26 7 2 3" xfId="6433" xr:uid="{00000000-0005-0000-0000-00003A0A0000}"/>
    <cellStyle name="Comma 26 7 2 4" xfId="11477" xr:uid="{00000000-0005-0000-0000-00003B0A0000}"/>
    <cellStyle name="Comma 26 7 3" xfId="2594" xr:uid="{00000000-0005-0000-0000-00003C0A0000}"/>
    <cellStyle name="Comma 26 7 3 2" xfId="4838" xr:uid="{00000000-0005-0000-0000-00003D0A0000}"/>
    <cellStyle name="Comma 26 7 3 2 2" xfId="9400" xr:uid="{00000000-0005-0000-0000-00003E0A0000}"/>
    <cellStyle name="Comma 26 7 3 3" xfId="7157" xr:uid="{00000000-0005-0000-0000-00003F0A0000}"/>
    <cellStyle name="Comma 26 7 4" xfId="3328" xr:uid="{00000000-0005-0000-0000-0000400A0000}"/>
    <cellStyle name="Comma 26 7 4 2" xfId="7890" xr:uid="{00000000-0005-0000-0000-0000410A0000}"/>
    <cellStyle name="Comma 26 7 5" xfId="5647" xr:uid="{00000000-0005-0000-0000-0000420A0000}"/>
    <cellStyle name="Comma 26 7 6" xfId="10691" xr:uid="{00000000-0005-0000-0000-0000430A0000}"/>
    <cellStyle name="Comma 26 8" xfId="1104" xr:uid="{00000000-0005-0000-0000-0000440A0000}"/>
    <cellStyle name="Comma 26 8 2" xfId="1891" xr:uid="{00000000-0005-0000-0000-0000450A0000}"/>
    <cellStyle name="Comma 26 8 2 2" xfId="4135" xr:uid="{00000000-0005-0000-0000-0000460A0000}"/>
    <cellStyle name="Comma 26 8 2 2 2" xfId="8697" xr:uid="{00000000-0005-0000-0000-0000470A0000}"/>
    <cellStyle name="Comma 26 8 2 3" xfId="6454" xr:uid="{00000000-0005-0000-0000-0000480A0000}"/>
    <cellStyle name="Comma 26 8 2 4" xfId="11498" xr:uid="{00000000-0005-0000-0000-0000490A0000}"/>
    <cellStyle name="Comma 26 8 3" xfId="2615" xr:uid="{00000000-0005-0000-0000-00004A0A0000}"/>
    <cellStyle name="Comma 26 8 3 2" xfId="4859" xr:uid="{00000000-0005-0000-0000-00004B0A0000}"/>
    <cellStyle name="Comma 26 8 3 2 2" xfId="9421" xr:uid="{00000000-0005-0000-0000-00004C0A0000}"/>
    <cellStyle name="Comma 26 8 3 3" xfId="7178" xr:uid="{00000000-0005-0000-0000-00004D0A0000}"/>
    <cellStyle name="Comma 26 8 4" xfId="3349" xr:uid="{00000000-0005-0000-0000-00004E0A0000}"/>
    <cellStyle name="Comma 26 8 4 2" xfId="7911" xr:uid="{00000000-0005-0000-0000-00004F0A0000}"/>
    <cellStyle name="Comma 26 8 5" xfId="5668" xr:uid="{00000000-0005-0000-0000-0000500A0000}"/>
    <cellStyle name="Comma 26 8 6" xfId="10712" xr:uid="{00000000-0005-0000-0000-0000510A0000}"/>
    <cellStyle name="Comma 26 9" xfId="1322" xr:uid="{00000000-0005-0000-0000-0000520A0000}"/>
    <cellStyle name="Comma 26 9 2" xfId="3566" xr:uid="{00000000-0005-0000-0000-0000530A0000}"/>
    <cellStyle name="Comma 26 9 2 2" xfId="8128" xr:uid="{00000000-0005-0000-0000-0000540A0000}"/>
    <cellStyle name="Comma 26 9 3" xfId="5885" xr:uid="{00000000-0005-0000-0000-0000550A0000}"/>
    <cellStyle name="Comma 26 9 4" xfId="10929" xr:uid="{00000000-0005-0000-0000-0000560A0000}"/>
    <cellStyle name="Comma 27" xfId="724" xr:uid="{00000000-0005-0000-0000-0000570A0000}"/>
    <cellStyle name="Comma 27 2" xfId="1039" xr:uid="{00000000-0005-0000-0000-0000580A0000}"/>
    <cellStyle name="Comma 27 2 2" xfId="1827" xr:uid="{00000000-0005-0000-0000-0000590A0000}"/>
    <cellStyle name="Comma 27 2 2 2" xfId="4071" xr:uid="{00000000-0005-0000-0000-00005A0A0000}"/>
    <cellStyle name="Comma 27 2 2 2 2" xfId="8633" xr:uid="{00000000-0005-0000-0000-00005B0A0000}"/>
    <cellStyle name="Comma 27 2 2 3" xfId="6390" xr:uid="{00000000-0005-0000-0000-00005C0A0000}"/>
    <cellStyle name="Comma 27 2 2 4" xfId="11434" xr:uid="{00000000-0005-0000-0000-00005D0A0000}"/>
    <cellStyle name="Comma 27 2 3" xfId="2551" xr:uid="{00000000-0005-0000-0000-00005E0A0000}"/>
    <cellStyle name="Comma 27 2 3 2" xfId="4795" xr:uid="{00000000-0005-0000-0000-00005F0A0000}"/>
    <cellStyle name="Comma 27 2 3 2 2" xfId="9357" xr:uid="{00000000-0005-0000-0000-0000600A0000}"/>
    <cellStyle name="Comma 27 2 3 3" xfId="7114" xr:uid="{00000000-0005-0000-0000-0000610A0000}"/>
    <cellStyle name="Comma 27 2 4" xfId="3285" xr:uid="{00000000-0005-0000-0000-0000620A0000}"/>
    <cellStyle name="Comma 27 2 4 2" xfId="7847" xr:uid="{00000000-0005-0000-0000-0000630A0000}"/>
    <cellStyle name="Comma 27 2 5" xfId="5604" xr:uid="{00000000-0005-0000-0000-0000640A0000}"/>
    <cellStyle name="Comma 27 2 6" xfId="10648" xr:uid="{00000000-0005-0000-0000-0000650A0000}"/>
    <cellStyle name="Comma 27 3" xfId="1292" xr:uid="{00000000-0005-0000-0000-0000660A0000}"/>
    <cellStyle name="Comma 27 3 2" xfId="2079" xr:uid="{00000000-0005-0000-0000-0000670A0000}"/>
    <cellStyle name="Comma 27 3 2 2" xfId="4323" xr:uid="{00000000-0005-0000-0000-0000680A0000}"/>
    <cellStyle name="Comma 27 3 2 2 2" xfId="8885" xr:uid="{00000000-0005-0000-0000-0000690A0000}"/>
    <cellStyle name="Comma 27 3 2 3" xfId="6642" xr:uid="{00000000-0005-0000-0000-00006A0A0000}"/>
    <cellStyle name="Comma 27 3 2 4" xfId="11686" xr:uid="{00000000-0005-0000-0000-00006B0A0000}"/>
    <cellStyle name="Comma 27 3 3" xfId="2802" xr:uid="{00000000-0005-0000-0000-00006C0A0000}"/>
    <cellStyle name="Comma 27 3 3 2" xfId="5046" xr:uid="{00000000-0005-0000-0000-00006D0A0000}"/>
    <cellStyle name="Comma 27 3 3 2 2" xfId="9608" xr:uid="{00000000-0005-0000-0000-00006E0A0000}"/>
    <cellStyle name="Comma 27 3 3 3" xfId="7365" xr:uid="{00000000-0005-0000-0000-00006F0A0000}"/>
    <cellStyle name="Comma 27 3 4" xfId="3537" xr:uid="{00000000-0005-0000-0000-0000700A0000}"/>
    <cellStyle name="Comma 27 3 4 2" xfId="8099" xr:uid="{00000000-0005-0000-0000-0000710A0000}"/>
    <cellStyle name="Comma 27 3 5" xfId="5856" xr:uid="{00000000-0005-0000-0000-0000720A0000}"/>
    <cellStyle name="Comma 27 3 6" xfId="10900" xr:uid="{00000000-0005-0000-0000-0000730A0000}"/>
    <cellStyle name="Comma 27 4" xfId="1559" xr:uid="{00000000-0005-0000-0000-0000740A0000}"/>
    <cellStyle name="Comma 27 4 2" xfId="3803" xr:uid="{00000000-0005-0000-0000-0000750A0000}"/>
    <cellStyle name="Comma 27 4 2 2" xfId="8365" xr:uid="{00000000-0005-0000-0000-0000760A0000}"/>
    <cellStyle name="Comma 27 4 3" xfId="6122" xr:uid="{00000000-0005-0000-0000-0000770A0000}"/>
    <cellStyle name="Comma 27 4 4" xfId="11166" xr:uid="{00000000-0005-0000-0000-0000780A0000}"/>
    <cellStyle name="Comma 27 5" xfId="2337" xr:uid="{00000000-0005-0000-0000-0000790A0000}"/>
    <cellStyle name="Comma 27 5 2" xfId="4581" xr:uid="{00000000-0005-0000-0000-00007A0A0000}"/>
    <cellStyle name="Comma 27 5 2 2" xfId="9143" xr:uid="{00000000-0005-0000-0000-00007B0A0000}"/>
    <cellStyle name="Comma 27 5 3" xfId="6900" xr:uid="{00000000-0005-0000-0000-00007C0A0000}"/>
    <cellStyle name="Comma 27 6" xfId="3017" xr:uid="{00000000-0005-0000-0000-00007D0A0000}"/>
    <cellStyle name="Comma 27 6 2" xfId="7579" xr:uid="{00000000-0005-0000-0000-00007E0A0000}"/>
    <cellStyle name="Comma 27 7" xfId="5336" xr:uid="{00000000-0005-0000-0000-00007F0A0000}"/>
    <cellStyle name="Comma 27 8" xfId="10380" xr:uid="{00000000-0005-0000-0000-0000800A0000}"/>
    <cellStyle name="Comma 28" xfId="816" xr:uid="{00000000-0005-0000-0000-0000810A0000}"/>
    <cellStyle name="Comma 28 2" xfId="1050" xr:uid="{00000000-0005-0000-0000-0000820A0000}"/>
    <cellStyle name="Comma 28 2 2" xfId="1838" xr:uid="{00000000-0005-0000-0000-0000830A0000}"/>
    <cellStyle name="Comma 28 2 2 2" xfId="4082" xr:uid="{00000000-0005-0000-0000-0000840A0000}"/>
    <cellStyle name="Comma 28 2 2 2 2" xfId="8644" xr:uid="{00000000-0005-0000-0000-0000850A0000}"/>
    <cellStyle name="Comma 28 2 2 3" xfId="6401" xr:uid="{00000000-0005-0000-0000-0000860A0000}"/>
    <cellStyle name="Comma 28 2 2 4" xfId="11445" xr:uid="{00000000-0005-0000-0000-0000870A0000}"/>
    <cellStyle name="Comma 28 2 3" xfId="2562" xr:uid="{00000000-0005-0000-0000-0000880A0000}"/>
    <cellStyle name="Comma 28 2 3 2" xfId="4806" xr:uid="{00000000-0005-0000-0000-0000890A0000}"/>
    <cellStyle name="Comma 28 2 3 2 2" xfId="9368" xr:uid="{00000000-0005-0000-0000-00008A0A0000}"/>
    <cellStyle name="Comma 28 2 3 3" xfId="7125" xr:uid="{00000000-0005-0000-0000-00008B0A0000}"/>
    <cellStyle name="Comma 28 2 4" xfId="3296" xr:uid="{00000000-0005-0000-0000-00008C0A0000}"/>
    <cellStyle name="Comma 28 2 4 2" xfId="7858" xr:uid="{00000000-0005-0000-0000-00008D0A0000}"/>
    <cellStyle name="Comma 28 2 5" xfId="5615" xr:uid="{00000000-0005-0000-0000-00008E0A0000}"/>
    <cellStyle name="Comma 28 2 6" xfId="10659" xr:uid="{00000000-0005-0000-0000-00008F0A0000}"/>
    <cellStyle name="Comma 28 3" xfId="1304" xr:uid="{00000000-0005-0000-0000-0000900A0000}"/>
    <cellStyle name="Comma 28 3 2" xfId="2091" xr:uid="{00000000-0005-0000-0000-0000910A0000}"/>
    <cellStyle name="Comma 28 3 2 2" xfId="4335" xr:uid="{00000000-0005-0000-0000-0000920A0000}"/>
    <cellStyle name="Comma 28 3 2 2 2" xfId="8897" xr:uid="{00000000-0005-0000-0000-0000930A0000}"/>
    <cellStyle name="Comma 28 3 2 3" xfId="6654" xr:uid="{00000000-0005-0000-0000-0000940A0000}"/>
    <cellStyle name="Comma 28 3 2 4" xfId="11698" xr:uid="{00000000-0005-0000-0000-0000950A0000}"/>
    <cellStyle name="Comma 28 3 3" xfId="2813" xr:uid="{00000000-0005-0000-0000-0000960A0000}"/>
    <cellStyle name="Comma 28 3 3 2" xfId="5057" xr:uid="{00000000-0005-0000-0000-0000970A0000}"/>
    <cellStyle name="Comma 28 3 3 2 2" xfId="9619" xr:uid="{00000000-0005-0000-0000-0000980A0000}"/>
    <cellStyle name="Comma 28 3 3 3" xfId="7376" xr:uid="{00000000-0005-0000-0000-0000990A0000}"/>
    <cellStyle name="Comma 28 3 4" xfId="3549" xr:uid="{00000000-0005-0000-0000-00009A0A0000}"/>
    <cellStyle name="Comma 28 3 4 2" xfId="8111" xr:uid="{00000000-0005-0000-0000-00009B0A0000}"/>
    <cellStyle name="Comma 28 3 5" xfId="5868" xr:uid="{00000000-0005-0000-0000-00009C0A0000}"/>
    <cellStyle name="Comma 28 3 6" xfId="10912" xr:uid="{00000000-0005-0000-0000-00009D0A0000}"/>
    <cellStyle name="Comma 28 4" xfId="1624" xr:uid="{00000000-0005-0000-0000-00009E0A0000}"/>
    <cellStyle name="Comma 28 4 2" xfId="3868" xr:uid="{00000000-0005-0000-0000-00009F0A0000}"/>
    <cellStyle name="Comma 28 4 2 2" xfId="8430" xr:uid="{00000000-0005-0000-0000-0000A00A0000}"/>
    <cellStyle name="Comma 28 4 3" xfId="6187" xr:uid="{00000000-0005-0000-0000-0000A10A0000}"/>
    <cellStyle name="Comma 28 4 4" xfId="11231" xr:uid="{00000000-0005-0000-0000-0000A20A0000}"/>
    <cellStyle name="Comma 28 5" xfId="2348" xr:uid="{00000000-0005-0000-0000-0000A30A0000}"/>
    <cellStyle name="Comma 28 5 2" xfId="4592" xr:uid="{00000000-0005-0000-0000-0000A40A0000}"/>
    <cellStyle name="Comma 28 5 2 2" xfId="9154" xr:uid="{00000000-0005-0000-0000-0000A50A0000}"/>
    <cellStyle name="Comma 28 5 3" xfId="6911" xr:uid="{00000000-0005-0000-0000-0000A60A0000}"/>
    <cellStyle name="Comma 28 6" xfId="3082" xr:uid="{00000000-0005-0000-0000-0000A70A0000}"/>
    <cellStyle name="Comma 28 6 2" xfId="7644" xr:uid="{00000000-0005-0000-0000-0000A80A0000}"/>
    <cellStyle name="Comma 28 7" xfId="5401" xr:uid="{00000000-0005-0000-0000-0000A90A0000}"/>
    <cellStyle name="Comma 28 8" xfId="10445" xr:uid="{00000000-0005-0000-0000-0000AA0A0000}"/>
    <cellStyle name="Comma 29" xfId="821" xr:uid="{00000000-0005-0000-0000-0000AB0A0000}"/>
    <cellStyle name="Comma 29 2" xfId="1052" xr:uid="{00000000-0005-0000-0000-0000AC0A0000}"/>
    <cellStyle name="Comma 29 2 2" xfId="1840" xr:uid="{00000000-0005-0000-0000-0000AD0A0000}"/>
    <cellStyle name="Comma 29 2 2 2" xfId="4084" xr:uid="{00000000-0005-0000-0000-0000AE0A0000}"/>
    <cellStyle name="Comma 29 2 2 2 2" xfId="8646" xr:uid="{00000000-0005-0000-0000-0000AF0A0000}"/>
    <cellStyle name="Comma 29 2 2 3" xfId="6403" xr:uid="{00000000-0005-0000-0000-0000B00A0000}"/>
    <cellStyle name="Comma 29 2 2 4" xfId="11447" xr:uid="{00000000-0005-0000-0000-0000B10A0000}"/>
    <cellStyle name="Comma 29 2 3" xfId="2564" xr:uid="{00000000-0005-0000-0000-0000B20A0000}"/>
    <cellStyle name="Comma 29 2 3 2" xfId="4808" xr:uid="{00000000-0005-0000-0000-0000B30A0000}"/>
    <cellStyle name="Comma 29 2 3 2 2" xfId="9370" xr:uid="{00000000-0005-0000-0000-0000B40A0000}"/>
    <cellStyle name="Comma 29 2 3 3" xfId="7127" xr:uid="{00000000-0005-0000-0000-0000B50A0000}"/>
    <cellStyle name="Comma 29 2 4" xfId="3298" xr:uid="{00000000-0005-0000-0000-0000B60A0000}"/>
    <cellStyle name="Comma 29 2 4 2" xfId="7860" xr:uid="{00000000-0005-0000-0000-0000B70A0000}"/>
    <cellStyle name="Comma 29 2 5" xfId="5617" xr:uid="{00000000-0005-0000-0000-0000B80A0000}"/>
    <cellStyle name="Comma 29 2 6" xfId="10661" xr:uid="{00000000-0005-0000-0000-0000B90A0000}"/>
    <cellStyle name="Comma 29 3" xfId="1306" xr:uid="{00000000-0005-0000-0000-0000BA0A0000}"/>
    <cellStyle name="Comma 29 3 2" xfId="2093" xr:uid="{00000000-0005-0000-0000-0000BB0A0000}"/>
    <cellStyle name="Comma 29 3 2 2" xfId="4337" xr:uid="{00000000-0005-0000-0000-0000BC0A0000}"/>
    <cellStyle name="Comma 29 3 2 2 2" xfId="8899" xr:uid="{00000000-0005-0000-0000-0000BD0A0000}"/>
    <cellStyle name="Comma 29 3 2 3" xfId="6656" xr:uid="{00000000-0005-0000-0000-0000BE0A0000}"/>
    <cellStyle name="Comma 29 3 2 4" xfId="11700" xr:uid="{00000000-0005-0000-0000-0000BF0A0000}"/>
    <cellStyle name="Comma 29 3 3" xfId="2815" xr:uid="{00000000-0005-0000-0000-0000C00A0000}"/>
    <cellStyle name="Comma 29 3 3 2" xfId="5059" xr:uid="{00000000-0005-0000-0000-0000C10A0000}"/>
    <cellStyle name="Comma 29 3 3 2 2" xfId="9621" xr:uid="{00000000-0005-0000-0000-0000C20A0000}"/>
    <cellStyle name="Comma 29 3 3 3" xfId="7378" xr:uid="{00000000-0005-0000-0000-0000C30A0000}"/>
    <cellStyle name="Comma 29 3 4" xfId="3551" xr:uid="{00000000-0005-0000-0000-0000C40A0000}"/>
    <cellStyle name="Comma 29 3 4 2" xfId="8113" xr:uid="{00000000-0005-0000-0000-0000C50A0000}"/>
    <cellStyle name="Comma 29 3 5" xfId="5870" xr:uid="{00000000-0005-0000-0000-0000C60A0000}"/>
    <cellStyle name="Comma 29 3 6" xfId="10914" xr:uid="{00000000-0005-0000-0000-0000C70A0000}"/>
    <cellStyle name="Comma 29 4" xfId="1626" xr:uid="{00000000-0005-0000-0000-0000C80A0000}"/>
    <cellStyle name="Comma 29 4 2" xfId="3870" xr:uid="{00000000-0005-0000-0000-0000C90A0000}"/>
    <cellStyle name="Comma 29 4 2 2" xfId="8432" xr:uid="{00000000-0005-0000-0000-0000CA0A0000}"/>
    <cellStyle name="Comma 29 4 3" xfId="6189" xr:uid="{00000000-0005-0000-0000-0000CB0A0000}"/>
    <cellStyle name="Comma 29 4 4" xfId="11233" xr:uid="{00000000-0005-0000-0000-0000CC0A0000}"/>
    <cellStyle name="Comma 29 5" xfId="2350" xr:uid="{00000000-0005-0000-0000-0000CD0A0000}"/>
    <cellStyle name="Comma 29 5 2" xfId="4594" xr:uid="{00000000-0005-0000-0000-0000CE0A0000}"/>
    <cellStyle name="Comma 29 5 2 2" xfId="9156" xr:uid="{00000000-0005-0000-0000-0000CF0A0000}"/>
    <cellStyle name="Comma 29 5 3" xfId="6913" xr:uid="{00000000-0005-0000-0000-0000D00A0000}"/>
    <cellStyle name="Comma 29 6" xfId="3084" xr:uid="{00000000-0005-0000-0000-0000D10A0000}"/>
    <cellStyle name="Comma 29 6 2" xfId="7646" xr:uid="{00000000-0005-0000-0000-0000D20A0000}"/>
    <cellStyle name="Comma 29 7" xfId="5403" xr:uid="{00000000-0005-0000-0000-0000D30A0000}"/>
    <cellStyle name="Comma 29 8" xfId="10447" xr:uid="{00000000-0005-0000-0000-0000D40A0000}"/>
    <cellStyle name="Comma 3" xfId="22" xr:uid="{00000000-0005-0000-0000-0000D50A0000}"/>
    <cellStyle name="Comma 3 10" xfId="102" xr:uid="{00000000-0005-0000-0000-0000D60A0000}"/>
    <cellStyle name="Comma 3 10 2" xfId="914" xr:uid="{00000000-0005-0000-0000-0000D70A0000}"/>
    <cellStyle name="Comma 3 10 2 2" xfId="1702" xr:uid="{00000000-0005-0000-0000-0000D80A0000}"/>
    <cellStyle name="Comma 3 10 2 2 2" xfId="3946" xr:uid="{00000000-0005-0000-0000-0000D90A0000}"/>
    <cellStyle name="Comma 3 10 2 2 2 2" xfId="8508" xr:uid="{00000000-0005-0000-0000-0000DA0A0000}"/>
    <cellStyle name="Comma 3 10 2 2 3" xfId="6265" xr:uid="{00000000-0005-0000-0000-0000DB0A0000}"/>
    <cellStyle name="Comma 3 10 2 2 4" xfId="11309" xr:uid="{00000000-0005-0000-0000-0000DC0A0000}"/>
    <cellStyle name="Comma 3 10 2 3" xfId="2426" xr:uid="{00000000-0005-0000-0000-0000DD0A0000}"/>
    <cellStyle name="Comma 3 10 2 3 2" xfId="4670" xr:uid="{00000000-0005-0000-0000-0000DE0A0000}"/>
    <cellStyle name="Comma 3 10 2 3 2 2" xfId="9232" xr:uid="{00000000-0005-0000-0000-0000DF0A0000}"/>
    <cellStyle name="Comma 3 10 2 3 3" xfId="6989" xr:uid="{00000000-0005-0000-0000-0000E00A0000}"/>
    <cellStyle name="Comma 3 10 2 4" xfId="3160" xr:uid="{00000000-0005-0000-0000-0000E10A0000}"/>
    <cellStyle name="Comma 3 10 2 4 2" xfId="7722" xr:uid="{00000000-0005-0000-0000-0000E20A0000}"/>
    <cellStyle name="Comma 3 10 2 5" xfId="5479" xr:uid="{00000000-0005-0000-0000-0000E30A0000}"/>
    <cellStyle name="Comma 3 10 2 6" xfId="10523" xr:uid="{00000000-0005-0000-0000-0000E40A0000}"/>
    <cellStyle name="Comma 3 10 3" xfId="1167" xr:uid="{00000000-0005-0000-0000-0000E50A0000}"/>
    <cellStyle name="Comma 3 10 3 2" xfId="1954" xr:uid="{00000000-0005-0000-0000-0000E60A0000}"/>
    <cellStyle name="Comma 3 10 3 2 2" xfId="4198" xr:uid="{00000000-0005-0000-0000-0000E70A0000}"/>
    <cellStyle name="Comma 3 10 3 2 2 2" xfId="8760" xr:uid="{00000000-0005-0000-0000-0000E80A0000}"/>
    <cellStyle name="Comma 3 10 3 2 3" xfId="6517" xr:uid="{00000000-0005-0000-0000-0000E90A0000}"/>
    <cellStyle name="Comma 3 10 3 2 4" xfId="11561" xr:uid="{00000000-0005-0000-0000-0000EA0A0000}"/>
    <cellStyle name="Comma 3 10 3 3" xfId="2678" xr:uid="{00000000-0005-0000-0000-0000EB0A0000}"/>
    <cellStyle name="Comma 3 10 3 3 2" xfId="4922" xr:uid="{00000000-0005-0000-0000-0000EC0A0000}"/>
    <cellStyle name="Comma 3 10 3 3 2 2" xfId="9484" xr:uid="{00000000-0005-0000-0000-0000ED0A0000}"/>
    <cellStyle name="Comma 3 10 3 3 3" xfId="7241" xr:uid="{00000000-0005-0000-0000-0000EE0A0000}"/>
    <cellStyle name="Comma 3 10 3 4" xfId="3412" xr:uid="{00000000-0005-0000-0000-0000EF0A0000}"/>
    <cellStyle name="Comma 3 10 3 4 2" xfId="7974" xr:uid="{00000000-0005-0000-0000-0000F00A0000}"/>
    <cellStyle name="Comma 3 10 3 5" xfId="5731" xr:uid="{00000000-0005-0000-0000-0000F10A0000}"/>
    <cellStyle name="Comma 3 10 3 6" xfId="10775" xr:uid="{00000000-0005-0000-0000-0000F20A0000}"/>
    <cellStyle name="Comma 3 10 4" xfId="1382" xr:uid="{00000000-0005-0000-0000-0000F30A0000}"/>
    <cellStyle name="Comma 3 10 4 2" xfId="3626" xr:uid="{00000000-0005-0000-0000-0000F40A0000}"/>
    <cellStyle name="Comma 3 10 4 2 2" xfId="8188" xr:uid="{00000000-0005-0000-0000-0000F50A0000}"/>
    <cellStyle name="Comma 3 10 4 3" xfId="5945" xr:uid="{00000000-0005-0000-0000-0000F60A0000}"/>
    <cellStyle name="Comma 3 10 4 4" xfId="10989" xr:uid="{00000000-0005-0000-0000-0000F70A0000}"/>
    <cellStyle name="Comma 3 10 5" xfId="2168" xr:uid="{00000000-0005-0000-0000-0000F80A0000}"/>
    <cellStyle name="Comma 3 10 5 2" xfId="4412" xr:uid="{00000000-0005-0000-0000-0000F90A0000}"/>
    <cellStyle name="Comma 3 10 5 2 2" xfId="8974" xr:uid="{00000000-0005-0000-0000-0000FA0A0000}"/>
    <cellStyle name="Comma 3 10 5 3" xfId="6731" xr:uid="{00000000-0005-0000-0000-0000FB0A0000}"/>
    <cellStyle name="Comma 3 10 6" xfId="2892" xr:uid="{00000000-0005-0000-0000-0000FC0A0000}"/>
    <cellStyle name="Comma 3 10 6 2" xfId="7454" xr:uid="{00000000-0005-0000-0000-0000FD0A0000}"/>
    <cellStyle name="Comma 3 10 7" xfId="5157" xr:uid="{00000000-0005-0000-0000-0000FE0A0000}"/>
    <cellStyle name="Comma 3 10 8" xfId="10202" xr:uid="{00000000-0005-0000-0000-0000FF0A0000}"/>
    <cellStyle name="Comma 3 11" xfId="103" xr:uid="{00000000-0005-0000-0000-0000000B0000}"/>
    <cellStyle name="Comma 3 11 2" xfId="915" xr:uid="{00000000-0005-0000-0000-0000010B0000}"/>
    <cellStyle name="Comma 3 11 2 2" xfId="1703" xr:uid="{00000000-0005-0000-0000-0000020B0000}"/>
    <cellStyle name="Comma 3 11 2 2 2" xfId="3947" xr:uid="{00000000-0005-0000-0000-0000030B0000}"/>
    <cellStyle name="Comma 3 11 2 2 2 2" xfId="8509" xr:uid="{00000000-0005-0000-0000-0000040B0000}"/>
    <cellStyle name="Comma 3 11 2 2 3" xfId="6266" xr:uid="{00000000-0005-0000-0000-0000050B0000}"/>
    <cellStyle name="Comma 3 11 2 2 4" xfId="11310" xr:uid="{00000000-0005-0000-0000-0000060B0000}"/>
    <cellStyle name="Comma 3 11 2 3" xfId="2427" xr:uid="{00000000-0005-0000-0000-0000070B0000}"/>
    <cellStyle name="Comma 3 11 2 3 2" xfId="4671" xr:uid="{00000000-0005-0000-0000-0000080B0000}"/>
    <cellStyle name="Comma 3 11 2 3 2 2" xfId="9233" xr:uid="{00000000-0005-0000-0000-0000090B0000}"/>
    <cellStyle name="Comma 3 11 2 3 3" xfId="6990" xr:uid="{00000000-0005-0000-0000-00000A0B0000}"/>
    <cellStyle name="Comma 3 11 2 4" xfId="3161" xr:uid="{00000000-0005-0000-0000-00000B0B0000}"/>
    <cellStyle name="Comma 3 11 2 4 2" xfId="7723" xr:uid="{00000000-0005-0000-0000-00000C0B0000}"/>
    <cellStyle name="Comma 3 11 2 5" xfId="5480" xr:uid="{00000000-0005-0000-0000-00000D0B0000}"/>
    <cellStyle name="Comma 3 11 2 6" xfId="10524" xr:uid="{00000000-0005-0000-0000-00000E0B0000}"/>
    <cellStyle name="Comma 3 11 3" xfId="1168" xr:uid="{00000000-0005-0000-0000-00000F0B0000}"/>
    <cellStyle name="Comma 3 11 3 2" xfId="1955" xr:uid="{00000000-0005-0000-0000-0000100B0000}"/>
    <cellStyle name="Comma 3 11 3 2 2" xfId="4199" xr:uid="{00000000-0005-0000-0000-0000110B0000}"/>
    <cellStyle name="Comma 3 11 3 2 2 2" xfId="8761" xr:uid="{00000000-0005-0000-0000-0000120B0000}"/>
    <cellStyle name="Comma 3 11 3 2 3" xfId="6518" xr:uid="{00000000-0005-0000-0000-0000130B0000}"/>
    <cellStyle name="Comma 3 11 3 2 4" xfId="11562" xr:uid="{00000000-0005-0000-0000-0000140B0000}"/>
    <cellStyle name="Comma 3 11 3 3" xfId="2679" xr:uid="{00000000-0005-0000-0000-0000150B0000}"/>
    <cellStyle name="Comma 3 11 3 3 2" xfId="4923" xr:uid="{00000000-0005-0000-0000-0000160B0000}"/>
    <cellStyle name="Comma 3 11 3 3 2 2" xfId="9485" xr:uid="{00000000-0005-0000-0000-0000170B0000}"/>
    <cellStyle name="Comma 3 11 3 3 3" xfId="7242" xr:uid="{00000000-0005-0000-0000-0000180B0000}"/>
    <cellStyle name="Comma 3 11 3 4" xfId="3413" xr:uid="{00000000-0005-0000-0000-0000190B0000}"/>
    <cellStyle name="Comma 3 11 3 4 2" xfId="7975" xr:uid="{00000000-0005-0000-0000-00001A0B0000}"/>
    <cellStyle name="Comma 3 11 3 5" xfId="5732" xr:uid="{00000000-0005-0000-0000-00001B0B0000}"/>
    <cellStyle name="Comma 3 11 3 6" xfId="10776" xr:uid="{00000000-0005-0000-0000-00001C0B0000}"/>
    <cellStyle name="Comma 3 11 4" xfId="1383" xr:uid="{00000000-0005-0000-0000-00001D0B0000}"/>
    <cellStyle name="Comma 3 11 4 2" xfId="3627" xr:uid="{00000000-0005-0000-0000-00001E0B0000}"/>
    <cellStyle name="Comma 3 11 4 2 2" xfId="8189" xr:uid="{00000000-0005-0000-0000-00001F0B0000}"/>
    <cellStyle name="Comma 3 11 4 3" xfId="5946" xr:uid="{00000000-0005-0000-0000-0000200B0000}"/>
    <cellStyle name="Comma 3 11 4 4" xfId="10990" xr:uid="{00000000-0005-0000-0000-0000210B0000}"/>
    <cellStyle name="Comma 3 11 5" xfId="2169" xr:uid="{00000000-0005-0000-0000-0000220B0000}"/>
    <cellStyle name="Comma 3 11 5 2" xfId="4413" xr:uid="{00000000-0005-0000-0000-0000230B0000}"/>
    <cellStyle name="Comma 3 11 5 2 2" xfId="8975" xr:uid="{00000000-0005-0000-0000-0000240B0000}"/>
    <cellStyle name="Comma 3 11 5 3" xfId="6732" xr:uid="{00000000-0005-0000-0000-0000250B0000}"/>
    <cellStyle name="Comma 3 11 6" xfId="2893" xr:uid="{00000000-0005-0000-0000-0000260B0000}"/>
    <cellStyle name="Comma 3 11 6 2" xfId="7455" xr:uid="{00000000-0005-0000-0000-0000270B0000}"/>
    <cellStyle name="Comma 3 11 7" xfId="5158" xr:uid="{00000000-0005-0000-0000-0000280B0000}"/>
    <cellStyle name="Comma 3 11 8" xfId="10203" xr:uid="{00000000-0005-0000-0000-0000290B0000}"/>
    <cellStyle name="Comma 3 12" xfId="104" xr:uid="{00000000-0005-0000-0000-00002A0B0000}"/>
    <cellStyle name="Comma 3 12 2" xfId="916" xr:uid="{00000000-0005-0000-0000-00002B0B0000}"/>
    <cellStyle name="Comma 3 12 2 2" xfId="1704" xr:uid="{00000000-0005-0000-0000-00002C0B0000}"/>
    <cellStyle name="Comma 3 12 2 2 2" xfId="3948" xr:uid="{00000000-0005-0000-0000-00002D0B0000}"/>
    <cellStyle name="Comma 3 12 2 2 2 2" xfId="8510" xr:uid="{00000000-0005-0000-0000-00002E0B0000}"/>
    <cellStyle name="Comma 3 12 2 2 3" xfId="6267" xr:uid="{00000000-0005-0000-0000-00002F0B0000}"/>
    <cellStyle name="Comma 3 12 2 2 4" xfId="11311" xr:uid="{00000000-0005-0000-0000-0000300B0000}"/>
    <cellStyle name="Comma 3 12 2 3" xfId="2428" xr:uid="{00000000-0005-0000-0000-0000310B0000}"/>
    <cellStyle name="Comma 3 12 2 3 2" xfId="4672" xr:uid="{00000000-0005-0000-0000-0000320B0000}"/>
    <cellStyle name="Comma 3 12 2 3 2 2" xfId="9234" xr:uid="{00000000-0005-0000-0000-0000330B0000}"/>
    <cellStyle name="Comma 3 12 2 3 3" xfId="6991" xr:uid="{00000000-0005-0000-0000-0000340B0000}"/>
    <cellStyle name="Comma 3 12 2 4" xfId="3162" xr:uid="{00000000-0005-0000-0000-0000350B0000}"/>
    <cellStyle name="Comma 3 12 2 4 2" xfId="7724" xr:uid="{00000000-0005-0000-0000-0000360B0000}"/>
    <cellStyle name="Comma 3 12 2 5" xfId="5481" xr:uid="{00000000-0005-0000-0000-0000370B0000}"/>
    <cellStyle name="Comma 3 12 2 6" xfId="10525" xr:uid="{00000000-0005-0000-0000-0000380B0000}"/>
    <cellStyle name="Comma 3 12 3" xfId="1169" xr:uid="{00000000-0005-0000-0000-0000390B0000}"/>
    <cellStyle name="Comma 3 12 3 2" xfId="1956" xr:uid="{00000000-0005-0000-0000-00003A0B0000}"/>
    <cellStyle name="Comma 3 12 3 2 2" xfId="4200" xr:uid="{00000000-0005-0000-0000-00003B0B0000}"/>
    <cellStyle name="Comma 3 12 3 2 2 2" xfId="8762" xr:uid="{00000000-0005-0000-0000-00003C0B0000}"/>
    <cellStyle name="Comma 3 12 3 2 3" xfId="6519" xr:uid="{00000000-0005-0000-0000-00003D0B0000}"/>
    <cellStyle name="Comma 3 12 3 2 4" xfId="11563" xr:uid="{00000000-0005-0000-0000-00003E0B0000}"/>
    <cellStyle name="Comma 3 12 3 3" xfId="2680" xr:uid="{00000000-0005-0000-0000-00003F0B0000}"/>
    <cellStyle name="Comma 3 12 3 3 2" xfId="4924" xr:uid="{00000000-0005-0000-0000-0000400B0000}"/>
    <cellStyle name="Comma 3 12 3 3 2 2" xfId="9486" xr:uid="{00000000-0005-0000-0000-0000410B0000}"/>
    <cellStyle name="Comma 3 12 3 3 3" xfId="7243" xr:uid="{00000000-0005-0000-0000-0000420B0000}"/>
    <cellStyle name="Comma 3 12 3 4" xfId="3414" xr:uid="{00000000-0005-0000-0000-0000430B0000}"/>
    <cellStyle name="Comma 3 12 3 4 2" xfId="7976" xr:uid="{00000000-0005-0000-0000-0000440B0000}"/>
    <cellStyle name="Comma 3 12 3 5" xfId="5733" xr:uid="{00000000-0005-0000-0000-0000450B0000}"/>
    <cellStyle name="Comma 3 12 3 6" xfId="10777" xr:uid="{00000000-0005-0000-0000-0000460B0000}"/>
    <cellStyle name="Comma 3 12 4" xfId="1384" xr:uid="{00000000-0005-0000-0000-0000470B0000}"/>
    <cellStyle name="Comma 3 12 4 2" xfId="3628" xr:uid="{00000000-0005-0000-0000-0000480B0000}"/>
    <cellStyle name="Comma 3 12 4 2 2" xfId="8190" xr:uid="{00000000-0005-0000-0000-0000490B0000}"/>
    <cellStyle name="Comma 3 12 4 3" xfId="5947" xr:uid="{00000000-0005-0000-0000-00004A0B0000}"/>
    <cellStyle name="Comma 3 12 4 4" xfId="10991" xr:uid="{00000000-0005-0000-0000-00004B0B0000}"/>
    <cellStyle name="Comma 3 12 5" xfId="2170" xr:uid="{00000000-0005-0000-0000-00004C0B0000}"/>
    <cellStyle name="Comma 3 12 5 2" xfId="4414" xr:uid="{00000000-0005-0000-0000-00004D0B0000}"/>
    <cellStyle name="Comma 3 12 5 2 2" xfId="8976" xr:uid="{00000000-0005-0000-0000-00004E0B0000}"/>
    <cellStyle name="Comma 3 12 5 3" xfId="6733" xr:uid="{00000000-0005-0000-0000-00004F0B0000}"/>
    <cellStyle name="Comma 3 12 6" xfId="2894" xr:uid="{00000000-0005-0000-0000-0000500B0000}"/>
    <cellStyle name="Comma 3 12 6 2" xfId="7456" xr:uid="{00000000-0005-0000-0000-0000510B0000}"/>
    <cellStyle name="Comma 3 12 7" xfId="5159" xr:uid="{00000000-0005-0000-0000-0000520B0000}"/>
    <cellStyle name="Comma 3 12 8" xfId="10204" xr:uid="{00000000-0005-0000-0000-0000530B0000}"/>
    <cellStyle name="Comma 3 13" xfId="105" xr:uid="{00000000-0005-0000-0000-0000540B0000}"/>
    <cellStyle name="Comma 3 13 2" xfId="917" xr:uid="{00000000-0005-0000-0000-0000550B0000}"/>
    <cellStyle name="Comma 3 13 2 2" xfId="1705" xr:uid="{00000000-0005-0000-0000-0000560B0000}"/>
    <cellStyle name="Comma 3 13 2 2 2" xfId="3949" xr:uid="{00000000-0005-0000-0000-0000570B0000}"/>
    <cellStyle name="Comma 3 13 2 2 2 2" xfId="8511" xr:uid="{00000000-0005-0000-0000-0000580B0000}"/>
    <cellStyle name="Comma 3 13 2 2 3" xfId="6268" xr:uid="{00000000-0005-0000-0000-0000590B0000}"/>
    <cellStyle name="Comma 3 13 2 2 4" xfId="11312" xr:uid="{00000000-0005-0000-0000-00005A0B0000}"/>
    <cellStyle name="Comma 3 13 2 3" xfId="2429" xr:uid="{00000000-0005-0000-0000-00005B0B0000}"/>
    <cellStyle name="Comma 3 13 2 3 2" xfId="4673" xr:uid="{00000000-0005-0000-0000-00005C0B0000}"/>
    <cellStyle name="Comma 3 13 2 3 2 2" xfId="9235" xr:uid="{00000000-0005-0000-0000-00005D0B0000}"/>
    <cellStyle name="Comma 3 13 2 3 3" xfId="6992" xr:uid="{00000000-0005-0000-0000-00005E0B0000}"/>
    <cellStyle name="Comma 3 13 2 4" xfId="3163" xr:uid="{00000000-0005-0000-0000-00005F0B0000}"/>
    <cellStyle name="Comma 3 13 2 4 2" xfId="7725" xr:uid="{00000000-0005-0000-0000-0000600B0000}"/>
    <cellStyle name="Comma 3 13 2 5" xfId="5482" xr:uid="{00000000-0005-0000-0000-0000610B0000}"/>
    <cellStyle name="Comma 3 13 2 6" xfId="10526" xr:uid="{00000000-0005-0000-0000-0000620B0000}"/>
    <cellStyle name="Comma 3 13 3" xfId="1170" xr:uid="{00000000-0005-0000-0000-0000630B0000}"/>
    <cellStyle name="Comma 3 13 3 2" xfId="1957" xr:uid="{00000000-0005-0000-0000-0000640B0000}"/>
    <cellStyle name="Comma 3 13 3 2 2" xfId="4201" xr:uid="{00000000-0005-0000-0000-0000650B0000}"/>
    <cellStyle name="Comma 3 13 3 2 2 2" xfId="8763" xr:uid="{00000000-0005-0000-0000-0000660B0000}"/>
    <cellStyle name="Comma 3 13 3 2 3" xfId="6520" xr:uid="{00000000-0005-0000-0000-0000670B0000}"/>
    <cellStyle name="Comma 3 13 3 2 4" xfId="11564" xr:uid="{00000000-0005-0000-0000-0000680B0000}"/>
    <cellStyle name="Comma 3 13 3 3" xfId="2681" xr:uid="{00000000-0005-0000-0000-0000690B0000}"/>
    <cellStyle name="Comma 3 13 3 3 2" xfId="4925" xr:uid="{00000000-0005-0000-0000-00006A0B0000}"/>
    <cellStyle name="Comma 3 13 3 3 2 2" xfId="9487" xr:uid="{00000000-0005-0000-0000-00006B0B0000}"/>
    <cellStyle name="Comma 3 13 3 3 3" xfId="7244" xr:uid="{00000000-0005-0000-0000-00006C0B0000}"/>
    <cellStyle name="Comma 3 13 3 4" xfId="3415" xr:uid="{00000000-0005-0000-0000-00006D0B0000}"/>
    <cellStyle name="Comma 3 13 3 4 2" xfId="7977" xr:uid="{00000000-0005-0000-0000-00006E0B0000}"/>
    <cellStyle name="Comma 3 13 3 5" xfId="5734" xr:uid="{00000000-0005-0000-0000-00006F0B0000}"/>
    <cellStyle name="Comma 3 13 3 6" xfId="10778" xr:uid="{00000000-0005-0000-0000-0000700B0000}"/>
    <cellStyle name="Comma 3 13 4" xfId="1385" xr:uid="{00000000-0005-0000-0000-0000710B0000}"/>
    <cellStyle name="Comma 3 13 4 2" xfId="3629" xr:uid="{00000000-0005-0000-0000-0000720B0000}"/>
    <cellStyle name="Comma 3 13 4 2 2" xfId="8191" xr:uid="{00000000-0005-0000-0000-0000730B0000}"/>
    <cellStyle name="Comma 3 13 4 3" xfId="5948" xr:uid="{00000000-0005-0000-0000-0000740B0000}"/>
    <cellStyle name="Comma 3 13 4 4" xfId="10992" xr:uid="{00000000-0005-0000-0000-0000750B0000}"/>
    <cellStyle name="Comma 3 13 5" xfId="2171" xr:uid="{00000000-0005-0000-0000-0000760B0000}"/>
    <cellStyle name="Comma 3 13 5 2" xfId="4415" xr:uid="{00000000-0005-0000-0000-0000770B0000}"/>
    <cellStyle name="Comma 3 13 5 2 2" xfId="8977" xr:uid="{00000000-0005-0000-0000-0000780B0000}"/>
    <cellStyle name="Comma 3 13 5 3" xfId="6734" xr:uid="{00000000-0005-0000-0000-0000790B0000}"/>
    <cellStyle name="Comma 3 13 6" xfId="2895" xr:uid="{00000000-0005-0000-0000-00007A0B0000}"/>
    <cellStyle name="Comma 3 13 6 2" xfId="7457" xr:uid="{00000000-0005-0000-0000-00007B0B0000}"/>
    <cellStyle name="Comma 3 13 7" xfId="5160" xr:uid="{00000000-0005-0000-0000-00007C0B0000}"/>
    <cellStyle name="Comma 3 13 8" xfId="10205" xr:uid="{00000000-0005-0000-0000-00007D0B0000}"/>
    <cellStyle name="Comma 3 14" xfId="106" xr:uid="{00000000-0005-0000-0000-00007E0B0000}"/>
    <cellStyle name="Comma 3 14 2" xfId="918" xr:uid="{00000000-0005-0000-0000-00007F0B0000}"/>
    <cellStyle name="Comma 3 14 2 2" xfId="1706" xr:uid="{00000000-0005-0000-0000-0000800B0000}"/>
    <cellStyle name="Comma 3 14 2 2 2" xfId="3950" xr:uid="{00000000-0005-0000-0000-0000810B0000}"/>
    <cellStyle name="Comma 3 14 2 2 2 2" xfId="8512" xr:uid="{00000000-0005-0000-0000-0000820B0000}"/>
    <cellStyle name="Comma 3 14 2 2 3" xfId="6269" xr:uid="{00000000-0005-0000-0000-0000830B0000}"/>
    <cellStyle name="Comma 3 14 2 2 4" xfId="11313" xr:uid="{00000000-0005-0000-0000-0000840B0000}"/>
    <cellStyle name="Comma 3 14 2 3" xfId="2430" xr:uid="{00000000-0005-0000-0000-0000850B0000}"/>
    <cellStyle name="Comma 3 14 2 3 2" xfId="4674" xr:uid="{00000000-0005-0000-0000-0000860B0000}"/>
    <cellStyle name="Comma 3 14 2 3 2 2" xfId="9236" xr:uid="{00000000-0005-0000-0000-0000870B0000}"/>
    <cellStyle name="Comma 3 14 2 3 3" xfId="6993" xr:uid="{00000000-0005-0000-0000-0000880B0000}"/>
    <cellStyle name="Comma 3 14 2 4" xfId="3164" xr:uid="{00000000-0005-0000-0000-0000890B0000}"/>
    <cellStyle name="Comma 3 14 2 4 2" xfId="7726" xr:uid="{00000000-0005-0000-0000-00008A0B0000}"/>
    <cellStyle name="Comma 3 14 2 5" xfId="5483" xr:uid="{00000000-0005-0000-0000-00008B0B0000}"/>
    <cellStyle name="Comma 3 14 2 6" xfId="10527" xr:uid="{00000000-0005-0000-0000-00008C0B0000}"/>
    <cellStyle name="Comma 3 14 3" xfId="1171" xr:uid="{00000000-0005-0000-0000-00008D0B0000}"/>
    <cellStyle name="Comma 3 14 3 2" xfId="1958" xr:uid="{00000000-0005-0000-0000-00008E0B0000}"/>
    <cellStyle name="Comma 3 14 3 2 2" xfId="4202" xr:uid="{00000000-0005-0000-0000-00008F0B0000}"/>
    <cellStyle name="Comma 3 14 3 2 2 2" xfId="8764" xr:uid="{00000000-0005-0000-0000-0000900B0000}"/>
    <cellStyle name="Comma 3 14 3 2 3" xfId="6521" xr:uid="{00000000-0005-0000-0000-0000910B0000}"/>
    <cellStyle name="Comma 3 14 3 2 4" xfId="11565" xr:uid="{00000000-0005-0000-0000-0000920B0000}"/>
    <cellStyle name="Comma 3 14 3 3" xfId="2682" xr:uid="{00000000-0005-0000-0000-0000930B0000}"/>
    <cellStyle name="Comma 3 14 3 3 2" xfId="4926" xr:uid="{00000000-0005-0000-0000-0000940B0000}"/>
    <cellStyle name="Comma 3 14 3 3 2 2" xfId="9488" xr:uid="{00000000-0005-0000-0000-0000950B0000}"/>
    <cellStyle name="Comma 3 14 3 3 3" xfId="7245" xr:uid="{00000000-0005-0000-0000-0000960B0000}"/>
    <cellStyle name="Comma 3 14 3 4" xfId="3416" xr:uid="{00000000-0005-0000-0000-0000970B0000}"/>
    <cellStyle name="Comma 3 14 3 4 2" xfId="7978" xr:uid="{00000000-0005-0000-0000-0000980B0000}"/>
    <cellStyle name="Comma 3 14 3 5" xfId="5735" xr:uid="{00000000-0005-0000-0000-0000990B0000}"/>
    <cellStyle name="Comma 3 14 3 6" xfId="10779" xr:uid="{00000000-0005-0000-0000-00009A0B0000}"/>
    <cellStyle name="Comma 3 14 4" xfId="1386" xr:uid="{00000000-0005-0000-0000-00009B0B0000}"/>
    <cellStyle name="Comma 3 14 4 2" xfId="3630" xr:uid="{00000000-0005-0000-0000-00009C0B0000}"/>
    <cellStyle name="Comma 3 14 4 2 2" xfId="8192" xr:uid="{00000000-0005-0000-0000-00009D0B0000}"/>
    <cellStyle name="Comma 3 14 4 3" xfId="5949" xr:uid="{00000000-0005-0000-0000-00009E0B0000}"/>
    <cellStyle name="Comma 3 14 4 4" xfId="10993" xr:uid="{00000000-0005-0000-0000-00009F0B0000}"/>
    <cellStyle name="Comma 3 14 5" xfId="2172" xr:uid="{00000000-0005-0000-0000-0000A00B0000}"/>
    <cellStyle name="Comma 3 14 5 2" xfId="4416" xr:uid="{00000000-0005-0000-0000-0000A10B0000}"/>
    <cellStyle name="Comma 3 14 5 2 2" xfId="8978" xr:uid="{00000000-0005-0000-0000-0000A20B0000}"/>
    <cellStyle name="Comma 3 14 5 3" xfId="6735" xr:uid="{00000000-0005-0000-0000-0000A30B0000}"/>
    <cellStyle name="Comma 3 14 6" xfId="2896" xr:uid="{00000000-0005-0000-0000-0000A40B0000}"/>
    <cellStyle name="Comma 3 14 6 2" xfId="7458" xr:uid="{00000000-0005-0000-0000-0000A50B0000}"/>
    <cellStyle name="Comma 3 14 7" xfId="5161" xr:uid="{00000000-0005-0000-0000-0000A60B0000}"/>
    <cellStyle name="Comma 3 14 8" xfId="10206" xr:uid="{00000000-0005-0000-0000-0000A70B0000}"/>
    <cellStyle name="Comma 3 15" xfId="107" xr:uid="{00000000-0005-0000-0000-0000A80B0000}"/>
    <cellStyle name="Comma 3 15 2" xfId="919" xr:uid="{00000000-0005-0000-0000-0000A90B0000}"/>
    <cellStyle name="Comma 3 15 2 2" xfId="1707" xr:uid="{00000000-0005-0000-0000-0000AA0B0000}"/>
    <cellStyle name="Comma 3 15 2 2 2" xfId="3951" xr:uid="{00000000-0005-0000-0000-0000AB0B0000}"/>
    <cellStyle name="Comma 3 15 2 2 2 2" xfId="8513" xr:uid="{00000000-0005-0000-0000-0000AC0B0000}"/>
    <cellStyle name="Comma 3 15 2 2 3" xfId="6270" xr:uid="{00000000-0005-0000-0000-0000AD0B0000}"/>
    <cellStyle name="Comma 3 15 2 2 4" xfId="11314" xr:uid="{00000000-0005-0000-0000-0000AE0B0000}"/>
    <cellStyle name="Comma 3 15 2 3" xfId="2431" xr:uid="{00000000-0005-0000-0000-0000AF0B0000}"/>
    <cellStyle name="Comma 3 15 2 3 2" xfId="4675" xr:uid="{00000000-0005-0000-0000-0000B00B0000}"/>
    <cellStyle name="Comma 3 15 2 3 2 2" xfId="9237" xr:uid="{00000000-0005-0000-0000-0000B10B0000}"/>
    <cellStyle name="Comma 3 15 2 3 3" xfId="6994" xr:uid="{00000000-0005-0000-0000-0000B20B0000}"/>
    <cellStyle name="Comma 3 15 2 4" xfId="3165" xr:uid="{00000000-0005-0000-0000-0000B30B0000}"/>
    <cellStyle name="Comma 3 15 2 4 2" xfId="7727" xr:uid="{00000000-0005-0000-0000-0000B40B0000}"/>
    <cellStyle name="Comma 3 15 2 5" xfId="5484" xr:uid="{00000000-0005-0000-0000-0000B50B0000}"/>
    <cellStyle name="Comma 3 15 2 6" xfId="10528" xr:uid="{00000000-0005-0000-0000-0000B60B0000}"/>
    <cellStyle name="Comma 3 15 3" xfId="1172" xr:uid="{00000000-0005-0000-0000-0000B70B0000}"/>
    <cellStyle name="Comma 3 15 3 2" xfId="1959" xr:uid="{00000000-0005-0000-0000-0000B80B0000}"/>
    <cellStyle name="Comma 3 15 3 2 2" xfId="4203" xr:uid="{00000000-0005-0000-0000-0000B90B0000}"/>
    <cellStyle name="Comma 3 15 3 2 2 2" xfId="8765" xr:uid="{00000000-0005-0000-0000-0000BA0B0000}"/>
    <cellStyle name="Comma 3 15 3 2 3" xfId="6522" xr:uid="{00000000-0005-0000-0000-0000BB0B0000}"/>
    <cellStyle name="Comma 3 15 3 2 4" xfId="11566" xr:uid="{00000000-0005-0000-0000-0000BC0B0000}"/>
    <cellStyle name="Comma 3 15 3 3" xfId="2683" xr:uid="{00000000-0005-0000-0000-0000BD0B0000}"/>
    <cellStyle name="Comma 3 15 3 3 2" xfId="4927" xr:uid="{00000000-0005-0000-0000-0000BE0B0000}"/>
    <cellStyle name="Comma 3 15 3 3 2 2" xfId="9489" xr:uid="{00000000-0005-0000-0000-0000BF0B0000}"/>
    <cellStyle name="Comma 3 15 3 3 3" xfId="7246" xr:uid="{00000000-0005-0000-0000-0000C00B0000}"/>
    <cellStyle name="Comma 3 15 3 4" xfId="3417" xr:uid="{00000000-0005-0000-0000-0000C10B0000}"/>
    <cellStyle name="Comma 3 15 3 4 2" xfId="7979" xr:uid="{00000000-0005-0000-0000-0000C20B0000}"/>
    <cellStyle name="Comma 3 15 3 5" xfId="5736" xr:uid="{00000000-0005-0000-0000-0000C30B0000}"/>
    <cellStyle name="Comma 3 15 3 6" xfId="10780" xr:uid="{00000000-0005-0000-0000-0000C40B0000}"/>
    <cellStyle name="Comma 3 15 4" xfId="1387" xr:uid="{00000000-0005-0000-0000-0000C50B0000}"/>
    <cellStyle name="Comma 3 15 4 2" xfId="3631" xr:uid="{00000000-0005-0000-0000-0000C60B0000}"/>
    <cellStyle name="Comma 3 15 4 2 2" xfId="8193" xr:uid="{00000000-0005-0000-0000-0000C70B0000}"/>
    <cellStyle name="Comma 3 15 4 3" xfId="5950" xr:uid="{00000000-0005-0000-0000-0000C80B0000}"/>
    <cellStyle name="Comma 3 15 4 4" xfId="10994" xr:uid="{00000000-0005-0000-0000-0000C90B0000}"/>
    <cellStyle name="Comma 3 15 5" xfId="2173" xr:uid="{00000000-0005-0000-0000-0000CA0B0000}"/>
    <cellStyle name="Comma 3 15 5 2" xfId="4417" xr:uid="{00000000-0005-0000-0000-0000CB0B0000}"/>
    <cellStyle name="Comma 3 15 5 2 2" xfId="8979" xr:uid="{00000000-0005-0000-0000-0000CC0B0000}"/>
    <cellStyle name="Comma 3 15 5 3" xfId="6736" xr:uid="{00000000-0005-0000-0000-0000CD0B0000}"/>
    <cellStyle name="Comma 3 15 6" xfId="2897" xr:uid="{00000000-0005-0000-0000-0000CE0B0000}"/>
    <cellStyle name="Comma 3 15 6 2" xfId="7459" xr:uid="{00000000-0005-0000-0000-0000CF0B0000}"/>
    <cellStyle name="Comma 3 15 7" xfId="5162" xr:uid="{00000000-0005-0000-0000-0000D00B0000}"/>
    <cellStyle name="Comma 3 15 8" xfId="10207" xr:uid="{00000000-0005-0000-0000-0000D10B0000}"/>
    <cellStyle name="Comma 3 16" xfId="108" xr:uid="{00000000-0005-0000-0000-0000D20B0000}"/>
    <cellStyle name="Comma 3 16 2" xfId="920" xr:uid="{00000000-0005-0000-0000-0000D30B0000}"/>
    <cellStyle name="Comma 3 16 2 2" xfId="1708" xr:uid="{00000000-0005-0000-0000-0000D40B0000}"/>
    <cellStyle name="Comma 3 16 2 2 2" xfId="3952" xr:uid="{00000000-0005-0000-0000-0000D50B0000}"/>
    <cellStyle name="Comma 3 16 2 2 2 2" xfId="8514" xr:uid="{00000000-0005-0000-0000-0000D60B0000}"/>
    <cellStyle name="Comma 3 16 2 2 3" xfId="6271" xr:uid="{00000000-0005-0000-0000-0000D70B0000}"/>
    <cellStyle name="Comma 3 16 2 2 4" xfId="11315" xr:uid="{00000000-0005-0000-0000-0000D80B0000}"/>
    <cellStyle name="Comma 3 16 2 3" xfId="2432" xr:uid="{00000000-0005-0000-0000-0000D90B0000}"/>
    <cellStyle name="Comma 3 16 2 3 2" xfId="4676" xr:uid="{00000000-0005-0000-0000-0000DA0B0000}"/>
    <cellStyle name="Comma 3 16 2 3 2 2" xfId="9238" xr:uid="{00000000-0005-0000-0000-0000DB0B0000}"/>
    <cellStyle name="Comma 3 16 2 3 3" xfId="6995" xr:uid="{00000000-0005-0000-0000-0000DC0B0000}"/>
    <cellStyle name="Comma 3 16 2 4" xfId="3166" xr:uid="{00000000-0005-0000-0000-0000DD0B0000}"/>
    <cellStyle name="Comma 3 16 2 4 2" xfId="7728" xr:uid="{00000000-0005-0000-0000-0000DE0B0000}"/>
    <cellStyle name="Comma 3 16 2 5" xfId="5485" xr:uid="{00000000-0005-0000-0000-0000DF0B0000}"/>
    <cellStyle name="Comma 3 16 2 6" xfId="10529" xr:uid="{00000000-0005-0000-0000-0000E00B0000}"/>
    <cellStyle name="Comma 3 16 3" xfId="1173" xr:uid="{00000000-0005-0000-0000-0000E10B0000}"/>
    <cellStyle name="Comma 3 16 3 2" xfId="1960" xr:uid="{00000000-0005-0000-0000-0000E20B0000}"/>
    <cellStyle name="Comma 3 16 3 2 2" xfId="4204" xr:uid="{00000000-0005-0000-0000-0000E30B0000}"/>
    <cellStyle name="Comma 3 16 3 2 2 2" xfId="8766" xr:uid="{00000000-0005-0000-0000-0000E40B0000}"/>
    <cellStyle name="Comma 3 16 3 2 3" xfId="6523" xr:uid="{00000000-0005-0000-0000-0000E50B0000}"/>
    <cellStyle name="Comma 3 16 3 2 4" xfId="11567" xr:uid="{00000000-0005-0000-0000-0000E60B0000}"/>
    <cellStyle name="Comma 3 16 3 3" xfId="2684" xr:uid="{00000000-0005-0000-0000-0000E70B0000}"/>
    <cellStyle name="Comma 3 16 3 3 2" xfId="4928" xr:uid="{00000000-0005-0000-0000-0000E80B0000}"/>
    <cellStyle name="Comma 3 16 3 3 2 2" xfId="9490" xr:uid="{00000000-0005-0000-0000-0000E90B0000}"/>
    <cellStyle name="Comma 3 16 3 3 3" xfId="7247" xr:uid="{00000000-0005-0000-0000-0000EA0B0000}"/>
    <cellStyle name="Comma 3 16 3 4" xfId="3418" xr:uid="{00000000-0005-0000-0000-0000EB0B0000}"/>
    <cellStyle name="Comma 3 16 3 4 2" xfId="7980" xr:uid="{00000000-0005-0000-0000-0000EC0B0000}"/>
    <cellStyle name="Comma 3 16 3 5" xfId="5737" xr:uid="{00000000-0005-0000-0000-0000ED0B0000}"/>
    <cellStyle name="Comma 3 16 3 6" xfId="10781" xr:uid="{00000000-0005-0000-0000-0000EE0B0000}"/>
    <cellStyle name="Comma 3 16 4" xfId="1388" xr:uid="{00000000-0005-0000-0000-0000EF0B0000}"/>
    <cellStyle name="Comma 3 16 4 2" xfId="3632" xr:uid="{00000000-0005-0000-0000-0000F00B0000}"/>
    <cellStyle name="Comma 3 16 4 2 2" xfId="8194" xr:uid="{00000000-0005-0000-0000-0000F10B0000}"/>
    <cellStyle name="Comma 3 16 4 3" xfId="5951" xr:uid="{00000000-0005-0000-0000-0000F20B0000}"/>
    <cellStyle name="Comma 3 16 4 4" xfId="10995" xr:uid="{00000000-0005-0000-0000-0000F30B0000}"/>
    <cellStyle name="Comma 3 16 5" xfId="2174" xr:uid="{00000000-0005-0000-0000-0000F40B0000}"/>
    <cellStyle name="Comma 3 16 5 2" xfId="4418" xr:uid="{00000000-0005-0000-0000-0000F50B0000}"/>
    <cellStyle name="Comma 3 16 5 2 2" xfId="8980" xr:uid="{00000000-0005-0000-0000-0000F60B0000}"/>
    <cellStyle name="Comma 3 16 5 3" xfId="6737" xr:uid="{00000000-0005-0000-0000-0000F70B0000}"/>
    <cellStyle name="Comma 3 16 6" xfId="2898" xr:uid="{00000000-0005-0000-0000-0000F80B0000}"/>
    <cellStyle name="Comma 3 16 6 2" xfId="7460" xr:uid="{00000000-0005-0000-0000-0000F90B0000}"/>
    <cellStyle name="Comma 3 16 7" xfId="5163" xr:uid="{00000000-0005-0000-0000-0000FA0B0000}"/>
    <cellStyle name="Comma 3 16 8" xfId="10208" xr:uid="{00000000-0005-0000-0000-0000FB0B0000}"/>
    <cellStyle name="Comma 3 17" xfId="109" xr:uid="{00000000-0005-0000-0000-0000FC0B0000}"/>
    <cellStyle name="Comma 3 17 2" xfId="921" xr:uid="{00000000-0005-0000-0000-0000FD0B0000}"/>
    <cellStyle name="Comma 3 17 2 2" xfId="1709" xr:uid="{00000000-0005-0000-0000-0000FE0B0000}"/>
    <cellStyle name="Comma 3 17 2 2 2" xfId="3953" xr:uid="{00000000-0005-0000-0000-0000FF0B0000}"/>
    <cellStyle name="Comma 3 17 2 2 2 2" xfId="8515" xr:uid="{00000000-0005-0000-0000-0000000C0000}"/>
    <cellStyle name="Comma 3 17 2 2 3" xfId="6272" xr:uid="{00000000-0005-0000-0000-0000010C0000}"/>
    <cellStyle name="Comma 3 17 2 2 4" xfId="11316" xr:uid="{00000000-0005-0000-0000-0000020C0000}"/>
    <cellStyle name="Comma 3 17 2 3" xfId="2433" xr:uid="{00000000-0005-0000-0000-0000030C0000}"/>
    <cellStyle name="Comma 3 17 2 3 2" xfId="4677" xr:uid="{00000000-0005-0000-0000-0000040C0000}"/>
    <cellStyle name="Comma 3 17 2 3 2 2" xfId="9239" xr:uid="{00000000-0005-0000-0000-0000050C0000}"/>
    <cellStyle name="Comma 3 17 2 3 3" xfId="6996" xr:uid="{00000000-0005-0000-0000-0000060C0000}"/>
    <cellStyle name="Comma 3 17 2 4" xfId="3167" xr:uid="{00000000-0005-0000-0000-0000070C0000}"/>
    <cellStyle name="Comma 3 17 2 4 2" xfId="7729" xr:uid="{00000000-0005-0000-0000-0000080C0000}"/>
    <cellStyle name="Comma 3 17 2 5" xfId="5486" xr:uid="{00000000-0005-0000-0000-0000090C0000}"/>
    <cellStyle name="Comma 3 17 2 6" xfId="10530" xr:uid="{00000000-0005-0000-0000-00000A0C0000}"/>
    <cellStyle name="Comma 3 17 3" xfId="1174" xr:uid="{00000000-0005-0000-0000-00000B0C0000}"/>
    <cellStyle name="Comma 3 17 3 2" xfId="1961" xr:uid="{00000000-0005-0000-0000-00000C0C0000}"/>
    <cellStyle name="Comma 3 17 3 2 2" xfId="4205" xr:uid="{00000000-0005-0000-0000-00000D0C0000}"/>
    <cellStyle name="Comma 3 17 3 2 2 2" xfId="8767" xr:uid="{00000000-0005-0000-0000-00000E0C0000}"/>
    <cellStyle name="Comma 3 17 3 2 3" xfId="6524" xr:uid="{00000000-0005-0000-0000-00000F0C0000}"/>
    <cellStyle name="Comma 3 17 3 2 4" xfId="11568" xr:uid="{00000000-0005-0000-0000-0000100C0000}"/>
    <cellStyle name="Comma 3 17 3 3" xfId="2685" xr:uid="{00000000-0005-0000-0000-0000110C0000}"/>
    <cellStyle name="Comma 3 17 3 3 2" xfId="4929" xr:uid="{00000000-0005-0000-0000-0000120C0000}"/>
    <cellStyle name="Comma 3 17 3 3 2 2" xfId="9491" xr:uid="{00000000-0005-0000-0000-0000130C0000}"/>
    <cellStyle name="Comma 3 17 3 3 3" xfId="7248" xr:uid="{00000000-0005-0000-0000-0000140C0000}"/>
    <cellStyle name="Comma 3 17 3 4" xfId="3419" xr:uid="{00000000-0005-0000-0000-0000150C0000}"/>
    <cellStyle name="Comma 3 17 3 4 2" xfId="7981" xr:uid="{00000000-0005-0000-0000-0000160C0000}"/>
    <cellStyle name="Comma 3 17 3 5" xfId="5738" xr:uid="{00000000-0005-0000-0000-0000170C0000}"/>
    <cellStyle name="Comma 3 17 3 6" xfId="10782" xr:uid="{00000000-0005-0000-0000-0000180C0000}"/>
    <cellStyle name="Comma 3 17 4" xfId="1389" xr:uid="{00000000-0005-0000-0000-0000190C0000}"/>
    <cellStyle name="Comma 3 17 4 2" xfId="3633" xr:uid="{00000000-0005-0000-0000-00001A0C0000}"/>
    <cellStyle name="Comma 3 17 4 2 2" xfId="8195" xr:uid="{00000000-0005-0000-0000-00001B0C0000}"/>
    <cellStyle name="Comma 3 17 4 3" xfId="5952" xr:uid="{00000000-0005-0000-0000-00001C0C0000}"/>
    <cellStyle name="Comma 3 17 4 4" xfId="10996" xr:uid="{00000000-0005-0000-0000-00001D0C0000}"/>
    <cellStyle name="Comma 3 17 5" xfId="2175" xr:uid="{00000000-0005-0000-0000-00001E0C0000}"/>
    <cellStyle name="Comma 3 17 5 2" xfId="4419" xr:uid="{00000000-0005-0000-0000-00001F0C0000}"/>
    <cellStyle name="Comma 3 17 5 2 2" xfId="8981" xr:uid="{00000000-0005-0000-0000-0000200C0000}"/>
    <cellStyle name="Comma 3 17 5 3" xfId="6738" xr:uid="{00000000-0005-0000-0000-0000210C0000}"/>
    <cellStyle name="Comma 3 17 6" xfId="2899" xr:uid="{00000000-0005-0000-0000-0000220C0000}"/>
    <cellStyle name="Comma 3 17 6 2" xfId="7461" xr:uid="{00000000-0005-0000-0000-0000230C0000}"/>
    <cellStyle name="Comma 3 17 7" xfId="5164" xr:uid="{00000000-0005-0000-0000-0000240C0000}"/>
    <cellStyle name="Comma 3 17 8" xfId="10209" xr:uid="{00000000-0005-0000-0000-0000250C0000}"/>
    <cellStyle name="Comma 3 18" xfId="110" xr:uid="{00000000-0005-0000-0000-0000260C0000}"/>
    <cellStyle name="Comma 3 18 2" xfId="922" xr:uid="{00000000-0005-0000-0000-0000270C0000}"/>
    <cellStyle name="Comma 3 18 2 2" xfId="1710" xr:uid="{00000000-0005-0000-0000-0000280C0000}"/>
    <cellStyle name="Comma 3 18 2 2 2" xfId="3954" xr:uid="{00000000-0005-0000-0000-0000290C0000}"/>
    <cellStyle name="Comma 3 18 2 2 2 2" xfId="8516" xr:uid="{00000000-0005-0000-0000-00002A0C0000}"/>
    <cellStyle name="Comma 3 18 2 2 3" xfId="6273" xr:uid="{00000000-0005-0000-0000-00002B0C0000}"/>
    <cellStyle name="Comma 3 18 2 2 4" xfId="11317" xr:uid="{00000000-0005-0000-0000-00002C0C0000}"/>
    <cellStyle name="Comma 3 18 2 3" xfId="2434" xr:uid="{00000000-0005-0000-0000-00002D0C0000}"/>
    <cellStyle name="Comma 3 18 2 3 2" xfId="4678" xr:uid="{00000000-0005-0000-0000-00002E0C0000}"/>
    <cellStyle name="Comma 3 18 2 3 2 2" xfId="9240" xr:uid="{00000000-0005-0000-0000-00002F0C0000}"/>
    <cellStyle name="Comma 3 18 2 3 3" xfId="6997" xr:uid="{00000000-0005-0000-0000-0000300C0000}"/>
    <cellStyle name="Comma 3 18 2 4" xfId="3168" xr:uid="{00000000-0005-0000-0000-0000310C0000}"/>
    <cellStyle name="Comma 3 18 2 4 2" xfId="7730" xr:uid="{00000000-0005-0000-0000-0000320C0000}"/>
    <cellStyle name="Comma 3 18 2 5" xfId="5487" xr:uid="{00000000-0005-0000-0000-0000330C0000}"/>
    <cellStyle name="Comma 3 18 2 6" xfId="10531" xr:uid="{00000000-0005-0000-0000-0000340C0000}"/>
    <cellStyle name="Comma 3 18 3" xfId="1175" xr:uid="{00000000-0005-0000-0000-0000350C0000}"/>
    <cellStyle name="Comma 3 18 3 2" xfId="1962" xr:uid="{00000000-0005-0000-0000-0000360C0000}"/>
    <cellStyle name="Comma 3 18 3 2 2" xfId="4206" xr:uid="{00000000-0005-0000-0000-0000370C0000}"/>
    <cellStyle name="Comma 3 18 3 2 2 2" xfId="8768" xr:uid="{00000000-0005-0000-0000-0000380C0000}"/>
    <cellStyle name="Comma 3 18 3 2 3" xfId="6525" xr:uid="{00000000-0005-0000-0000-0000390C0000}"/>
    <cellStyle name="Comma 3 18 3 2 4" xfId="11569" xr:uid="{00000000-0005-0000-0000-00003A0C0000}"/>
    <cellStyle name="Comma 3 18 3 3" xfId="2686" xr:uid="{00000000-0005-0000-0000-00003B0C0000}"/>
    <cellStyle name="Comma 3 18 3 3 2" xfId="4930" xr:uid="{00000000-0005-0000-0000-00003C0C0000}"/>
    <cellStyle name="Comma 3 18 3 3 2 2" xfId="9492" xr:uid="{00000000-0005-0000-0000-00003D0C0000}"/>
    <cellStyle name="Comma 3 18 3 3 3" xfId="7249" xr:uid="{00000000-0005-0000-0000-00003E0C0000}"/>
    <cellStyle name="Comma 3 18 3 4" xfId="3420" xr:uid="{00000000-0005-0000-0000-00003F0C0000}"/>
    <cellStyle name="Comma 3 18 3 4 2" xfId="7982" xr:uid="{00000000-0005-0000-0000-0000400C0000}"/>
    <cellStyle name="Comma 3 18 3 5" xfId="5739" xr:uid="{00000000-0005-0000-0000-0000410C0000}"/>
    <cellStyle name="Comma 3 18 3 6" xfId="10783" xr:uid="{00000000-0005-0000-0000-0000420C0000}"/>
    <cellStyle name="Comma 3 18 4" xfId="1390" xr:uid="{00000000-0005-0000-0000-0000430C0000}"/>
    <cellStyle name="Comma 3 18 4 2" xfId="3634" xr:uid="{00000000-0005-0000-0000-0000440C0000}"/>
    <cellStyle name="Comma 3 18 4 2 2" xfId="8196" xr:uid="{00000000-0005-0000-0000-0000450C0000}"/>
    <cellStyle name="Comma 3 18 4 3" xfId="5953" xr:uid="{00000000-0005-0000-0000-0000460C0000}"/>
    <cellStyle name="Comma 3 18 4 4" xfId="10997" xr:uid="{00000000-0005-0000-0000-0000470C0000}"/>
    <cellStyle name="Comma 3 18 5" xfId="2176" xr:uid="{00000000-0005-0000-0000-0000480C0000}"/>
    <cellStyle name="Comma 3 18 5 2" xfId="4420" xr:uid="{00000000-0005-0000-0000-0000490C0000}"/>
    <cellStyle name="Comma 3 18 5 2 2" xfId="8982" xr:uid="{00000000-0005-0000-0000-00004A0C0000}"/>
    <cellStyle name="Comma 3 18 5 3" xfId="6739" xr:uid="{00000000-0005-0000-0000-00004B0C0000}"/>
    <cellStyle name="Comma 3 18 6" xfId="2900" xr:uid="{00000000-0005-0000-0000-00004C0C0000}"/>
    <cellStyle name="Comma 3 18 6 2" xfId="7462" xr:uid="{00000000-0005-0000-0000-00004D0C0000}"/>
    <cellStyle name="Comma 3 18 7" xfId="5165" xr:uid="{00000000-0005-0000-0000-00004E0C0000}"/>
    <cellStyle name="Comma 3 18 8" xfId="10210" xr:uid="{00000000-0005-0000-0000-00004F0C0000}"/>
    <cellStyle name="Comma 3 19" xfId="111" xr:uid="{00000000-0005-0000-0000-0000500C0000}"/>
    <cellStyle name="Comma 3 19 2" xfId="923" xr:uid="{00000000-0005-0000-0000-0000510C0000}"/>
    <cellStyle name="Comma 3 19 2 2" xfId="1711" xr:uid="{00000000-0005-0000-0000-0000520C0000}"/>
    <cellStyle name="Comma 3 19 2 2 2" xfId="3955" xr:uid="{00000000-0005-0000-0000-0000530C0000}"/>
    <cellStyle name="Comma 3 19 2 2 2 2" xfId="8517" xr:uid="{00000000-0005-0000-0000-0000540C0000}"/>
    <cellStyle name="Comma 3 19 2 2 3" xfId="6274" xr:uid="{00000000-0005-0000-0000-0000550C0000}"/>
    <cellStyle name="Comma 3 19 2 2 4" xfId="11318" xr:uid="{00000000-0005-0000-0000-0000560C0000}"/>
    <cellStyle name="Comma 3 19 2 3" xfId="2435" xr:uid="{00000000-0005-0000-0000-0000570C0000}"/>
    <cellStyle name="Comma 3 19 2 3 2" xfId="4679" xr:uid="{00000000-0005-0000-0000-0000580C0000}"/>
    <cellStyle name="Comma 3 19 2 3 2 2" xfId="9241" xr:uid="{00000000-0005-0000-0000-0000590C0000}"/>
    <cellStyle name="Comma 3 19 2 3 3" xfId="6998" xr:uid="{00000000-0005-0000-0000-00005A0C0000}"/>
    <cellStyle name="Comma 3 19 2 4" xfId="3169" xr:uid="{00000000-0005-0000-0000-00005B0C0000}"/>
    <cellStyle name="Comma 3 19 2 4 2" xfId="7731" xr:uid="{00000000-0005-0000-0000-00005C0C0000}"/>
    <cellStyle name="Comma 3 19 2 5" xfId="5488" xr:uid="{00000000-0005-0000-0000-00005D0C0000}"/>
    <cellStyle name="Comma 3 19 2 6" xfId="10532" xr:uid="{00000000-0005-0000-0000-00005E0C0000}"/>
    <cellStyle name="Comma 3 19 3" xfId="1176" xr:uid="{00000000-0005-0000-0000-00005F0C0000}"/>
    <cellStyle name="Comma 3 19 3 2" xfId="1963" xr:uid="{00000000-0005-0000-0000-0000600C0000}"/>
    <cellStyle name="Comma 3 19 3 2 2" xfId="4207" xr:uid="{00000000-0005-0000-0000-0000610C0000}"/>
    <cellStyle name="Comma 3 19 3 2 2 2" xfId="8769" xr:uid="{00000000-0005-0000-0000-0000620C0000}"/>
    <cellStyle name="Comma 3 19 3 2 3" xfId="6526" xr:uid="{00000000-0005-0000-0000-0000630C0000}"/>
    <cellStyle name="Comma 3 19 3 2 4" xfId="11570" xr:uid="{00000000-0005-0000-0000-0000640C0000}"/>
    <cellStyle name="Comma 3 19 3 3" xfId="2687" xr:uid="{00000000-0005-0000-0000-0000650C0000}"/>
    <cellStyle name="Comma 3 19 3 3 2" xfId="4931" xr:uid="{00000000-0005-0000-0000-0000660C0000}"/>
    <cellStyle name="Comma 3 19 3 3 2 2" xfId="9493" xr:uid="{00000000-0005-0000-0000-0000670C0000}"/>
    <cellStyle name="Comma 3 19 3 3 3" xfId="7250" xr:uid="{00000000-0005-0000-0000-0000680C0000}"/>
    <cellStyle name="Comma 3 19 3 4" xfId="3421" xr:uid="{00000000-0005-0000-0000-0000690C0000}"/>
    <cellStyle name="Comma 3 19 3 4 2" xfId="7983" xr:uid="{00000000-0005-0000-0000-00006A0C0000}"/>
    <cellStyle name="Comma 3 19 3 5" xfId="5740" xr:uid="{00000000-0005-0000-0000-00006B0C0000}"/>
    <cellStyle name="Comma 3 19 3 6" xfId="10784" xr:uid="{00000000-0005-0000-0000-00006C0C0000}"/>
    <cellStyle name="Comma 3 19 4" xfId="1391" xr:uid="{00000000-0005-0000-0000-00006D0C0000}"/>
    <cellStyle name="Comma 3 19 4 2" xfId="3635" xr:uid="{00000000-0005-0000-0000-00006E0C0000}"/>
    <cellStyle name="Comma 3 19 4 2 2" xfId="8197" xr:uid="{00000000-0005-0000-0000-00006F0C0000}"/>
    <cellStyle name="Comma 3 19 4 3" xfId="5954" xr:uid="{00000000-0005-0000-0000-0000700C0000}"/>
    <cellStyle name="Comma 3 19 4 4" xfId="10998" xr:uid="{00000000-0005-0000-0000-0000710C0000}"/>
    <cellStyle name="Comma 3 19 5" xfId="2177" xr:uid="{00000000-0005-0000-0000-0000720C0000}"/>
    <cellStyle name="Comma 3 19 5 2" xfId="4421" xr:uid="{00000000-0005-0000-0000-0000730C0000}"/>
    <cellStyle name="Comma 3 19 5 2 2" xfId="8983" xr:uid="{00000000-0005-0000-0000-0000740C0000}"/>
    <cellStyle name="Comma 3 19 5 3" xfId="6740" xr:uid="{00000000-0005-0000-0000-0000750C0000}"/>
    <cellStyle name="Comma 3 19 6" xfId="2901" xr:uid="{00000000-0005-0000-0000-0000760C0000}"/>
    <cellStyle name="Comma 3 19 6 2" xfId="7463" xr:uid="{00000000-0005-0000-0000-0000770C0000}"/>
    <cellStyle name="Comma 3 19 7" xfId="5166" xr:uid="{00000000-0005-0000-0000-0000780C0000}"/>
    <cellStyle name="Comma 3 19 8" xfId="10211" xr:uid="{00000000-0005-0000-0000-0000790C0000}"/>
    <cellStyle name="Comma 3 2" xfId="112" xr:uid="{00000000-0005-0000-0000-00007A0C0000}"/>
    <cellStyle name="Comma 3 2 2" xfId="924" xr:uid="{00000000-0005-0000-0000-00007B0C0000}"/>
    <cellStyle name="Comma 3 2 2 2" xfId="1712" xr:uid="{00000000-0005-0000-0000-00007C0C0000}"/>
    <cellStyle name="Comma 3 2 2 2 2" xfId="3956" xr:uid="{00000000-0005-0000-0000-00007D0C0000}"/>
    <cellStyle name="Comma 3 2 2 2 2 2" xfId="8518" xr:uid="{00000000-0005-0000-0000-00007E0C0000}"/>
    <cellStyle name="Comma 3 2 2 2 3" xfId="6275" xr:uid="{00000000-0005-0000-0000-00007F0C0000}"/>
    <cellStyle name="Comma 3 2 2 2 4" xfId="11319" xr:uid="{00000000-0005-0000-0000-0000800C0000}"/>
    <cellStyle name="Comma 3 2 2 3" xfId="2436" xr:uid="{00000000-0005-0000-0000-0000810C0000}"/>
    <cellStyle name="Comma 3 2 2 3 2" xfId="4680" xr:uid="{00000000-0005-0000-0000-0000820C0000}"/>
    <cellStyle name="Comma 3 2 2 3 2 2" xfId="9242" xr:uid="{00000000-0005-0000-0000-0000830C0000}"/>
    <cellStyle name="Comma 3 2 2 3 3" xfId="6999" xr:uid="{00000000-0005-0000-0000-0000840C0000}"/>
    <cellStyle name="Comma 3 2 2 4" xfId="3170" xr:uid="{00000000-0005-0000-0000-0000850C0000}"/>
    <cellStyle name="Comma 3 2 2 4 2" xfId="7732" xr:uid="{00000000-0005-0000-0000-0000860C0000}"/>
    <cellStyle name="Comma 3 2 2 5" xfId="5489" xr:uid="{00000000-0005-0000-0000-0000870C0000}"/>
    <cellStyle name="Comma 3 2 2 6" xfId="10533" xr:uid="{00000000-0005-0000-0000-0000880C0000}"/>
    <cellStyle name="Comma 3 2 3" xfId="1177" xr:uid="{00000000-0005-0000-0000-0000890C0000}"/>
    <cellStyle name="Comma 3 2 3 2" xfId="1964" xr:uid="{00000000-0005-0000-0000-00008A0C0000}"/>
    <cellStyle name="Comma 3 2 3 2 2" xfId="4208" xr:uid="{00000000-0005-0000-0000-00008B0C0000}"/>
    <cellStyle name="Comma 3 2 3 2 2 2" xfId="8770" xr:uid="{00000000-0005-0000-0000-00008C0C0000}"/>
    <cellStyle name="Comma 3 2 3 2 3" xfId="6527" xr:uid="{00000000-0005-0000-0000-00008D0C0000}"/>
    <cellStyle name="Comma 3 2 3 2 4" xfId="11571" xr:uid="{00000000-0005-0000-0000-00008E0C0000}"/>
    <cellStyle name="Comma 3 2 3 3" xfId="2688" xr:uid="{00000000-0005-0000-0000-00008F0C0000}"/>
    <cellStyle name="Comma 3 2 3 3 2" xfId="4932" xr:uid="{00000000-0005-0000-0000-0000900C0000}"/>
    <cellStyle name="Comma 3 2 3 3 2 2" xfId="9494" xr:uid="{00000000-0005-0000-0000-0000910C0000}"/>
    <cellStyle name="Comma 3 2 3 3 3" xfId="7251" xr:uid="{00000000-0005-0000-0000-0000920C0000}"/>
    <cellStyle name="Comma 3 2 3 4" xfId="3422" xr:uid="{00000000-0005-0000-0000-0000930C0000}"/>
    <cellStyle name="Comma 3 2 3 4 2" xfId="7984" xr:uid="{00000000-0005-0000-0000-0000940C0000}"/>
    <cellStyle name="Comma 3 2 3 5" xfId="5741" xr:uid="{00000000-0005-0000-0000-0000950C0000}"/>
    <cellStyle name="Comma 3 2 3 6" xfId="10785" xr:uid="{00000000-0005-0000-0000-0000960C0000}"/>
    <cellStyle name="Comma 3 2 4" xfId="1392" xr:uid="{00000000-0005-0000-0000-0000970C0000}"/>
    <cellStyle name="Comma 3 2 4 2" xfId="3636" xr:uid="{00000000-0005-0000-0000-0000980C0000}"/>
    <cellStyle name="Comma 3 2 4 2 2" xfId="8198" xr:uid="{00000000-0005-0000-0000-0000990C0000}"/>
    <cellStyle name="Comma 3 2 4 3" xfId="5955" xr:uid="{00000000-0005-0000-0000-00009A0C0000}"/>
    <cellStyle name="Comma 3 2 4 4" xfId="10999" xr:uid="{00000000-0005-0000-0000-00009B0C0000}"/>
    <cellStyle name="Comma 3 2 5" xfId="2178" xr:uid="{00000000-0005-0000-0000-00009C0C0000}"/>
    <cellStyle name="Comma 3 2 5 2" xfId="4422" xr:uid="{00000000-0005-0000-0000-00009D0C0000}"/>
    <cellStyle name="Comma 3 2 5 2 2" xfId="8984" xr:uid="{00000000-0005-0000-0000-00009E0C0000}"/>
    <cellStyle name="Comma 3 2 5 3" xfId="6741" xr:uid="{00000000-0005-0000-0000-00009F0C0000}"/>
    <cellStyle name="Comma 3 2 6" xfId="2902" xr:uid="{00000000-0005-0000-0000-0000A00C0000}"/>
    <cellStyle name="Comma 3 2 6 2" xfId="7464" xr:uid="{00000000-0005-0000-0000-0000A10C0000}"/>
    <cellStyle name="Comma 3 2 7" xfId="5167" xr:uid="{00000000-0005-0000-0000-0000A20C0000}"/>
    <cellStyle name="Comma 3 2 8" xfId="10212" xr:uid="{00000000-0005-0000-0000-0000A30C0000}"/>
    <cellStyle name="Comma 3 20" xfId="113" xr:uid="{00000000-0005-0000-0000-0000A40C0000}"/>
    <cellStyle name="Comma 3 20 2" xfId="925" xr:uid="{00000000-0005-0000-0000-0000A50C0000}"/>
    <cellStyle name="Comma 3 20 2 2" xfId="1713" xr:uid="{00000000-0005-0000-0000-0000A60C0000}"/>
    <cellStyle name="Comma 3 20 2 2 2" xfId="3957" xr:uid="{00000000-0005-0000-0000-0000A70C0000}"/>
    <cellStyle name="Comma 3 20 2 2 2 2" xfId="8519" xr:uid="{00000000-0005-0000-0000-0000A80C0000}"/>
    <cellStyle name="Comma 3 20 2 2 3" xfId="6276" xr:uid="{00000000-0005-0000-0000-0000A90C0000}"/>
    <cellStyle name="Comma 3 20 2 2 4" xfId="11320" xr:uid="{00000000-0005-0000-0000-0000AA0C0000}"/>
    <cellStyle name="Comma 3 20 2 3" xfId="2437" xr:uid="{00000000-0005-0000-0000-0000AB0C0000}"/>
    <cellStyle name="Comma 3 20 2 3 2" xfId="4681" xr:uid="{00000000-0005-0000-0000-0000AC0C0000}"/>
    <cellStyle name="Comma 3 20 2 3 2 2" xfId="9243" xr:uid="{00000000-0005-0000-0000-0000AD0C0000}"/>
    <cellStyle name="Comma 3 20 2 3 3" xfId="7000" xr:uid="{00000000-0005-0000-0000-0000AE0C0000}"/>
    <cellStyle name="Comma 3 20 2 4" xfId="3171" xr:uid="{00000000-0005-0000-0000-0000AF0C0000}"/>
    <cellStyle name="Comma 3 20 2 4 2" xfId="7733" xr:uid="{00000000-0005-0000-0000-0000B00C0000}"/>
    <cellStyle name="Comma 3 20 2 5" xfId="5490" xr:uid="{00000000-0005-0000-0000-0000B10C0000}"/>
    <cellStyle name="Comma 3 20 2 6" xfId="10534" xr:uid="{00000000-0005-0000-0000-0000B20C0000}"/>
    <cellStyle name="Comma 3 20 3" xfId="1178" xr:uid="{00000000-0005-0000-0000-0000B30C0000}"/>
    <cellStyle name="Comma 3 20 3 2" xfId="1965" xr:uid="{00000000-0005-0000-0000-0000B40C0000}"/>
    <cellStyle name="Comma 3 20 3 2 2" xfId="4209" xr:uid="{00000000-0005-0000-0000-0000B50C0000}"/>
    <cellStyle name="Comma 3 20 3 2 2 2" xfId="8771" xr:uid="{00000000-0005-0000-0000-0000B60C0000}"/>
    <cellStyle name="Comma 3 20 3 2 3" xfId="6528" xr:uid="{00000000-0005-0000-0000-0000B70C0000}"/>
    <cellStyle name="Comma 3 20 3 2 4" xfId="11572" xr:uid="{00000000-0005-0000-0000-0000B80C0000}"/>
    <cellStyle name="Comma 3 20 3 3" xfId="2689" xr:uid="{00000000-0005-0000-0000-0000B90C0000}"/>
    <cellStyle name="Comma 3 20 3 3 2" xfId="4933" xr:uid="{00000000-0005-0000-0000-0000BA0C0000}"/>
    <cellStyle name="Comma 3 20 3 3 2 2" xfId="9495" xr:uid="{00000000-0005-0000-0000-0000BB0C0000}"/>
    <cellStyle name="Comma 3 20 3 3 3" xfId="7252" xr:uid="{00000000-0005-0000-0000-0000BC0C0000}"/>
    <cellStyle name="Comma 3 20 3 4" xfId="3423" xr:uid="{00000000-0005-0000-0000-0000BD0C0000}"/>
    <cellStyle name="Comma 3 20 3 4 2" xfId="7985" xr:uid="{00000000-0005-0000-0000-0000BE0C0000}"/>
    <cellStyle name="Comma 3 20 3 5" xfId="5742" xr:uid="{00000000-0005-0000-0000-0000BF0C0000}"/>
    <cellStyle name="Comma 3 20 3 6" xfId="10786" xr:uid="{00000000-0005-0000-0000-0000C00C0000}"/>
    <cellStyle name="Comma 3 20 4" xfId="1393" xr:uid="{00000000-0005-0000-0000-0000C10C0000}"/>
    <cellStyle name="Comma 3 20 4 2" xfId="3637" xr:uid="{00000000-0005-0000-0000-0000C20C0000}"/>
    <cellStyle name="Comma 3 20 4 2 2" xfId="8199" xr:uid="{00000000-0005-0000-0000-0000C30C0000}"/>
    <cellStyle name="Comma 3 20 4 3" xfId="5956" xr:uid="{00000000-0005-0000-0000-0000C40C0000}"/>
    <cellStyle name="Comma 3 20 4 4" xfId="11000" xr:uid="{00000000-0005-0000-0000-0000C50C0000}"/>
    <cellStyle name="Comma 3 20 5" xfId="2179" xr:uid="{00000000-0005-0000-0000-0000C60C0000}"/>
    <cellStyle name="Comma 3 20 5 2" xfId="4423" xr:uid="{00000000-0005-0000-0000-0000C70C0000}"/>
    <cellStyle name="Comma 3 20 5 2 2" xfId="8985" xr:uid="{00000000-0005-0000-0000-0000C80C0000}"/>
    <cellStyle name="Comma 3 20 5 3" xfId="6742" xr:uid="{00000000-0005-0000-0000-0000C90C0000}"/>
    <cellStyle name="Comma 3 20 6" xfId="2903" xr:uid="{00000000-0005-0000-0000-0000CA0C0000}"/>
    <cellStyle name="Comma 3 20 6 2" xfId="7465" xr:uid="{00000000-0005-0000-0000-0000CB0C0000}"/>
    <cellStyle name="Comma 3 20 7" xfId="5168" xr:uid="{00000000-0005-0000-0000-0000CC0C0000}"/>
    <cellStyle name="Comma 3 20 8" xfId="10213" xr:uid="{00000000-0005-0000-0000-0000CD0C0000}"/>
    <cellStyle name="Comma 3 21" xfId="114" xr:uid="{00000000-0005-0000-0000-0000CE0C0000}"/>
    <cellStyle name="Comma 3 21 2" xfId="926" xr:uid="{00000000-0005-0000-0000-0000CF0C0000}"/>
    <cellStyle name="Comma 3 21 2 2" xfId="1714" xr:uid="{00000000-0005-0000-0000-0000D00C0000}"/>
    <cellStyle name="Comma 3 21 2 2 2" xfId="3958" xr:uid="{00000000-0005-0000-0000-0000D10C0000}"/>
    <cellStyle name="Comma 3 21 2 2 2 2" xfId="8520" xr:uid="{00000000-0005-0000-0000-0000D20C0000}"/>
    <cellStyle name="Comma 3 21 2 2 3" xfId="6277" xr:uid="{00000000-0005-0000-0000-0000D30C0000}"/>
    <cellStyle name="Comma 3 21 2 2 4" xfId="11321" xr:uid="{00000000-0005-0000-0000-0000D40C0000}"/>
    <cellStyle name="Comma 3 21 2 3" xfId="2438" xr:uid="{00000000-0005-0000-0000-0000D50C0000}"/>
    <cellStyle name="Comma 3 21 2 3 2" xfId="4682" xr:uid="{00000000-0005-0000-0000-0000D60C0000}"/>
    <cellStyle name="Comma 3 21 2 3 2 2" xfId="9244" xr:uid="{00000000-0005-0000-0000-0000D70C0000}"/>
    <cellStyle name="Comma 3 21 2 3 3" xfId="7001" xr:uid="{00000000-0005-0000-0000-0000D80C0000}"/>
    <cellStyle name="Comma 3 21 2 4" xfId="3172" xr:uid="{00000000-0005-0000-0000-0000D90C0000}"/>
    <cellStyle name="Comma 3 21 2 4 2" xfId="7734" xr:uid="{00000000-0005-0000-0000-0000DA0C0000}"/>
    <cellStyle name="Comma 3 21 2 5" xfId="5491" xr:uid="{00000000-0005-0000-0000-0000DB0C0000}"/>
    <cellStyle name="Comma 3 21 2 6" xfId="10535" xr:uid="{00000000-0005-0000-0000-0000DC0C0000}"/>
    <cellStyle name="Comma 3 21 3" xfId="1179" xr:uid="{00000000-0005-0000-0000-0000DD0C0000}"/>
    <cellStyle name="Comma 3 21 3 2" xfId="1966" xr:uid="{00000000-0005-0000-0000-0000DE0C0000}"/>
    <cellStyle name="Comma 3 21 3 2 2" xfId="4210" xr:uid="{00000000-0005-0000-0000-0000DF0C0000}"/>
    <cellStyle name="Comma 3 21 3 2 2 2" xfId="8772" xr:uid="{00000000-0005-0000-0000-0000E00C0000}"/>
    <cellStyle name="Comma 3 21 3 2 3" xfId="6529" xr:uid="{00000000-0005-0000-0000-0000E10C0000}"/>
    <cellStyle name="Comma 3 21 3 2 4" xfId="11573" xr:uid="{00000000-0005-0000-0000-0000E20C0000}"/>
    <cellStyle name="Comma 3 21 3 3" xfId="2690" xr:uid="{00000000-0005-0000-0000-0000E30C0000}"/>
    <cellStyle name="Comma 3 21 3 3 2" xfId="4934" xr:uid="{00000000-0005-0000-0000-0000E40C0000}"/>
    <cellStyle name="Comma 3 21 3 3 2 2" xfId="9496" xr:uid="{00000000-0005-0000-0000-0000E50C0000}"/>
    <cellStyle name="Comma 3 21 3 3 3" xfId="7253" xr:uid="{00000000-0005-0000-0000-0000E60C0000}"/>
    <cellStyle name="Comma 3 21 3 4" xfId="3424" xr:uid="{00000000-0005-0000-0000-0000E70C0000}"/>
    <cellStyle name="Comma 3 21 3 4 2" xfId="7986" xr:uid="{00000000-0005-0000-0000-0000E80C0000}"/>
    <cellStyle name="Comma 3 21 3 5" xfId="5743" xr:uid="{00000000-0005-0000-0000-0000E90C0000}"/>
    <cellStyle name="Comma 3 21 3 6" xfId="10787" xr:uid="{00000000-0005-0000-0000-0000EA0C0000}"/>
    <cellStyle name="Comma 3 21 4" xfId="1394" xr:uid="{00000000-0005-0000-0000-0000EB0C0000}"/>
    <cellStyle name="Comma 3 21 4 2" xfId="3638" xr:uid="{00000000-0005-0000-0000-0000EC0C0000}"/>
    <cellStyle name="Comma 3 21 4 2 2" xfId="8200" xr:uid="{00000000-0005-0000-0000-0000ED0C0000}"/>
    <cellStyle name="Comma 3 21 4 3" xfId="5957" xr:uid="{00000000-0005-0000-0000-0000EE0C0000}"/>
    <cellStyle name="Comma 3 21 4 4" xfId="11001" xr:uid="{00000000-0005-0000-0000-0000EF0C0000}"/>
    <cellStyle name="Comma 3 21 5" xfId="2180" xr:uid="{00000000-0005-0000-0000-0000F00C0000}"/>
    <cellStyle name="Comma 3 21 5 2" xfId="4424" xr:uid="{00000000-0005-0000-0000-0000F10C0000}"/>
    <cellStyle name="Comma 3 21 5 2 2" xfId="8986" xr:uid="{00000000-0005-0000-0000-0000F20C0000}"/>
    <cellStyle name="Comma 3 21 5 3" xfId="6743" xr:uid="{00000000-0005-0000-0000-0000F30C0000}"/>
    <cellStyle name="Comma 3 21 6" xfId="2904" xr:uid="{00000000-0005-0000-0000-0000F40C0000}"/>
    <cellStyle name="Comma 3 21 6 2" xfId="7466" xr:uid="{00000000-0005-0000-0000-0000F50C0000}"/>
    <cellStyle name="Comma 3 21 7" xfId="5169" xr:uid="{00000000-0005-0000-0000-0000F60C0000}"/>
    <cellStyle name="Comma 3 21 8" xfId="10214" xr:uid="{00000000-0005-0000-0000-0000F70C0000}"/>
    <cellStyle name="Comma 3 22" xfId="115" xr:uid="{00000000-0005-0000-0000-0000F80C0000}"/>
    <cellStyle name="Comma 3 22 2" xfId="927" xr:uid="{00000000-0005-0000-0000-0000F90C0000}"/>
    <cellStyle name="Comma 3 22 2 2" xfId="1715" xr:uid="{00000000-0005-0000-0000-0000FA0C0000}"/>
    <cellStyle name="Comma 3 22 2 2 2" xfId="3959" xr:uid="{00000000-0005-0000-0000-0000FB0C0000}"/>
    <cellStyle name="Comma 3 22 2 2 2 2" xfId="8521" xr:uid="{00000000-0005-0000-0000-0000FC0C0000}"/>
    <cellStyle name="Comma 3 22 2 2 3" xfId="6278" xr:uid="{00000000-0005-0000-0000-0000FD0C0000}"/>
    <cellStyle name="Comma 3 22 2 2 4" xfId="11322" xr:uid="{00000000-0005-0000-0000-0000FE0C0000}"/>
    <cellStyle name="Comma 3 22 2 3" xfId="2439" xr:uid="{00000000-0005-0000-0000-0000FF0C0000}"/>
    <cellStyle name="Comma 3 22 2 3 2" xfId="4683" xr:uid="{00000000-0005-0000-0000-0000000D0000}"/>
    <cellStyle name="Comma 3 22 2 3 2 2" xfId="9245" xr:uid="{00000000-0005-0000-0000-0000010D0000}"/>
    <cellStyle name="Comma 3 22 2 3 3" xfId="7002" xr:uid="{00000000-0005-0000-0000-0000020D0000}"/>
    <cellStyle name="Comma 3 22 2 4" xfId="3173" xr:uid="{00000000-0005-0000-0000-0000030D0000}"/>
    <cellStyle name="Comma 3 22 2 4 2" xfId="7735" xr:uid="{00000000-0005-0000-0000-0000040D0000}"/>
    <cellStyle name="Comma 3 22 2 5" xfId="5492" xr:uid="{00000000-0005-0000-0000-0000050D0000}"/>
    <cellStyle name="Comma 3 22 2 6" xfId="10536" xr:uid="{00000000-0005-0000-0000-0000060D0000}"/>
    <cellStyle name="Comma 3 22 3" xfId="1180" xr:uid="{00000000-0005-0000-0000-0000070D0000}"/>
    <cellStyle name="Comma 3 22 3 2" xfId="1967" xr:uid="{00000000-0005-0000-0000-0000080D0000}"/>
    <cellStyle name="Comma 3 22 3 2 2" xfId="4211" xr:uid="{00000000-0005-0000-0000-0000090D0000}"/>
    <cellStyle name="Comma 3 22 3 2 2 2" xfId="8773" xr:uid="{00000000-0005-0000-0000-00000A0D0000}"/>
    <cellStyle name="Comma 3 22 3 2 3" xfId="6530" xr:uid="{00000000-0005-0000-0000-00000B0D0000}"/>
    <cellStyle name="Comma 3 22 3 2 4" xfId="11574" xr:uid="{00000000-0005-0000-0000-00000C0D0000}"/>
    <cellStyle name="Comma 3 22 3 3" xfId="2691" xr:uid="{00000000-0005-0000-0000-00000D0D0000}"/>
    <cellStyle name="Comma 3 22 3 3 2" xfId="4935" xr:uid="{00000000-0005-0000-0000-00000E0D0000}"/>
    <cellStyle name="Comma 3 22 3 3 2 2" xfId="9497" xr:uid="{00000000-0005-0000-0000-00000F0D0000}"/>
    <cellStyle name="Comma 3 22 3 3 3" xfId="7254" xr:uid="{00000000-0005-0000-0000-0000100D0000}"/>
    <cellStyle name="Comma 3 22 3 4" xfId="3425" xr:uid="{00000000-0005-0000-0000-0000110D0000}"/>
    <cellStyle name="Comma 3 22 3 4 2" xfId="7987" xr:uid="{00000000-0005-0000-0000-0000120D0000}"/>
    <cellStyle name="Comma 3 22 3 5" xfId="5744" xr:uid="{00000000-0005-0000-0000-0000130D0000}"/>
    <cellStyle name="Comma 3 22 3 6" xfId="10788" xr:uid="{00000000-0005-0000-0000-0000140D0000}"/>
    <cellStyle name="Comma 3 22 4" xfId="1395" xr:uid="{00000000-0005-0000-0000-0000150D0000}"/>
    <cellStyle name="Comma 3 22 4 2" xfId="3639" xr:uid="{00000000-0005-0000-0000-0000160D0000}"/>
    <cellStyle name="Comma 3 22 4 2 2" xfId="8201" xr:uid="{00000000-0005-0000-0000-0000170D0000}"/>
    <cellStyle name="Comma 3 22 4 3" xfId="5958" xr:uid="{00000000-0005-0000-0000-0000180D0000}"/>
    <cellStyle name="Comma 3 22 4 4" xfId="11002" xr:uid="{00000000-0005-0000-0000-0000190D0000}"/>
    <cellStyle name="Comma 3 22 5" xfId="2181" xr:uid="{00000000-0005-0000-0000-00001A0D0000}"/>
    <cellStyle name="Comma 3 22 5 2" xfId="4425" xr:uid="{00000000-0005-0000-0000-00001B0D0000}"/>
    <cellStyle name="Comma 3 22 5 2 2" xfId="8987" xr:uid="{00000000-0005-0000-0000-00001C0D0000}"/>
    <cellStyle name="Comma 3 22 5 3" xfId="6744" xr:uid="{00000000-0005-0000-0000-00001D0D0000}"/>
    <cellStyle name="Comma 3 22 6" xfId="2905" xr:uid="{00000000-0005-0000-0000-00001E0D0000}"/>
    <cellStyle name="Comma 3 22 6 2" xfId="7467" xr:uid="{00000000-0005-0000-0000-00001F0D0000}"/>
    <cellStyle name="Comma 3 22 7" xfId="5170" xr:uid="{00000000-0005-0000-0000-0000200D0000}"/>
    <cellStyle name="Comma 3 22 8" xfId="10215" xr:uid="{00000000-0005-0000-0000-0000210D0000}"/>
    <cellStyle name="Comma 3 23" xfId="116" xr:uid="{00000000-0005-0000-0000-0000220D0000}"/>
    <cellStyle name="Comma 3 23 2" xfId="928" xr:uid="{00000000-0005-0000-0000-0000230D0000}"/>
    <cellStyle name="Comma 3 23 2 2" xfId="1716" xr:uid="{00000000-0005-0000-0000-0000240D0000}"/>
    <cellStyle name="Comma 3 23 2 2 2" xfId="3960" xr:uid="{00000000-0005-0000-0000-0000250D0000}"/>
    <cellStyle name="Comma 3 23 2 2 2 2" xfId="8522" xr:uid="{00000000-0005-0000-0000-0000260D0000}"/>
    <cellStyle name="Comma 3 23 2 2 3" xfId="6279" xr:uid="{00000000-0005-0000-0000-0000270D0000}"/>
    <cellStyle name="Comma 3 23 2 2 4" xfId="11323" xr:uid="{00000000-0005-0000-0000-0000280D0000}"/>
    <cellStyle name="Comma 3 23 2 3" xfId="2440" xr:uid="{00000000-0005-0000-0000-0000290D0000}"/>
    <cellStyle name="Comma 3 23 2 3 2" xfId="4684" xr:uid="{00000000-0005-0000-0000-00002A0D0000}"/>
    <cellStyle name="Comma 3 23 2 3 2 2" xfId="9246" xr:uid="{00000000-0005-0000-0000-00002B0D0000}"/>
    <cellStyle name="Comma 3 23 2 3 3" xfId="7003" xr:uid="{00000000-0005-0000-0000-00002C0D0000}"/>
    <cellStyle name="Comma 3 23 2 4" xfId="3174" xr:uid="{00000000-0005-0000-0000-00002D0D0000}"/>
    <cellStyle name="Comma 3 23 2 4 2" xfId="7736" xr:uid="{00000000-0005-0000-0000-00002E0D0000}"/>
    <cellStyle name="Comma 3 23 2 5" xfId="5493" xr:uid="{00000000-0005-0000-0000-00002F0D0000}"/>
    <cellStyle name="Comma 3 23 2 6" xfId="10537" xr:uid="{00000000-0005-0000-0000-0000300D0000}"/>
    <cellStyle name="Comma 3 23 3" xfId="1181" xr:uid="{00000000-0005-0000-0000-0000310D0000}"/>
    <cellStyle name="Comma 3 23 3 2" xfId="1968" xr:uid="{00000000-0005-0000-0000-0000320D0000}"/>
    <cellStyle name="Comma 3 23 3 2 2" xfId="4212" xr:uid="{00000000-0005-0000-0000-0000330D0000}"/>
    <cellStyle name="Comma 3 23 3 2 2 2" xfId="8774" xr:uid="{00000000-0005-0000-0000-0000340D0000}"/>
    <cellStyle name="Comma 3 23 3 2 3" xfId="6531" xr:uid="{00000000-0005-0000-0000-0000350D0000}"/>
    <cellStyle name="Comma 3 23 3 2 4" xfId="11575" xr:uid="{00000000-0005-0000-0000-0000360D0000}"/>
    <cellStyle name="Comma 3 23 3 3" xfId="2692" xr:uid="{00000000-0005-0000-0000-0000370D0000}"/>
    <cellStyle name="Comma 3 23 3 3 2" xfId="4936" xr:uid="{00000000-0005-0000-0000-0000380D0000}"/>
    <cellStyle name="Comma 3 23 3 3 2 2" xfId="9498" xr:uid="{00000000-0005-0000-0000-0000390D0000}"/>
    <cellStyle name="Comma 3 23 3 3 3" xfId="7255" xr:uid="{00000000-0005-0000-0000-00003A0D0000}"/>
    <cellStyle name="Comma 3 23 3 4" xfId="3426" xr:uid="{00000000-0005-0000-0000-00003B0D0000}"/>
    <cellStyle name="Comma 3 23 3 4 2" xfId="7988" xr:uid="{00000000-0005-0000-0000-00003C0D0000}"/>
    <cellStyle name="Comma 3 23 3 5" xfId="5745" xr:uid="{00000000-0005-0000-0000-00003D0D0000}"/>
    <cellStyle name="Comma 3 23 3 6" xfId="10789" xr:uid="{00000000-0005-0000-0000-00003E0D0000}"/>
    <cellStyle name="Comma 3 23 4" xfId="1396" xr:uid="{00000000-0005-0000-0000-00003F0D0000}"/>
    <cellStyle name="Comma 3 23 4 2" xfId="3640" xr:uid="{00000000-0005-0000-0000-0000400D0000}"/>
    <cellStyle name="Comma 3 23 4 2 2" xfId="8202" xr:uid="{00000000-0005-0000-0000-0000410D0000}"/>
    <cellStyle name="Comma 3 23 4 3" xfId="5959" xr:uid="{00000000-0005-0000-0000-0000420D0000}"/>
    <cellStyle name="Comma 3 23 4 4" xfId="11003" xr:uid="{00000000-0005-0000-0000-0000430D0000}"/>
    <cellStyle name="Comma 3 23 5" xfId="2182" xr:uid="{00000000-0005-0000-0000-0000440D0000}"/>
    <cellStyle name="Comma 3 23 5 2" xfId="4426" xr:uid="{00000000-0005-0000-0000-0000450D0000}"/>
    <cellStyle name="Comma 3 23 5 2 2" xfId="8988" xr:uid="{00000000-0005-0000-0000-0000460D0000}"/>
    <cellStyle name="Comma 3 23 5 3" xfId="6745" xr:uid="{00000000-0005-0000-0000-0000470D0000}"/>
    <cellStyle name="Comma 3 23 6" xfId="2906" xr:uid="{00000000-0005-0000-0000-0000480D0000}"/>
    <cellStyle name="Comma 3 23 6 2" xfId="7468" xr:uid="{00000000-0005-0000-0000-0000490D0000}"/>
    <cellStyle name="Comma 3 23 7" xfId="5171" xr:uid="{00000000-0005-0000-0000-00004A0D0000}"/>
    <cellStyle name="Comma 3 23 8" xfId="10216" xr:uid="{00000000-0005-0000-0000-00004B0D0000}"/>
    <cellStyle name="Comma 3 24" xfId="117" xr:uid="{00000000-0005-0000-0000-00004C0D0000}"/>
    <cellStyle name="Comma 3 24 2" xfId="929" xr:uid="{00000000-0005-0000-0000-00004D0D0000}"/>
    <cellStyle name="Comma 3 24 2 2" xfId="1717" xr:uid="{00000000-0005-0000-0000-00004E0D0000}"/>
    <cellStyle name="Comma 3 24 2 2 2" xfId="3961" xr:uid="{00000000-0005-0000-0000-00004F0D0000}"/>
    <cellStyle name="Comma 3 24 2 2 2 2" xfId="8523" xr:uid="{00000000-0005-0000-0000-0000500D0000}"/>
    <cellStyle name="Comma 3 24 2 2 3" xfId="6280" xr:uid="{00000000-0005-0000-0000-0000510D0000}"/>
    <cellStyle name="Comma 3 24 2 2 4" xfId="11324" xr:uid="{00000000-0005-0000-0000-0000520D0000}"/>
    <cellStyle name="Comma 3 24 2 3" xfId="2441" xr:uid="{00000000-0005-0000-0000-0000530D0000}"/>
    <cellStyle name="Comma 3 24 2 3 2" xfId="4685" xr:uid="{00000000-0005-0000-0000-0000540D0000}"/>
    <cellStyle name="Comma 3 24 2 3 2 2" xfId="9247" xr:uid="{00000000-0005-0000-0000-0000550D0000}"/>
    <cellStyle name="Comma 3 24 2 3 3" xfId="7004" xr:uid="{00000000-0005-0000-0000-0000560D0000}"/>
    <cellStyle name="Comma 3 24 2 4" xfId="3175" xr:uid="{00000000-0005-0000-0000-0000570D0000}"/>
    <cellStyle name="Comma 3 24 2 4 2" xfId="7737" xr:uid="{00000000-0005-0000-0000-0000580D0000}"/>
    <cellStyle name="Comma 3 24 2 5" xfId="5494" xr:uid="{00000000-0005-0000-0000-0000590D0000}"/>
    <cellStyle name="Comma 3 24 2 6" xfId="10538" xr:uid="{00000000-0005-0000-0000-00005A0D0000}"/>
    <cellStyle name="Comma 3 24 3" xfId="1182" xr:uid="{00000000-0005-0000-0000-00005B0D0000}"/>
    <cellStyle name="Comma 3 24 3 2" xfId="1969" xr:uid="{00000000-0005-0000-0000-00005C0D0000}"/>
    <cellStyle name="Comma 3 24 3 2 2" xfId="4213" xr:uid="{00000000-0005-0000-0000-00005D0D0000}"/>
    <cellStyle name="Comma 3 24 3 2 2 2" xfId="8775" xr:uid="{00000000-0005-0000-0000-00005E0D0000}"/>
    <cellStyle name="Comma 3 24 3 2 3" xfId="6532" xr:uid="{00000000-0005-0000-0000-00005F0D0000}"/>
    <cellStyle name="Comma 3 24 3 2 4" xfId="11576" xr:uid="{00000000-0005-0000-0000-0000600D0000}"/>
    <cellStyle name="Comma 3 24 3 3" xfId="2693" xr:uid="{00000000-0005-0000-0000-0000610D0000}"/>
    <cellStyle name="Comma 3 24 3 3 2" xfId="4937" xr:uid="{00000000-0005-0000-0000-0000620D0000}"/>
    <cellStyle name="Comma 3 24 3 3 2 2" xfId="9499" xr:uid="{00000000-0005-0000-0000-0000630D0000}"/>
    <cellStyle name="Comma 3 24 3 3 3" xfId="7256" xr:uid="{00000000-0005-0000-0000-0000640D0000}"/>
    <cellStyle name="Comma 3 24 3 4" xfId="3427" xr:uid="{00000000-0005-0000-0000-0000650D0000}"/>
    <cellStyle name="Comma 3 24 3 4 2" xfId="7989" xr:uid="{00000000-0005-0000-0000-0000660D0000}"/>
    <cellStyle name="Comma 3 24 3 5" xfId="5746" xr:uid="{00000000-0005-0000-0000-0000670D0000}"/>
    <cellStyle name="Comma 3 24 3 6" xfId="10790" xr:uid="{00000000-0005-0000-0000-0000680D0000}"/>
    <cellStyle name="Comma 3 24 4" xfId="1397" xr:uid="{00000000-0005-0000-0000-0000690D0000}"/>
    <cellStyle name="Comma 3 24 4 2" xfId="3641" xr:uid="{00000000-0005-0000-0000-00006A0D0000}"/>
    <cellStyle name="Comma 3 24 4 2 2" xfId="8203" xr:uid="{00000000-0005-0000-0000-00006B0D0000}"/>
    <cellStyle name="Comma 3 24 4 3" xfId="5960" xr:uid="{00000000-0005-0000-0000-00006C0D0000}"/>
    <cellStyle name="Comma 3 24 4 4" xfId="11004" xr:uid="{00000000-0005-0000-0000-00006D0D0000}"/>
    <cellStyle name="Comma 3 24 5" xfId="2183" xr:uid="{00000000-0005-0000-0000-00006E0D0000}"/>
    <cellStyle name="Comma 3 24 5 2" xfId="4427" xr:uid="{00000000-0005-0000-0000-00006F0D0000}"/>
    <cellStyle name="Comma 3 24 5 2 2" xfId="8989" xr:uid="{00000000-0005-0000-0000-0000700D0000}"/>
    <cellStyle name="Comma 3 24 5 3" xfId="6746" xr:uid="{00000000-0005-0000-0000-0000710D0000}"/>
    <cellStyle name="Comma 3 24 6" xfId="2907" xr:uid="{00000000-0005-0000-0000-0000720D0000}"/>
    <cellStyle name="Comma 3 24 6 2" xfId="7469" xr:uid="{00000000-0005-0000-0000-0000730D0000}"/>
    <cellStyle name="Comma 3 24 7" xfId="5172" xr:uid="{00000000-0005-0000-0000-0000740D0000}"/>
    <cellStyle name="Comma 3 24 8" xfId="10217" xr:uid="{00000000-0005-0000-0000-0000750D0000}"/>
    <cellStyle name="Comma 3 25" xfId="118" xr:uid="{00000000-0005-0000-0000-0000760D0000}"/>
    <cellStyle name="Comma 3 25 2" xfId="930" xr:uid="{00000000-0005-0000-0000-0000770D0000}"/>
    <cellStyle name="Comma 3 25 2 2" xfId="1718" xr:uid="{00000000-0005-0000-0000-0000780D0000}"/>
    <cellStyle name="Comma 3 25 2 2 2" xfId="3962" xr:uid="{00000000-0005-0000-0000-0000790D0000}"/>
    <cellStyle name="Comma 3 25 2 2 2 2" xfId="8524" xr:uid="{00000000-0005-0000-0000-00007A0D0000}"/>
    <cellStyle name="Comma 3 25 2 2 3" xfId="6281" xr:uid="{00000000-0005-0000-0000-00007B0D0000}"/>
    <cellStyle name="Comma 3 25 2 2 4" xfId="11325" xr:uid="{00000000-0005-0000-0000-00007C0D0000}"/>
    <cellStyle name="Comma 3 25 2 3" xfId="2442" xr:uid="{00000000-0005-0000-0000-00007D0D0000}"/>
    <cellStyle name="Comma 3 25 2 3 2" xfId="4686" xr:uid="{00000000-0005-0000-0000-00007E0D0000}"/>
    <cellStyle name="Comma 3 25 2 3 2 2" xfId="9248" xr:uid="{00000000-0005-0000-0000-00007F0D0000}"/>
    <cellStyle name="Comma 3 25 2 3 3" xfId="7005" xr:uid="{00000000-0005-0000-0000-0000800D0000}"/>
    <cellStyle name="Comma 3 25 2 4" xfId="3176" xr:uid="{00000000-0005-0000-0000-0000810D0000}"/>
    <cellStyle name="Comma 3 25 2 4 2" xfId="7738" xr:uid="{00000000-0005-0000-0000-0000820D0000}"/>
    <cellStyle name="Comma 3 25 2 5" xfId="5495" xr:uid="{00000000-0005-0000-0000-0000830D0000}"/>
    <cellStyle name="Comma 3 25 2 6" xfId="10539" xr:uid="{00000000-0005-0000-0000-0000840D0000}"/>
    <cellStyle name="Comma 3 25 3" xfId="1183" xr:uid="{00000000-0005-0000-0000-0000850D0000}"/>
    <cellStyle name="Comma 3 25 3 2" xfId="1970" xr:uid="{00000000-0005-0000-0000-0000860D0000}"/>
    <cellStyle name="Comma 3 25 3 2 2" xfId="4214" xr:uid="{00000000-0005-0000-0000-0000870D0000}"/>
    <cellStyle name="Comma 3 25 3 2 2 2" xfId="8776" xr:uid="{00000000-0005-0000-0000-0000880D0000}"/>
    <cellStyle name="Comma 3 25 3 2 3" xfId="6533" xr:uid="{00000000-0005-0000-0000-0000890D0000}"/>
    <cellStyle name="Comma 3 25 3 2 4" xfId="11577" xr:uid="{00000000-0005-0000-0000-00008A0D0000}"/>
    <cellStyle name="Comma 3 25 3 3" xfId="2694" xr:uid="{00000000-0005-0000-0000-00008B0D0000}"/>
    <cellStyle name="Comma 3 25 3 3 2" xfId="4938" xr:uid="{00000000-0005-0000-0000-00008C0D0000}"/>
    <cellStyle name="Comma 3 25 3 3 2 2" xfId="9500" xr:uid="{00000000-0005-0000-0000-00008D0D0000}"/>
    <cellStyle name="Comma 3 25 3 3 3" xfId="7257" xr:uid="{00000000-0005-0000-0000-00008E0D0000}"/>
    <cellStyle name="Comma 3 25 3 4" xfId="3428" xr:uid="{00000000-0005-0000-0000-00008F0D0000}"/>
    <cellStyle name="Comma 3 25 3 4 2" xfId="7990" xr:uid="{00000000-0005-0000-0000-0000900D0000}"/>
    <cellStyle name="Comma 3 25 3 5" xfId="5747" xr:uid="{00000000-0005-0000-0000-0000910D0000}"/>
    <cellStyle name="Comma 3 25 3 6" xfId="10791" xr:uid="{00000000-0005-0000-0000-0000920D0000}"/>
    <cellStyle name="Comma 3 25 4" xfId="1398" xr:uid="{00000000-0005-0000-0000-0000930D0000}"/>
    <cellStyle name="Comma 3 25 4 2" xfId="3642" xr:uid="{00000000-0005-0000-0000-0000940D0000}"/>
    <cellStyle name="Comma 3 25 4 2 2" xfId="8204" xr:uid="{00000000-0005-0000-0000-0000950D0000}"/>
    <cellStyle name="Comma 3 25 4 3" xfId="5961" xr:uid="{00000000-0005-0000-0000-0000960D0000}"/>
    <cellStyle name="Comma 3 25 4 4" xfId="11005" xr:uid="{00000000-0005-0000-0000-0000970D0000}"/>
    <cellStyle name="Comma 3 25 5" xfId="2184" xr:uid="{00000000-0005-0000-0000-0000980D0000}"/>
    <cellStyle name="Comma 3 25 5 2" xfId="4428" xr:uid="{00000000-0005-0000-0000-0000990D0000}"/>
    <cellStyle name="Comma 3 25 5 2 2" xfId="8990" xr:uid="{00000000-0005-0000-0000-00009A0D0000}"/>
    <cellStyle name="Comma 3 25 5 3" xfId="6747" xr:uid="{00000000-0005-0000-0000-00009B0D0000}"/>
    <cellStyle name="Comma 3 25 6" xfId="2908" xr:uid="{00000000-0005-0000-0000-00009C0D0000}"/>
    <cellStyle name="Comma 3 25 6 2" xfId="7470" xr:uid="{00000000-0005-0000-0000-00009D0D0000}"/>
    <cellStyle name="Comma 3 25 7" xfId="5173" xr:uid="{00000000-0005-0000-0000-00009E0D0000}"/>
    <cellStyle name="Comma 3 25 8" xfId="10218" xr:uid="{00000000-0005-0000-0000-00009F0D0000}"/>
    <cellStyle name="Comma 3 26" xfId="119" xr:uid="{00000000-0005-0000-0000-0000A00D0000}"/>
    <cellStyle name="Comma 3 26 2" xfId="931" xr:uid="{00000000-0005-0000-0000-0000A10D0000}"/>
    <cellStyle name="Comma 3 26 2 2" xfId="1719" xr:uid="{00000000-0005-0000-0000-0000A20D0000}"/>
    <cellStyle name="Comma 3 26 2 2 2" xfId="3963" xr:uid="{00000000-0005-0000-0000-0000A30D0000}"/>
    <cellStyle name="Comma 3 26 2 2 2 2" xfId="8525" xr:uid="{00000000-0005-0000-0000-0000A40D0000}"/>
    <cellStyle name="Comma 3 26 2 2 3" xfId="6282" xr:uid="{00000000-0005-0000-0000-0000A50D0000}"/>
    <cellStyle name="Comma 3 26 2 2 4" xfId="11326" xr:uid="{00000000-0005-0000-0000-0000A60D0000}"/>
    <cellStyle name="Comma 3 26 2 3" xfId="2443" xr:uid="{00000000-0005-0000-0000-0000A70D0000}"/>
    <cellStyle name="Comma 3 26 2 3 2" xfId="4687" xr:uid="{00000000-0005-0000-0000-0000A80D0000}"/>
    <cellStyle name="Comma 3 26 2 3 2 2" xfId="9249" xr:uid="{00000000-0005-0000-0000-0000A90D0000}"/>
    <cellStyle name="Comma 3 26 2 3 3" xfId="7006" xr:uid="{00000000-0005-0000-0000-0000AA0D0000}"/>
    <cellStyle name="Comma 3 26 2 4" xfId="3177" xr:uid="{00000000-0005-0000-0000-0000AB0D0000}"/>
    <cellStyle name="Comma 3 26 2 4 2" xfId="7739" xr:uid="{00000000-0005-0000-0000-0000AC0D0000}"/>
    <cellStyle name="Comma 3 26 2 5" xfId="5496" xr:uid="{00000000-0005-0000-0000-0000AD0D0000}"/>
    <cellStyle name="Comma 3 26 2 6" xfId="10540" xr:uid="{00000000-0005-0000-0000-0000AE0D0000}"/>
    <cellStyle name="Comma 3 26 3" xfId="1184" xr:uid="{00000000-0005-0000-0000-0000AF0D0000}"/>
    <cellStyle name="Comma 3 26 3 2" xfId="1971" xr:uid="{00000000-0005-0000-0000-0000B00D0000}"/>
    <cellStyle name="Comma 3 26 3 2 2" xfId="4215" xr:uid="{00000000-0005-0000-0000-0000B10D0000}"/>
    <cellStyle name="Comma 3 26 3 2 2 2" xfId="8777" xr:uid="{00000000-0005-0000-0000-0000B20D0000}"/>
    <cellStyle name="Comma 3 26 3 2 3" xfId="6534" xr:uid="{00000000-0005-0000-0000-0000B30D0000}"/>
    <cellStyle name="Comma 3 26 3 2 4" xfId="11578" xr:uid="{00000000-0005-0000-0000-0000B40D0000}"/>
    <cellStyle name="Comma 3 26 3 3" xfId="2695" xr:uid="{00000000-0005-0000-0000-0000B50D0000}"/>
    <cellStyle name="Comma 3 26 3 3 2" xfId="4939" xr:uid="{00000000-0005-0000-0000-0000B60D0000}"/>
    <cellStyle name="Comma 3 26 3 3 2 2" xfId="9501" xr:uid="{00000000-0005-0000-0000-0000B70D0000}"/>
    <cellStyle name="Comma 3 26 3 3 3" xfId="7258" xr:uid="{00000000-0005-0000-0000-0000B80D0000}"/>
    <cellStyle name="Comma 3 26 3 4" xfId="3429" xr:uid="{00000000-0005-0000-0000-0000B90D0000}"/>
    <cellStyle name="Comma 3 26 3 4 2" xfId="7991" xr:uid="{00000000-0005-0000-0000-0000BA0D0000}"/>
    <cellStyle name="Comma 3 26 3 5" xfId="5748" xr:uid="{00000000-0005-0000-0000-0000BB0D0000}"/>
    <cellStyle name="Comma 3 26 3 6" xfId="10792" xr:uid="{00000000-0005-0000-0000-0000BC0D0000}"/>
    <cellStyle name="Comma 3 26 4" xfId="1399" xr:uid="{00000000-0005-0000-0000-0000BD0D0000}"/>
    <cellStyle name="Comma 3 26 4 2" xfId="3643" xr:uid="{00000000-0005-0000-0000-0000BE0D0000}"/>
    <cellStyle name="Comma 3 26 4 2 2" xfId="8205" xr:uid="{00000000-0005-0000-0000-0000BF0D0000}"/>
    <cellStyle name="Comma 3 26 4 3" xfId="5962" xr:uid="{00000000-0005-0000-0000-0000C00D0000}"/>
    <cellStyle name="Comma 3 26 4 4" xfId="11006" xr:uid="{00000000-0005-0000-0000-0000C10D0000}"/>
    <cellStyle name="Comma 3 26 5" xfId="2185" xr:uid="{00000000-0005-0000-0000-0000C20D0000}"/>
    <cellStyle name="Comma 3 26 5 2" xfId="4429" xr:uid="{00000000-0005-0000-0000-0000C30D0000}"/>
    <cellStyle name="Comma 3 26 5 2 2" xfId="8991" xr:uid="{00000000-0005-0000-0000-0000C40D0000}"/>
    <cellStyle name="Comma 3 26 5 3" xfId="6748" xr:uid="{00000000-0005-0000-0000-0000C50D0000}"/>
    <cellStyle name="Comma 3 26 6" xfId="2909" xr:uid="{00000000-0005-0000-0000-0000C60D0000}"/>
    <cellStyle name="Comma 3 26 6 2" xfId="7471" xr:uid="{00000000-0005-0000-0000-0000C70D0000}"/>
    <cellStyle name="Comma 3 26 7" xfId="5174" xr:uid="{00000000-0005-0000-0000-0000C80D0000}"/>
    <cellStyle name="Comma 3 26 8" xfId="10219" xr:uid="{00000000-0005-0000-0000-0000C90D0000}"/>
    <cellStyle name="Comma 3 27" xfId="120" xr:uid="{00000000-0005-0000-0000-0000CA0D0000}"/>
    <cellStyle name="Comma 3 27 2" xfId="932" xr:uid="{00000000-0005-0000-0000-0000CB0D0000}"/>
    <cellStyle name="Comma 3 27 2 2" xfId="1720" xr:uid="{00000000-0005-0000-0000-0000CC0D0000}"/>
    <cellStyle name="Comma 3 27 2 2 2" xfId="3964" xr:uid="{00000000-0005-0000-0000-0000CD0D0000}"/>
    <cellStyle name="Comma 3 27 2 2 2 2" xfId="8526" xr:uid="{00000000-0005-0000-0000-0000CE0D0000}"/>
    <cellStyle name="Comma 3 27 2 2 3" xfId="6283" xr:uid="{00000000-0005-0000-0000-0000CF0D0000}"/>
    <cellStyle name="Comma 3 27 2 2 4" xfId="11327" xr:uid="{00000000-0005-0000-0000-0000D00D0000}"/>
    <cellStyle name="Comma 3 27 2 3" xfId="2444" xr:uid="{00000000-0005-0000-0000-0000D10D0000}"/>
    <cellStyle name="Comma 3 27 2 3 2" xfId="4688" xr:uid="{00000000-0005-0000-0000-0000D20D0000}"/>
    <cellStyle name="Comma 3 27 2 3 2 2" xfId="9250" xr:uid="{00000000-0005-0000-0000-0000D30D0000}"/>
    <cellStyle name="Comma 3 27 2 3 3" xfId="7007" xr:uid="{00000000-0005-0000-0000-0000D40D0000}"/>
    <cellStyle name="Comma 3 27 2 4" xfId="3178" xr:uid="{00000000-0005-0000-0000-0000D50D0000}"/>
    <cellStyle name="Comma 3 27 2 4 2" xfId="7740" xr:uid="{00000000-0005-0000-0000-0000D60D0000}"/>
    <cellStyle name="Comma 3 27 2 5" xfId="5497" xr:uid="{00000000-0005-0000-0000-0000D70D0000}"/>
    <cellStyle name="Comma 3 27 2 6" xfId="10541" xr:uid="{00000000-0005-0000-0000-0000D80D0000}"/>
    <cellStyle name="Comma 3 27 3" xfId="1185" xr:uid="{00000000-0005-0000-0000-0000D90D0000}"/>
    <cellStyle name="Comma 3 27 3 2" xfId="1972" xr:uid="{00000000-0005-0000-0000-0000DA0D0000}"/>
    <cellStyle name="Comma 3 27 3 2 2" xfId="4216" xr:uid="{00000000-0005-0000-0000-0000DB0D0000}"/>
    <cellStyle name="Comma 3 27 3 2 2 2" xfId="8778" xr:uid="{00000000-0005-0000-0000-0000DC0D0000}"/>
    <cellStyle name="Comma 3 27 3 2 3" xfId="6535" xr:uid="{00000000-0005-0000-0000-0000DD0D0000}"/>
    <cellStyle name="Comma 3 27 3 2 4" xfId="11579" xr:uid="{00000000-0005-0000-0000-0000DE0D0000}"/>
    <cellStyle name="Comma 3 27 3 3" xfId="2696" xr:uid="{00000000-0005-0000-0000-0000DF0D0000}"/>
    <cellStyle name="Comma 3 27 3 3 2" xfId="4940" xr:uid="{00000000-0005-0000-0000-0000E00D0000}"/>
    <cellStyle name="Comma 3 27 3 3 2 2" xfId="9502" xr:uid="{00000000-0005-0000-0000-0000E10D0000}"/>
    <cellStyle name="Comma 3 27 3 3 3" xfId="7259" xr:uid="{00000000-0005-0000-0000-0000E20D0000}"/>
    <cellStyle name="Comma 3 27 3 4" xfId="3430" xr:uid="{00000000-0005-0000-0000-0000E30D0000}"/>
    <cellStyle name="Comma 3 27 3 4 2" xfId="7992" xr:uid="{00000000-0005-0000-0000-0000E40D0000}"/>
    <cellStyle name="Comma 3 27 3 5" xfId="5749" xr:uid="{00000000-0005-0000-0000-0000E50D0000}"/>
    <cellStyle name="Comma 3 27 3 6" xfId="10793" xr:uid="{00000000-0005-0000-0000-0000E60D0000}"/>
    <cellStyle name="Comma 3 27 4" xfId="1400" xr:uid="{00000000-0005-0000-0000-0000E70D0000}"/>
    <cellStyle name="Comma 3 27 4 2" xfId="3644" xr:uid="{00000000-0005-0000-0000-0000E80D0000}"/>
    <cellStyle name="Comma 3 27 4 2 2" xfId="8206" xr:uid="{00000000-0005-0000-0000-0000E90D0000}"/>
    <cellStyle name="Comma 3 27 4 3" xfId="5963" xr:uid="{00000000-0005-0000-0000-0000EA0D0000}"/>
    <cellStyle name="Comma 3 27 4 4" xfId="11007" xr:uid="{00000000-0005-0000-0000-0000EB0D0000}"/>
    <cellStyle name="Comma 3 27 5" xfId="2186" xr:uid="{00000000-0005-0000-0000-0000EC0D0000}"/>
    <cellStyle name="Comma 3 27 5 2" xfId="4430" xr:uid="{00000000-0005-0000-0000-0000ED0D0000}"/>
    <cellStyle name="Comma 3 27 5 2 2" xfId="8992" xr:uid="{00000000-0005-0000-0000-0000EE0D0000}"/>
    <cellStyle name="Comma 3 27 5 3" xfId="6749" xr:uid="{00000000-0005-0000-0000-0000EF0D0000}"/>
    <cellStyle name="Comma 3 27 6" xfId="2910" xr:uid="{00000000-0005-0000-0000-0000F00D0000}"/>
    <cellStyle name="Comma 3 27 6 2" xfId="7472" xr:uid="{00000000-0005-0000-0000-0000F10D0000}"/>
    <cellStyle name="Comma 3 27 7" xfId="5175" xr:uid="{00000000-0005-0000-0000-0000F20D0000}"/>
    <cellStyle name="Comma 3 27 8" xfId="10220" xr:uid="{00000000-0005-0000-0000-0000F30D0000}"/>
    <cellStyle name="Comma 3 28" xfId="121" xr:uid="{00000000-0005-0000-0000-0000F40D0000}"/>
    <cellStyle name="Comma 3 28 2" xfId="933" xr:uid="{00000000-0005-0000-0000-0000F50D0000}"/>
    <cellStyle name="Comma 3 28 2 2" xfId="1721" xr:uid="{00000000-0005-0000-0000-0000F60D0000}"/>
    <cellStyle name="Comma 3 28 2 2 2" xfId="3965" xr:uid="{00000000-0005-0000-0000-0000F70D0000}"/>
    <cellStyle name="Comma 3 28 2 2 2 2" xfId="8527" xr:uid="{00000000-0005-0000-0000-0000F80D0000}"/>
    <cellStyle name="Comma 3 28 2 2 3" xfId="6284" xr:uid="{00000000-0005-0000-0000-0000F90D0000}"/>
    <cellStyle name="Comma 3 28 2 2 4" xfId="11328" xr:uid="{00000000-0005-0000-0000-0000FA0D0000}"/>
    <cellStyle name="Comma 3 28 2 3" xfId="2445" xr:uid="{00000000-0005-0000-0000-0000FB0D0000}"/>
    <cellStyle name="Comma 3 28 2 3 2" xfId="4689" xr:uid="{00000000-0005-0000-0000-0000FC0D0000}"/>
    <cellStyle name="Comma 3 28 2 3 2 2" xfId="9251" xr:uid="{00000000-0005-0000-0000-0000FD0D0000}"/>
    <cellStyle name="Comma 3 28 2 3 3" xfId="7008" xr:uid="{00000000-0005-0000-0000-0000FE0D0000}"/>
    <cellStyle name="Comma 3 28 2 4" xfId="3179" xr:uid="{00000000-0005-0000-0000-0000FF0D0000}"/>
    <cellStyle name="Comma 3 28 2 4 2" xfId="7741" xr:uid="{00000000-0005-0000-0000-0000000E0000}"/>
    <cellStyle name="Comma 3 28 2 5" xfId="5498" xr:uid="{00000000-0005-0000-0000-0000010E0000}"/>
    <cellStyle name="Comma 3 28 2 6" xfId="10542" xr:uid="{00000000-0005-0000-0000-0000020E0000}"/>
    <cellStyle name="Comma 3 28 3" xfId="1186" xr:uid="{00000000-0005-0000-0000-0000030E0000}"/>
    <cellStyle name="Comma 3 28 3 2" xfId="1973" xr:uid="{00000000-0005-0000-0000-0000040E0000}"/>
    <cellStyle name="Comma 3 28 3 2 2" xfId="4217" xr:uid="{00000000-0005-0000-0000-0000050E0000}"/>
    <cellStyle name="Comma 3 28 3 2 2 2" xfId="8779" xr:uid="{00000000-0005-0000-0000-0000060E0000}"/>
    <cellStyle name="Comma 3 28 3 2 3" xfId="6536" xr:uid="{00000000-0005-0000-0000-0000070E0000}"/>
    <cellStyle name="Comma 3 28 3 2 4" xfId="11580" xr:uid="{00000000-0005-0000-0000-0000080E0000}"/>
    <cellStyle name="Comma 3 28 3 3" xfId="2697" xr:uid="{00000000-0005-0000-0000-0000090E0000}"/>
    <cellStyle name="Comma 3 28 3 3 2" xfId="4941" xr:uid="{00000000-0005-0000-0000-00000A0E0000}"/>
    <cellStyle name="Comma 3 28 3 3 2 2" xfId="9503" xr:uid="{00000000-0005-0000-0000-00000B0E0000}"/>
    <cellStyle name="Comma 3 28 3 3 3" xfId="7260" xr:uid="{00000000-0005-0000-0000-00000C0E0000}"/>
    <cellStyle name="Comma 3 28 3 4" xfId="3431" xr:uid="{00000000-0005-0000-0000-00000D0E0000}"/>
    <cellStyle name="Comma 3 28 3 4 2" xfId="7993" xr:uid="{00000000-0005-0000-0000-00000E0E0000}"/>
    <cellStyle name="Comma 3 28 3 5" xfId="5750" xr:uid="{00000000-0005-0000-0000-00000F0E0000}"/>
    <cellStyle name="Comma 3 28 3 6" xfId="10794" xr:uid="{00000000-0005-0000-0000-0000100E0000}"/>
    <cellStyle name="Comma 3 28 4" xfId="1401" xr:uid="{00000000-0005-0000-0000-0000110E0000}"/>
    <cellStyle name="Comma 3 28 4 2" xfId="3645" xr:uid="{00000000-0005-0000-0000-0000120E0000}"/>
    <cellStyle name="Comma 3 28 4 2 2" xfId="8207" xr:uid="{00000000-0005-0000-0000-0000130E0000}"/>
    <cellStyle name="Comma 3 28 4 3" xfId="5964" xr:uid="{00000000-0005-0000-0000-0000140E0000}"/>
    <cellStyle name="Comma 3 28 4 4" xfId="11008" xr:uid="{00000000-0005-0000-0000-0000150E0000}"/>
    <cellStyle name="Comma 3 28 5" xfId="2187" xr:uid="{00000000-0005-0000-0000-0000160E0000}"/>
    <cellStyle name="Comma 3 28 5 2" xfId="4431" xr:uid="{00000000-0005-0000-0000-0000170E0000}"/>
    <cellStyle name="Comma 3 28 5 2 2" xfId="8993" xr:uid="{00000000-0005-0000-0000-0000180E0000}"/>
    <cellStyle name="Comma 3 28 5 3" xfId="6750" xr:uid="{00000000-0005-0000-0000-0000190E0000}"/>
    <cellStyle name="Comma 3 28 6" xfId="2911" xr:uid="{00000000-0005-0000-0000-00001A0E0000}"/>
    <cellStyle name="Comma 3 28 6 2" xfId="7473" xr:uid="{00000000-0005-0000-0000-00001B0E0000}"/>
    <cellStyle name="Comma 3 28 7" xfId="5176" xr:uid="{00000000-0005-0000-0000-00001C0E0000}"/>
    <cellStyle name="Comma 3 28 8" xfId="10221" xr:uid="{00000000-0005-0000-0000-00001D0E0000}"/>
    <cellStyle name="Comma 3 29" xfId="122" xr:uid="{00000000-0005-0000-0000-00001E0E0000}"/>
    <cellStyle name="Comma 3 29 2" xfId="934" xr:uid="{00000000-0005-0000-0000-00001F0E0000}"/>
    <cellStyle name="Comma 3 29 2 2" xfId="1722" xr:uid="{00000000-0005-0000-0000-0000200E0000}"/>
    <cellStyle name="Comma 3 29 2 2 2" xfId="3966" xr:uid="{00000000-0005-0000-0000-0000210E0000}"/>
    <cellStyle name="Comma 3 29 2 2 2 2" xfId="8528" xr:uid="{00000000-0005-0000-0000-0000220E0000}"/>
    <cellStyle name="Comma 3 29 2 2 3" xfId="6285" xr:uid="{00000000-0005-0000-0000-0000230E0000}"/>
    <cellStyle name="Comma 3 29 2 2 4" xfId="11329" xr:uid="{00000000-0005-0000-0000-0000240E0000}"/>
    <cellStyle name="Comma 3 29 2 3" xfId="2446" xr:uid="{00000000-0005-0000-0000-0000250E0000}"/>
    <cellStyle name="Comma 3 29 2 3 2" xfId="4690" xr:uid="{00000000-0005-0000-0000-0000260E0000}"/>
    <cellStyle name="Comma 3 29 2 3 2 2" xfId="9252" xr:uid="{00000000-0005-0000-0000-0000270E0000}"/>
    <cellStyle name="Comma 3 29 2 3 3" xfId="7009" xr:uid="{00000000-0005-0000-0000-0000280E0000}"/>
    <cellStyle name="Comma 3 29 2 4" xfId="3180" xr:uid="{00000000-0005-0000-0000-0000290E0000}"/>
    <cellStyle name="Comma 3 29 2 4 2" xfId="7742" xr:uid="{00000000-0005-0000-0000-00002A0E0000}"/>
    <cellStyle name="Comma 3 29 2 5" xfId="5499" xr:uid="{00000000-0005-0000-0000-00002B0E0000}"/>
    <cellStyle name="Comma 3 29 2 6" xfId="10543" xr:uid="{00000000-0005-0000-0000-00002C0E0000}"/>
    <cellStyle name="Comma 3 29 3" xfId="1187" xr:uid="{00000000-0005-0000-0000-00002D0E0000}"/>
    <cellStyle name="Comma 3 29 3 2" xfId="1974" xr:uid="{00000000-0005-0000-0000-00002E0E0000}"/>
    <cellStyle name="Comma 3 29 3 2 2" xfId="4218" xr:uid="{00000000-0005-0000-0000-00002F0E0000}"/>
    <cellStyle name="Comma 3 29 3 2 2 2" xfId="8780" xr:uid="{00000000-0005-0000-0000-0000300E0000}"/>
    <cellStyle name="Comma 3 29 3 2 3" xfId="6537" xr:uid="{00000000-0005-0000-0000-0000310E0000}"/>
    <cellStyle name="Comma 3 29 3 2 4" xfId="11581" xr:uid="{00000000-0005-0000-0000-0000320E0000}"/>
    <cellStyle name="Comma 3 29 3 3" xfId="2698" xr:uid="{00000000-0005-0000-0000-0000330E0000}"/>
    <cellStyle name="Comma 3 29 3 3 2" xfId="4942" xr:uid="{00000000-0005-0000-0000-0000340E0000}"/>
    <cellStyle name="Comma 3 29 3 3 2 2" xfId="9504" xr:uid="{00000000-0005-0000-0000-0000350E0000}"/>
    <cellStyle name="Comma 3 29 3 3 3" xfId="7261" xr:uid="{00000000-0005-0000-0000-0000360E0000}"/>
    <cellStyle name="Comma 3 29 3 4" xfId="3432" xr:uid="{00000000-0005-0000-0000-0000370E0000}"/>
    <cellStyle name="Comma 3 29 3 4 2" xfId="7994" xr:uid="{00000000-0005-0000-0000-0000380E0000}"/>
    <cellStyle name="Comma 3 29 3 5" xfId="5751" xr:uid="{00000000-0005-0000-0000-0000390E0000}"/>
    <cellStyle name="Comma 3 29 3 6" xfId="10795" xr:uid="{00000000-0005-0000-0000-00003A0E0000}"/>
    <cellStyle name="Comma 3 29 4" xfId="1402" xr:uid="{00000000-0005-0000-0000-00003B0E0000}"/>
    <cellStyle name="Comma 3 29 4 2" xfId="3646" xr:uid="{00000000-0005-0000-0000-00003C0E0000}"/>
    <cellStyle name="Comma 3 29 4 2 2" xfId="8208" xr:uid="{00000000-0005-0000-0000-00003D0E0000}"/>
    <cellStyle name="Comma 3 29 4 3" xfId="5965" xr:uid="{00000000-0005-0000-0000-00003E0E0000}"/>
    <cellStyle name="Comma 3 29 4 4" xfId="11009" xr:uid="{00000000-0005-0000-0000-00003F0E0000}"/>
    <cellStyle name="Comma 3 29 5" xfId="2188" xr:uid="{00000000-0005-0000-0000-0000400E0000}"/>
    <cellStyle name="Comma 3 29 5 2" xfId="4432" xr:uid="{00000000-0005-0000-0000-0000410E0000}"/>
    <cellStyle name="Comma 3 29 5 2 2" xfId="8994" xr:uid="{00000000-0005-0000-0000-0000420E0000}"/>
    <cellStyle name="Comma 3 29 5 3" xfId="6751" xr:uid="{00000000-0005-0000-0000-0000430E0000}"/>
    <cellStyle name="Comma 3 29 6" xfId="2912" xr:uid="{00000000-0005-0000-0000-0000440E0000}"/>
    <cellStyle name="Comma 3 29 6 2" xfId="7474" xr:uid="{00000000-0005-0000-0000-0000450E0000}"/>
    <cellStyle name="Comma 3 29 7" xfId="5177" xr:uid="{00000000-0005-0000-0000-0000460E0000}"/>
    <cellStyle name="Comma 3 29 8" xfId="10222" xr:uid="{00000000-0005-0000-0000-0000470E0000}"/>
    <cellStyle name="Comma 3 3" xfId="123" xr:uid="{00000000-0005-0000-0000-0000480E0000}"/>
    <cellStyle name="Comma 3 3 2" xfId="935" xr:uid="{00000000-0005-0000-0000-0000490E0000}"/>
    <cellStyle name="Comma 3 3 2 2" xfId="1723" xr:uid="{00000000-0005-0000-0000-00004A0E0000}"/>
    <cellStyle name="Comma 3 3 2 2 2" xfId="3967" xr:uid="{00000000-0005-0000-0000-00004B0E0000}"/>
    <cellStyle name="Comma 3 3 2 2 2 2" xfId="8529" xr:uid="{00000000-0005-0000-0000-00004C0E0000}"/>
    <cellStyle name="Comma 3 3 2 2 3" xfId="6286" xr:uid="{00000000-0005-0000-0000-00004D0E0000}"/>
    <cellStyle name="Comma 3 3 2 2 4" xfId="11330" xr:uid="{00000000-0005-0000-0000-00004E0E0000}"/>
    <cellStyle name="Comma 3 3 2 3" xfId="2447" xr:uid="{00000000-0005-0000-0000-00004F0E0000}"/>
    <cellStyle name="Comma 3 3 2 3 2" xfId="4691" xr:uid="{00000000-0005-0000-0000-0000500E0000}"/>
    <cellStyle name="Comma 3 3 2 3 2 2" xfId="9253" xr:uid="{00000000-0005-0000-0000-0000510E0000}"/>
    <cellStyle name="Comma 3 3 2 3 3" xfId="7010" xr:uid="{00000000-0005-0000-0000-0000520E0000}"/>
    <cellStyle name="Comma 3 3 2 4" xfId="3181" xr:uid="{00000000-0005-0000-0000-0000530E0000}"/>
    <cellStyle name="Comma 3 3 2 4 2" xfId="7743" xr:uid="{00000000-0005-0000-0000-0000540E0000}"/>
    <cellStyle name="Comma 3 3 2 5" xfId="5500" xr:uid="{00000000-0005-0000-0000-0000550E0000}"/>
    <cellStyle name="Comma 3 3 2 6" xfId="10544" xr:uid="{00000000-0005-0000-0000-0000560E0000}"/>
    <cellStyle name="Comma 3 3 3" xfId="1188" xr:uid="{00000000-0005-0000-0000-0000570E0000}"/>
    <cellStyle name="Comma 3 3 3 2" xfId="1975" xr:uid="{00000000-0005-0000-0000-0000580E0000}"/>
    <cellStyle name="Comma 3 3 3 2 2" xfId="4219" xr:uid="{00000000-0005-0000-0000-0000590E0000}"/>
    <cellStyle name="Comma 3 3 3 2 2 2" xfId="8781" xr:uid="{00000000-0005-0000-0000-00005A0E0000}"/>
    <cellStyle name="Comma 3 3 3 2 3" xfId="6538" xr:uid="{00000000-0005-0000-0000-00005B0E0000}"/>
    <cellStyle name="Comma 3 3 3 2 4" xfId="11582" xr:uid="{00000000-0005-0000-0000-00005C0E0000}"/>
    <cellStyle name="Comma 3 3 3 3" xfId="2699" xr:uid="{00000000-0005-0000-0000-00005D0E0000}"/>
    <cellStyle name="Comma 3 3 3 3 2" xfId="4943" xr:uid="{00000000-0005-0000-0000-00005E0E0000}"/>
    <cellStyle name="Comma 3 3 3 3 2 2" xfId="9505" xr:uid="{00000000-0005-0000-0000-00005F0E0000}"/>
    <cellStyle name="Comma 3 3 3 3 3" xfId="7262" xr:uid="{00000000-0005-0000-0000-0000600E0000}"/>
    <cellStyle name="Comma 3 3 3 4" xfId="3433" xr:uid="{00000000-0005-0000-0000-0000610E0000}"/>
    <cellStyle name="Comma 3 3 3 4 2" xfId="7995" xr:uid="{00000000-0005-0000-0000-0000620E0000}"/>
    <cellStyle name="Comma 3 3 3 5" xfId="5752" xr:uid="{00000000-0005-0000-0000-0000630E0000}"/>
    <cellStyle name="Comma 3 3 3 6" xfId="10796" xr:uid="{00000000-0005-0000-0000-0000640E0000}"/>
    <cellStyle name="Comma 3 3 4" xfId="1403" xr:uid="{00000000-0005-0000-0000-0000650E0000}"/>
    <cellStyle name="Comma 3 3 4 2" xfId="3647" xr:uid="{00000000-0005-0000-0000-0000660E0000}"/>
    <cellStyle name="Comma 3 3 4 2 2" xfId="8209" xr:uid="{00000000-0005-0000-0000-0000670E0000}"/>
    <cellStyle name="Comma 3 3 4 3" xfId="5966" xr:uid="{00000000-0005-0000-0000-0000680E0000}"/>
    <cellStyle name="Comma 3 3 4 4" xfId="11010" xr:uid="{00000000-0005-0000-0000-0000690E0000}"/>
    <cellStyle name="Comma 3 3 5" xfId="2189" xr:uid="{00000000-0005-0000-0000-00006A0E0000}"/>
    <cellStyle name="Comma 3 3 5 2" xfId="4433" xr:uid="{00000000-0005-0000-0000-00006B0E0000}"/>
    <cellStyle name="Comma 3 3 5 2 2" xfId="8995" xr:uid="{00000000-0005-0000-0000-00006C0E0000}"/>
    <cellStyle name="Comma 3 3 5 3" xfId="6752" xr:uid="{00000000-0005-0000-0000-00006D0E0000}"/>
    <cellStyle name="Comma 3 3 6" xfId="2913" xr:uid="{00000000-0005-0000-0000-00006E0E0000}"/>
    <cellStyle name="Comma 3 3 6 2" xfId="7475" xr:uid="{00000000-0005-0000-0000-00006F0E0000}"/>
    <cellStyle name="Comma 3 3 7" xfId="5178" xr:uid="{00000000-0005-0000-0000-0000700E0000}"/>
    <cellStyle name="Comma 3 3 8" xfId="10223" xr:uid="{00000000-0005-0000-0000-0000710E0000}"/>
    <cellStyle name="Comma 3 30" xfId="124" xr:uid="{00000000-0005-0000-0000-0000720E0000}"/>
    <cellStyle name="Comma 3 30 2" xfId="936" xr:uid="{00000000-0005-0000-0000-0000730E0000}"/>
    <cellStyle name="Comma 3 30 2 2" xfId="1724" xr:uid="{00000000-0005-0000-0000-0000740E0000}"/>
    <cellStyle name="Comma 3 30 2 2 2" xfId="3968" xr:uid="{00000000-0005-0000-0000-0000750E0000}"/>
    <cellStyle name="Comma 3 30 2 2 2 2" xfId="8530" xr:uid="{00000000-0005-0000-0000-0000760E0000}"/>
    <cellStyle name="Comma 3 30 2 2 3" xfId="6287" xr:uid="{00000000-0005-0000-0000-0000770E0000}"/>
    <cellStyle name="Comma 3 30 2 2 4" xfId="11331" xr:uid="{00000000-0005-0000-0000-0000780E0000}"/>
    <cellStyle name="Comma 3 30 2 3" xfId="2448" xr:uid="{00000000-0005-0000-0000-0000790E0000}"/>
    <cellStyle name="Comma 3 30 2 3 2" xfId="4692" xr:uid="{00000000-0005-0000-0000-00007A0E0000}"/>
    <cellStyle name="Comma 3 30 2 3 2 2" xfId="9254" xr:uid="{00000000-0005-0000-0000-00007B0E0000}"/>
    <cellStyle name="Comma 3 30 2 3 3" xfId="7011" xr:uid="{00000000-0005-0000-0000-00007C0E0000}"/>
    <cellStyle name="Comma 3 30 2 4" xfId="3182" xr:uid="{00000000-0005-0000-0000-00007D0E0000}"/>
    <cellStyle name="Comma 3 30 2 4 2" xfId="7744" xr:uid="{00000000-0005-0000-0000-00007E0E0000}"/>
    <cellStyle name="Comma 3 30 2 5" xfId="5501" xr:uid="{00000000-0005-0000-0000-00007F0E0000}"/>
    <cellStyle name="Comma 3 30 2 6" xfId="10545" xr:uid="{00000000-0005-0000-0000-0000800E0000}"/>
    <cellStyle name="Comma 3 30 3" xfId="1189" xr:uid="{00000000-0005-0000-0000-0000810E0000}"/>
    <cellStyle name="Comma 3 30 3 2" xfId="1976" xr:uid="{00000000-0005-0000-0000-0000820E0000}"/>
    <cellStyle name="Comma 3 30 3 2 2" xfId="4220" xr:uid="{00000000-0005-0000-0000-0000830E0000}"/>
    <cellStyle name="Comma 3 30 3 2 2 2" xfId="8782" xr:uid="{00000000-0005-0000-0000-0000840E0000}"/>
    <cellStyle name="Comma 3 30 3 2 3" xfId="6539" xr:uid="{00000000-0005-0000-0000-0000850E0000}"/>
    <cellStyle name="Comma 3 30 3 2 4" xfId="11583" xr:uid="{00000000-0005-0000-0000-0000860E0000}"/>
    <cellStyle name="Comma 3 30 3 3" xfId="2700" xr:uid="{00000000-0005-0000-0000-0000870E0000}"/>
    <cellStyle name="Comma 3 30 3 3 2" xfId="4944" xr:uid="{00000000-0005-0000-0000-0000880E0000}"/>
    <cellStyle name="Comma 3 30 3 3 2 2" xfId="9506" xr:uid="{00000000-0005-0000-0000-0000890E0000}"/>
    <cellStyle name="Comma 3 30 3 3 3" xfId="7263" xr:uid="{00000000-0005-0000-0000-00008A0E0000}"/>
    <cellStyle name="Comma 3 30 3 4" xfId="3434" xr:uid="{00000000-0005-0000-0000-00008B0E0000}"/>
    <cellStyle name="Comma 3 30 3 4 2" xfId="7996" xr:uid="{00000000-0005-0000-0000-00008C0E0000}"/>
    <cellStyle name="Comma 3 30 3 5" xfId="5753" xr:uid="{00000000-0005-0000-0000-00008D0E0000}"/>
    <cellStyle name="Comma 3 30 3 6" xfId="10797" xr:uid="{00000000-0005-0000-0000-00008E0E0000}"/>
    <cellStyle name="Comma 3 30 4" xfId="1404" xr:uid="{00000000-0005-0000-0000-00008F0E0000}"/>
    <cellStyle name="Comma 3 30 4 2" xfId="3648" xr:uid="{00000000-0005-0000-0000-0000900E0000}"/>
    <cellStyle name="Comma 3 30 4 2 2" xfId="8210" xr:uid="{00000000-0005-0000-0000-0000910E0000}"/>
    <cellStyle name="Comma 3 30 4 3" xfId="5967" xr:uid="{00000000-0005-0000-0000-0000920E0000}"/>
    <cellStyle name="Comma 3 30 4 4" xfId="11011" xr:uid="{00000000-0005-0000-0000-0000930E0000}"/>
    <cellStyle name="Comma 3 30 5" xfId="2190" xr:uid="{00000000-0005-0000-0000-0000940E0000}"/>
    <cellStyle name="Comma 3 30 5 2" xfId="4434" xr:uid="{00000000-0005-0000-0000-0000950E0000}"/>
    <cellStyle name="Comma 3 30 5 2 2" xfId="8996" xr:uid="{00000000-0005-0000-0000-0000960E0000}"/>
    <cellStyle name="Comma 3 30 5 3" xfId="6753" xr:uid="{00000000-0005-0000-0000-0000970E0000}"/>
    <cellStyle name="Comma 3 30 6" xfId="2914" xr:uid="{00000000-0005-0000-0000-0000980E0000}"/>
    <cellStyle name="Comma 3 30 6 2" xfId="7476" xr:uid="{00000000-0005-0000-0000-0000990E0000}"/>
    <cellStyle name="Comma 3 30 7" xfId="5179" xr:uid="{00000000-0005-0000-0000-00009A0E0000}"/>
    <cellStyle name="Comma 3 30 8" xfId="10224" xr:uid="{00000000-0005-0000-0000-00009B0E0000}"/>
    <cellStyle name="Comma 3 31" xfId="125" xr:uid="{00000000-0005-0000-0000-00009C0E0000}"/>
    <cellStyle name="Comma 3 31 2" xfId="937" xr:uid="{00000000-0005-0000-0000-00009D0E0000}"/>
    <cellStyle name="Comma 3 31 2 2" xfId="1725" xr:uid="{00000000-0005-0000-0000-00009E0E0000}"/>
    <cellStyle name="Comma 3 31 2 2 2" xfId="3969" xr:uid="{00000000-0005-0000-0000-00009F0E0000}"/>
    <cellStyle name="Comma 3 31 2 2 2 2" xfId="8531" xr:uid="{00000000-0005-0000-0000-0000A00E0000}"/>
    <cellStyle name="Comma 3 31 2 2 3" xfId="6288" xr:uid="{00000000-0005-0000-0000-0000A10E0000}"/>
    <cellStyle name="Comma 3 31 2 2 4" xfId="11332" xr:uid="{00000000-0005-0000-0000-0000A20E0000}"/>
    <cellStyle name="Comma 3 31 2 3" xfId="2449" xr:uid="{00000000-0005-0000-0000-0000A30E0000}"/>
    <cellStyle name="Comma 3 31 2 3 2" xfId="4693" xr:uid="{00000000-0005-0000-0000-0000A40E0000}"/>
    <cellStyle name="Comma 3 31 2 3 2 2" xfId="9255" xr:uid="{00000000-0005-0000-0000-0000A50E0000}"/>
    <cellStyle name="Comma 3 31 2 3 3" xfId="7012" xr:uid="{00000000-0005-0000-0000-0000A60E0000}"/>
    <cellStyle name="Comma 3 31 2 4" xfId="3183" xr:uid="{00000000-0005-0000-0000-0000A70E0000}"/>
    <cellStyle name="Comma 3 31 2 4 2" xfId="7745" xr:uid="{00000000-0005-0000-0000-0000A80E0000}"/>
    <cellStyle name="Comma 3 31 2 5" xfId="5502" xr:uid="{00000000-0005-0000-0000-0000A90E0000}"/>
    <cellStyle name="Comma 3 31 2 6" xfId="10546" xr:uid="{00000000-0005-0000-0000-0000AA0E0000}"/>
    <cellStyle name="Comma 3 31 3" xfId="1190" xr:uid="{00000000-0005-0000-0000-0000AB0E0000}"/>
    <cellStyle name="Comma 3 31 3 2" xfId="1977" xr:uid="{00000000-0005-0000-0000-0000AC0E0000}"/>
    <cellStyle name="Comma 3 31 3 2 2" xfId="4221" xr:uid="{00000000-0005-0000-0000-0000AD0E0000}"/>
    <cellStyle name="Comma 3 31 3 2 2 2" xfId="8783" xr:uid="{00000000-0005-0000-0000-0000AE0E0000}"/>
    <cellStyle name="Comma 3 31 3 2 3" xfId="6540" xr:uid="{00000000-0005-0000-0000-0000AF0E0000}"/>
    <cellStyle name="Comma 3 31 3 2 4" xfId="11584" xr:uid="{00000000-0005-0000-0000-0000B00E0000}"/>
    <cellStyle name="Comma 3 31 3 3" xfId="2701" xr:uid="{00000000-0005-0000-0000-0000B10E0000}"/>
    <cellStyle name="Comma 3 31 3 3 2" xfId="4945" xr:uid="{00000000-0005-0000-0000-0000B20E0000}"/>
    <cellStyle name="Comma 3 31 3 3 2 2" xfId="9507" xr:uid="{00000000-0005-0000-0000-0000B30E0000}"/>
    <cellStyle name="Comma 3 31 3 3 3" xfId="7264" xr:uid="{00000000-0005-0000-0000-0000B40E0000}"/>
    <cellStyle name="Comma 3 31 3 4" xfId="3435" xr:uid="{00000000-0005-0000-0000-0000B50E0000}"/>
    <cellStyle name="Comma 3 31 3 4 2" xfId="7997" xr:uid="{00000000-0005-0000-0000-0000B60E0000}"/>
    <cellStyle name="Comma 3 31 3 5" xfId="5754" xr:uid="{00000000-0005-0000-0000-0000B70E0000}"/>
    <cellStyle name="Comma 3 31 3 6" xfId="10798" xr:uid="{00000000-0005-0000-0000-0000B80E0000}"/>
    <cellStyle name="Comma 3 31 4" xfId="1405" xr:uid="{00000000-0005-0000-0000-0000B90E0000}"/>
    <cellStyle name="Comma 3 31 4 2" xfId="3649" xr:uid="{00000000-0005-0000-0000-0000BA0E0000}"/>
    <cellStyle name="Comma 3 31 4 2 2" xfId="8211" xr:uid="{00000000-0005-0000-0000-0000BB0E0000}"/>
    <cellStyle name="Comma 3 31 4 3" xfId="5968" xr:uid="{00000000-0005-0000-0000-0000BC0E0000}"/>
    <cellStyle name="Comma 3 31 4 4" xfId="11012" xr:uid="{00000000-0005-0000-0000-0000BD0E0000}"/>
    <cellStyle name="Comma 3 31 5" xfId="2191" xr:uid="{00000000-0005-0000-0000-0000BE0E0000}"/>
    <cellStyle name="Comma 3 31 5 2" xfId="4435" xr:uid="{00000000-0005-0000-0000-0000BF0E0000}"/>
    <cellStyle name="Comma 3 31 5 2 2" xfId="8997" xr:uid="{00000000-0005-0000-0000-0000C00E0000}"/>
    <cellStyle name="Comma 3 31 5 3" xfId="6754" xr:uid="{00000000-0005-0000-0000-0000C10E0000}"/>
    <cellStyle name="Comma 3 31 6" xfId="2915" xr:uid="{00000000-0005-0000-0000-0000C20E0000}"/>
    <cellStyle name="Comma 3 31 6 2" xfId="7477" xr:uid="{00000000-0005-0000-0000-0000C30E0000}"/>
    <cellStyle name="Comma 3 31 7" xfId="5180" xr:uid="{00000000-0005-0000-0000-0000C40E0000}"/>
    <cellStyle name="Comma 3 31 8" xfId="10225" xr:uid="{00000000-0005-0000-0000-0000C50E0000}"/>
    <cellStyle name="Comma 3 32" xfId="126" xr:uid="{00000000-0005-0000-0000-0000C60E0000}"/>
    <cellStyle name="Comma 3 32 2" xfId="938" xr:uid="{00000000-0005-0000-0000-0000C70E0000}"/>
    <cellStyle name="Comma 3 32 2 2" xfId="1726" xr:uid="{00000000-0005-0000-0000-0000C80E0000}"/>
    <cellStyle name="Comma 3 32 2 2 2" xfId="3970" xr:uid="{00000000-0005-0000-0000-0000C90E0000}"/>
    <cellStyle name="Comma 3 32 2 2 2 2" xfId="8532" xr:uid="{00000000-0005-0000-0000-0000CA0E0000}"/>
    <cellStyle name="Comma 3 32 2 2 3" xfId="6289" xr:uid="{00000000-0005-0000-0000-0000CB0E0000}"/>
    <cellStyle name="Comma 3 32 2 2 4" xfId="11333" xr:uid="{00000000-0005-0000-0000-0000CC0E0000}"/>
    <cellStyle name="Comma 3 32 2 3" xfId="2450" xr:uid="{00000000-0005-0000-0000-0000CD0E0000}"/>
    <cellStyle name="Comma 3 32 2 3 2" xfId="4694" xr:uid="{00000000-0005-0000-0000-0000CE0E0000}"/>
    <cellStyle name="Comma 3 32 2 3 2 2" xfId="9256" xr:uid="{00000000-0005-0000-0000-0000CF0E0000}"/>
    <cellStyle name="Comma 3 32 2 3 3" xfId="7013" xr:uid="{00000000-0005-0000-0000-0000D00E0000}"/>
    <cellStyle name="Comma 3 32 2 4" xfId="3184" xr:uid="{00000000-0005-0000-0000-0000D10E0000}"/>
    <cellStyle name="Comma 3 32 2 4 2" xfId="7746" xr:uid="{00000000-0005-0000-0000-0000D20E0000}"/>
    <cellStyle name="Comma 3 32 2 5" xfId="5503" xr:uid="{00000000-0005-0000-0000-0000D30E0000}"/>
    <cellStyle name="Comma 3 32 2 6" xfId="10547" xr:uid="{00000000-0005-0000-0000-0000D40E0000}"/>
    <cellStyle name="Comma 3 32 3" xfId="1191" xr:uid="{00000000-0005-0000-0000-0000D50E0000}"/>
    <cellStyle name="Comma 3 32 3 2" xfId="1978" xr:uid="{00000000-0005-0000-0000-0000D60E0000}"/>
    <cellStyle name="Comma 3 32 3 2 2" xfId="4222" xr:uid="{00000000-0005-0000-0000-0000D70E0000}"/>
    <cellStyle name="Comma 3 32 3 2 2 2" xfId="8784" xr:uid="{00000000-0005-0000-0000-0000D80E0000}"/>
    <cellStyle name="Comma 3 32 3 2 3" xfId="6541" xr:uid="{00000000-0005-0000-0000-0000D90E0000}"/>
    <cellStyle name="Comma 3 32 3 2 4" xfId="11585" xr:uid="{00000000-0005-0000-0000-0000DA0E0000}"/>
    <cellStyle name="Comma 3 32 3 3" xfId="2702" xr:uid="{00000000-0005-0000-0000-0000DB0E0000}"/>
    <cellStyle name="Comma 3 32 3 3 2" xfId="4946" xr:uid="{00000000-0005-0000-0000-0000DC0E0000}"/>
    <cellStyle name="Comma 3 32 3 3 2 2" xfId="9508" xr:uid="{00000000-0005-0000-0000-0000DD0E0000}"/>
    <cellStyle name="Comma 3 32 3 3 3" xfId="7265" xr:uid="{00000000-0005-0000-0000-0000DE0E0000}"/>
    <cellStyle name="Comma 3 32 3 4" xfId="3436" xr:uid="{00000000-0005-0000-0000-0000DF0E0000}"/>
    <cellStyle name="Comma 3 32 3 4 2" xfId="7998" xr:uid="{00000000-0005-0000-0000-0000E00E0000}"/>
    <cellStyle name="Comma 3 32 3 5" xfId="5755" xr:uid="{00000000-0005-0000-0000-0000E10E0000}"/>
    <cellStyle name="Comma 3 32 3 6" xfId="10799" xr:uid="{00000000-0005-0000-0000-0000E20E0000}"/>
    <cellStyle name="Comma 3 32 4" xfId="1406" xr:uid="{00000000-0005-0000-0000-0000E30E0000}"/>
    <cellStyle name="Comma 3 32 4 2" xfId="3650" xr:uid="{00000000-0005-0000-0000-0000E40E0000}"/>
    <cellStyle name="Comma 3 32 4 2 2" xfId="8212" xr:uid="{00000000-0005-0000-0000-0000E50E0000}"/>
    <cellStyle name="Comma 3 32 4 3" xfId="5969" xr:uid="{00000000-0005-0000-0000-0000E60E0000}"/>
    <cellStyle name="Comma 3 32 4 4" xfId="11013" xr:uid="{00000000-0005-0000-0000-0000E70E0000}"/>
    <cellStyle name="Comma 3 32 5" xfId="2192" xr:uid="{00000000-0005-0000-0000-0000E80E0000}"/>
    <cellStyle name="Comma 3 32 5 2" xfId="4436" xr:uid="{00000000-0005-0000-0000-0000E90E0000}"/>
    <cellStyle name="Comma 3 32 5 2 2" xfId="8998" xr:uid="{00000000-0005-0000-0000-0000EA0E0000}"/>
    <cellStyle name="Comma 3 32 5 3" xfId="6755" xr:uid="{00000000-0005-0000-0000-0000EB0E0000}"/>
    <cellStyle name="Comma 3 32 6" xfId="2916" xr:uid="{00000000-0005-0000-0000-0000EC0E0000}"/>
    <cellStyle name="Comma 3 32 6 2" xfId="7478" xr:uid="{00000000-0005-0000-0000-0000ED0E0000}"/>
    <cellStyle name="Comma 3 32 7" xfId="5181" xr:uid="{00000000-0005-0000-0000-0000EE0E0000}"/>
    <cellStyle name="Comma 3 32 8" xfId="10226" xr:uid="{00000000-0005-0000-0000-0000EF0E0000}"/>
    <cellStyle name="Comma 3 33" xfId="127" xr:uid="{00000000-0005-0000-0000-0000F00E0000}"/>
    <cellStyle name="Comma 3 33 2" xfId="939" xr:uid="{00000000-0005-0000-0000-0000F10E0000}"/>
    <cellStyle name="Comma 3 33 2 2" xfId="1727" xr:uid="{00000000-0005-0000-0000-0000F20E0000}"/>
    <cellStyle name="Comma 3 33 2 2 2" xfId="3971" xr:uid="{00000000-0005-0000-0000-0000F30E0000}"/>
    <cellStyle name="Comma 3 33 2 2 2 2" xfId="8533" xr:uid="{00000000-0005-0000-0000-0000F40E0000}"/>
    <cellStyle name="Comma 3 33 2 2 3" xfId="6290" xr:uid="{00000000-0005-0000-0000-0000F50E0000}"/>
    <cellStyle name="Comma 3 33 2 2 4" xfId="11334" xr:uid="{00000000-0005-0000-0000-0000F60E0000}"/>
    <cellStyle name="Comma 3 33 2 3" xfId="2451" xr:uid="{00000000-0005-0000-0000-0000F70E0000}"/>
    <cellStyle name="Comma 3 33 2 3 2" xfId="4695" xr:uid="{00000000-0005-0000-0000-0000F80E0000}"/>
    <cellStyle name="Comma 3 33 2 3 2 2" xfId="9257" xr:uid="{00000000-0005-0000-0000-0000F90E0000}"/>
    <cellStyle name="Comma 3 33 2 3 3" xfId="7014" xr:uid="{00000000-0005-0000-0000-0000FA0E0000}"/>
    <cellStyle name="Comma 3 33 2 4" xfId="3185" xr:uid="{00000000-0005-0000-0000-0000FB0E0000}"/>
    <cellStyle name="Comma 3 33 2 4 2" xfId="7747" xr:uid="{00000000-0005-0000-0000-0000FC0E0000}"/>
    <cellStyle name="Comma 3 33 2 5" xfId="5504" xr:uid="{00000000-0005-0000-0000-0000FD0E0000}"/>
    <cellStyle name="Comma 3 33 2 6" xfId="10548" xr:uid="{00000000-0005-0000-0000-0000FE0E0000}"/>
    <cellStyle name="Comma 3 33 3" xfId="1192" xr:uid="{00000000-0005-0000-0000-0000FF0E0000}"/>
    <cellStyle name="Comma 3 33 3 2" xfId="1979" xr:uid="{00000000-0005-0000-0000-0000000F0000}"/>
    <cellStyle name="Comma 3 33 3 2 2" xfId="4223" xr:uid="{00000000-0005-0000-0000-0000010F0000}"/>
    <cellStyle name="Comma 3 33 3 2 2 2" xfId="8785" xr:uid="{00000000-0005-0000-0000-0000020F0000}"/>
    <cellStyle name="Comma 3 33 3 2 3" xfId="6542" xr:uid="{00000000-0005-0000-0000-0000030F0000}"/>
    <cellStyle name="Comma 3 33 3 2 4" xfId="11586" xr:uid="{00000000-0005-0000-0000-0000040F0000}"/>
    <cellStyle name="Comma 3 33 3 3" xfId="2703" xr:uid="{00000000-0005-0000-0000-0000050F0000}"/>
    <cellStyle name="Comma 3 33 3 3 2" xfId="4947" xr:uid="{00000000-0005-0000-0000-0000060F0000}"/>
    <cellStyle name="Comma 3 33 3 3 2 2" xfId="9509" xr:uid="{00000000-0005-0000-0000-0000070F0000}"/>
    <cellStyle name="Comma 3 33 3 3 3" xfId="7266" xr:uid="{00000000-0005-0000-0000-0000080F0000}"/>
    <cellStyle name="Comma 3 33 3 4" xfId="3437" xr:uid="{00000000-0005-0000-0000-0000090F0000}"/>
    <cellStyle name="Comma 3 33 3 4 2" xfId="7999" xr:uid="{00000000-0005-0000-0000-00000A0F0000}"/>
    <cellStyle name="Comma 3 33 3 5" xfId="5756" xr:uid="{00000000-0005-0000-0000-00000B0F0000}"/>
    <cellStyle name="Comma 3 33 3 6" xfId="10800" xr:uid="{00000000-0005-0000-0000-00000C0F0000}"/>
    <cellStyle name="Comma 3 33 4" xfId="1407" xr:uid="{00000000-0005-0000-0000-00000D0F0000}"/>
    <cellStyle name="Comma 3 33 4 2" xfId="3651" xr:uid="{00000000-0005-0000-0000-00000E0F0000}"/>
    <cellStyle name="Comma 3 33 4 2 2" xfId="8213" xr:uid="{00000000-0005-0000-0000-00000F0F0000}"/>
    <cellStyle name="Comma 3 33 4 3" xfId="5970" xr:uid="{00000000-0005-0000-0000-0000100F0000}"/>
    <cellStyle name="Comma 3 33 4 4" xfId="11014" xr:uid="{00000000-0005-0000-0000-0000110F0000}"/>
    <cellStyle name="Comma 3 33 5" xfId="2193" xr:uid="{00000000-0005-0000-0000-0000120F0000}"/>
    <cellStyle name="Comma 3 33 5 2" xfId="4437" xr:uid="{00000000-0005-0000-0000-0000130F0000}"/>
    <cellStyle name="Comma 3 33 5 2 2" xfId="8999" xr:uid="{00000000-0005-0000-0000-0000140F0000}"/>
    <cellStyle name="Comma 3 33 5 3" xfId="6756" xr:uid="{00000000-0005-0000-0000-0000150F0000}"/>
    <cellStyle name="Comma 3 33 6" xfId="2917" xr:uid="{00000000-0005-0000-0000-0000160F0000}"/>
    <cellStyle name="Comma 3 33 6 2" xfId="7479" xr:uid="{00000000-0005-0000-0000-0000170F0000}"/>
    <cellStyle name="Comma 3 33 7" xfId="5182" xr:uid="{00000000-0005-0000-0000-0000180F0000}"/>
    <cellStyle name="Comma 3 33 8" xfId="10227" xr:uid="{00000000-0005-0000-0000-0000190F0000}"/>
    <cellStyle name="Comma 3 34" xfId="128" xr:uid="{00000000-0005-0000-0000-00001A0F0000}"/>
    <cellStyle name="Comma 3 34 2" xfId="940" xr:uid="{00000000-0005-0000-0000-00001B0F0000}"/>
    <cellStyle name="Comma 3 34 2 2" xfId="1728" xr:uid="{00000000-0005-0000-0000-00001C0F0000}"/>
    <cellStyle name="Comma 3 34 2 2 2" xfId="3972" xr:uid="{00000000-0005-0000-0000-00001D0F0000}"/>
    <cellStyle name="Comma 3 34 2 2 2 2" xfId="8534" xr:uid="{00000000-0005-0000-0000-00001E0F0000}"/>
    <cellStyle name="Comma 3 34 2 2 3" xfId="6291" xr:uid="{00000000-0005-0000-0000-00001F0F0000}"/>
    <cellStyle name="Comma 3 34 2 2 4" xfId="11335" xr:uid="{00000000-0005-0000-0000-0000200F0000}"/>
    <cellStyle name="Comma 3 34 2 3" xfId="2452" xr:uid="{00000000-0005-0000-0000-0000210F0000}"/>
    <cellStyle name="Comma 3 34 2 3 2" xfId="4696" xr:uid="{00000000-0005-0000-0000-0000220F0000}"/>
    <cellStyle name="Comma 3 34 2 3 2 2" xfId="9258" xr:uid="{00000000-0005-0000-0000-0000230F0000}"/>
    <cellStyle name="Comma 3 34 2 3 3" xfId="7015" xr:uid="{00000000-0005-0000-0000-0000240F0000}"/>
    <cellStyle name="Comma 3 34 2 4" xfId="3186" xr:uid="{00000000-0005-0000-0000-0000250F0000}"/>
    <cellStyle name="Comma 3 34 2 4 2" xfId="7748" xr:uid="{00000000-0005-0000-0000-0000260F0000}"/>
    <cellStyle name="Comma 3 34 2 5" xfId="5505" xr:uid="{00000000-0005-0000-0000-0000270F0000}"/>
    <cellStyle name="Comma 3 34 2 6" xfId="10549" xr:uid="{00000000-0005-0000-0000-0000280F0000}"/>
    <cellStyle name="Comma 3 34 3" xfId="1193" xr:uid="{00000000-0005-0000-0000-0000290F0000}"/>
    <cellStyle name="Comma 3 34 3 2" xfId="1980" xr:uid="{00000000-0005-0000-0000-00002A0F0000}"/>
    <cellStyle name="Comma 3 34 3 2 2" xfId="4224" xr:uid="{00000000-0005-0000-0000-00002B0F0000}"/>
    <cellStyle name="Comma 3 34 3 2 2 2" xfId="8786" xr:uid="{00000000-0005-0000-0000-00002C0F0000}"/>
    <cellStyle name="Comma 3 34 3 2 3" xfId="6543" xr:uid="{00000000-0005-0000-0000-00002D0F0000}"/>
    <cellStyle name="Comma 3 34 3 2 4" xfId="11587" xr:uid="{00000000-0005-0000-0000-00002E0F0000}"/>
    <cellStyle name="Comma 3 34 3 3" xfId="2704" xr:uid="{00000000-0005-0000-0000-00002F0F0000}"/>
    <cellStyle name="Comma 3 34 3 3 2" xfId="4948" xr:uid="{00000000-0005-0000-0000-0000300F0000}"/>
    <cellStyle name="Comma 3 34 3 3 2 2" xfId="9510" xr:uid="{00000000-0005-0000-0000-0000310F0000}"/>
    <cellStyle name="Comma 3 34 3 3 3" xfId="7267" xr:uid="{00000000-0005-0000-0000-0000320F0000}"/>
    <cellStyle name="Comma 3 34 3 4" xfId="3438" xr:uid="{00000000-0005-0000-0000-0000330F0000}"/>
    <cellStyle name="Comma 3 34 3 4 2" xfId="8000" xr:uid="{00000000-0005-0000-0000-0000340F0000}"/>
    <cellStyle name="Comma 3 34 3 5" xfId="5757" xr:uid="{00000000-0005-0000-0000-0000350F0000}"/>
    <cellStyle name="Comma 3 34 3 6" xfId="10801" xr:uid="{00000000-0005-0000-0000-0000360F0000}"/>
    <cellStyle name="Comma 3 34 4" xfId="1408" xr:uid="{00000000-0005-0000-0000-0000370F0000}"/>
    <cellStyle name="Comma 3 34 4 2" xfId="3652" xr:uid="{00000000-0005-0000-0000-0000380F0000}"/>
    <cellStyle name="Comma 3 34 4 2 2" xfId="8214" xr:uid="{00000000-0005-0000-0000-0000390F0000}"/>
    <cellStyle name="Comma 3 34 4 3" xfId="5971" xr:uid="{00000000-0005-0000-0000-00003A0F0000}"/>
    <cellStyle name="Comma 3 34 4 4" xfId="11015" xr:uid="{00000000-0005-0000-0000-00003B0F0000}"/>
    <cellStyle name="Comma 3 34 5" xfId="2194" xr:uid="{00000000-0005-0000-0000-00003C0F0000}"/>
    <cellStyle name="Comma 3 34 5 2" xfId="4438" xr:uid="{00000000-0005-0000-0000-00003D0F0000}"/>
    <cellStyle name="Comma 3 34 5 2 2" xfId="9000" xr:uid="{00000000-0005-0000-0000-00003E0F0000}"/>
    <cellStyle name="Comma 3 34 5 3" xfId="6757" xr:uid="{00000000-0005-0000-0000-00003F0F0000}"/>
    <cellStyle name="Comma 3 34 6" xfId="2918" xr:uid="{00000000-0005-0000-0000-0000400F0000}"/>
    <cellStyle name="Comma 3 34 6 2" xfId="7480" xr:uid="{00000000-0005-0000-0000-0000410F0000}"/>
    <cellStyle name="Comma 3 34 7" xfId="5183" xr:uid="{00000000-0005-0000-0000-0000420F0000}"/>
    <cellStyle name="Comma 3 34 8" xfId="10228" xr:uid="{00000000-0005-0000-0000-0000430F0000}"/>
    <cellStyle name="Comma 3 35" xfId="129" xr:uid="{00000000-0005-0000-0000-0000440F0000}"/>
    <cellStyle name="Comma 3 35 2" xfId="941" xr:uid="{00000000-0005-0000-0000-0000450F0000}"/>
    <cellStyle name="Comma 3 35 2 2" xfId="1729" xr:uid="{00000000-0005-0000-0000-0000460F0000}"/>
    <cellStyle name="Comma 3 35 2 2 2" xfId="3973" xr:uid="{00000000-0005-0000-0000-0000470F0000}"/>
    <cellStyle name="Comma 3 35 2 2 2 2" xfId="8535" xr:uid="{00000000-0005-0000-0000-0000480F0000}"/>
    <cellStyle name="Comma 3 35 2 2 3" xfId="6292" xr:uid="{00000000-0005-0000-0000-0000490F0000}"/>
    <cellStyle name="Comma 3 35 2 2 4" xfId="11336" xr:uid="{00000000-0005-0000-0000-00004A0F0000}"/>
    <cellStyle name="Comma 3 35 2 3" xfId="2453" xr:uid="{00000000-0005-0000-0000-00004B0F0000}"/>
    <cellStyle name="Comma 3 35 2 3 2" xfId="4697" xr:uid="{00000000-0005-0000-0000-00004C0F0000}"/>
    <cellStyle name="Comma 3 35 2 3 2 2" xfId="9259" xr:uid="{00000000-0005-0000-0000-00004D0F0000}"/>
    <cellStyle name="Comma 3 35 2 3 3" xfId="7016" xr:uid="{00000000-0005-0000-0000-00004E0F0000}"/>
    <cellStyle name="Comma 3 35 2 4" xfId="3187" xr:uid="{00000000-0005-0000-0000-00004F0F0000}"/>
    <cellStyle name="Comma 3 35 2 4 2" xfId="7749" xr:uid="{00000000-0005-0000-0000-0000500F0000}"/>
    <cellStyle name="Comma 3 35 2 5" xfId="5506" xr:uid="{00000000-0005-0000-0000-0000510F0000}"/>
    <cellStyle name="Comma 3 35 2 6" xfId="10550" xr:uid="{00000000-0005-0000-0000-0000520F0000}"/>
    <cellStyle name="Comma 3 35 3" xfId="1194" xr:uid="{00000000-0005-0000-0000-0000530F0000}"/>
    <cellStyle name="Comma 3 35 3 2" xfId="1981" xr:uid="{00000000-0005-0000-0000-0000540F0000}"/>
    <cellStyle name="Comma 3 35 3 2 2" xfId="4225" xr:uid="{00000000-0005-0000-0000-0000550F0000}"/>
    <cellStyle name="Comma 3 35 3 2 2 2" xfId="8787" xr:uid="{00000000-0005-0000-0000-0000560F0000}"/>
    <cellStyle name="Comma 3 35 3 2 3" xfId="6544" xr:uid="{00000000-0005-0000-0000-0000570F0000}"/>
    <cellStyle name="Comma 3 35 3 2 4" xfId="11588" xr:uid="{00000000-0005-0000-0000-0000580F0000}"/>
    <cellStyle name="Comma 3 35 3 3" xfId="2705" xr:uid="{00000000-0005-0000-0000-0000590F0000}"/>
    <cellStyle name="Comma 3 35 3 3 2" xfId="4949" xr:uid="{00000000-0005-0000-0000-00005A0F0000}"/>
    <cellStyle name="Comma 3 35 3 3 2 2" xfId="9511" xr:uid="{00000000-0005-0000-0000-00005B0F0000}"/>
    <cellStyle name="Comma 3 35 3 3 3" xfId="7268" xr:uid="{00000000-0005-0000-0000-00005C0F0000}"/>
    <cellStyle name="Comma 3 35 3 4" xfId="3439" xr:uid="{00000000-0005-0000-0000-00005D0F0000}"/>
    <cellStyle name="Comma 3 35 3 4 2" xfId="8001" xr:uid="{00000000-0005-0000-0000-00005E0F0000}"/>
    <cellStyle name="Comma 3 35 3 5" xfId="5758" xr:uid="{00000000-0005-0000-0000-00005F0F0000}"/>
    <cellStyle name="Comma 3 35 3 6" xfId="10802" xr:uid="{00000000-0005-0000-0000-0000600F0000}"/>
    <cellStyle name="Comma 3 35 4" xfId="1409" xr:uid="{00000000-0005-0000-0000-0000610F0000}"/>
    <cellStyle name="Comma 3 35 4 2" xfId="3653" xr:uid="{00000000-0005-0000-0000-0000620F0000}"/>
    <cellStyle name="Comma 3 35 4 2 2" xfId="8215" xr:uid="{00000000-0005-0000-0000-0000630F0000}"/>
    <cellStyle name="Comma 3 35 4 3" xfId="5972" xr:uid="{00000000-0005-0000-0000-0000640F0000}"/>
    <cellStyle name="Comma 3 35 4 4" xfId="11016" xr:uid="{00000000-0005-0000-0000-0000650F0000}"/>
    <cellStyle name="Comma 3 35 5" xfId="2195" xr:uid="{00000000-0005-0000-0000-0000660F0000}"/>
    <cellStyle name="Comma 3 35 5 2" xfId="4439" xr:uid="{00000000-0005-0000-0000-0000670F0000}"/>
    <cellStyle name="Comma 3 35 5 2 2" xfId="9001" xr:uid="{00000000-0005-0000-0000-0000680F0000}"/>
    <cellStyle name="Comma 3 35 5 3" xfId="6758" xr:uid="{00000000-0005-0000-0000-0000690F0000}"/>
    <cellStyle name="Comma 3 35 6" xfId="2919" xr:uid="{00000000-0005-0000-0000-00006A0F0000}"/>
    <cellStyle name="Comma 3 35 6 2" xfId="7481" xr:uid="{00000000-0005-0000-0000-00006B0F0000}"/>
    <cellStyle name="Comma 3 35 7" xfId="5184" xr:uid="{00000000-0005-0000-0000-00006C0F0000}"/>
    <cellStyle name="Comma 3 35 8" xfId="10229" xr:uid="{00000000-0005-0000-0000-00006D0F0000}"/>
    <cellStyle name="Comma 3 36" xfId="130" xr:uid="{00000000-0005-0000-0000-00006E0F0000}"/>
    <cellStyle name="Comma 3 36 2" xfId="942" xr:uid="{00000000-0005-0000-0000-00006F0F0000}"/>
    <cellStyle name="Comma 3 36 2 2" xfId="1730" xr:uid="{00000000-0005-0000-0000-0000700F0000}"/>
    <cellStyle name="Comma 3 36 2 2 2" xfId="3974" xr:uid="{00000000-0005-0000-0000-0000710F0000}"/>
    <cellStyle name="Comma 3 36 2 2 2 2" xfId="8536" xr:uid="{00000000-0005-0000-0000-0000720F0000}"/>
    <cellStyle name="Comma 3 36 2 2 3" xfId="6293" xr:uid="{00000000-0005-0000-0000-0000730F0000}"/>
    <cellStyle name="Comma 3 36 2 2 4" xfId="11337" xr:uid="{00000000-0005-0000-0000-0000740F0000}"/>
    <cellStyle name="Comma 3 36 2 3" xfId="2454" xr:uid="{00000000-0005-0000-0000-0000750F0000}"/>
    <cellStyle name="Comma 3 36 2 3 2" xfId="4698" xr:uid="{00000000-0005-0000-0000-0000760F0000}"/>
    <cellStyle name="Comma 3 36 2 3 2 2" xfId="9260" xr:uid="{00000000-0005-0000-0000-0000770F0000}"/>
    <cellStyle name="Comma 3 36 2 3 3" xfId="7017" xr:uid="{00000000-0005-0000-0000-0000780F0000}"/>
    <cellStyle name="Comma 3 36 2 4" xfId="3188" xr:uid="{00000000-0005-0000-0000-0000790F0000}"/>
    <cellStyle name="Comma 3 36 2 4 2" xfId="7750" xr:uid="{00000000-0005-0000-0000-00007A0F0000}"/>
    <cellStyle name="Comma 3 36 2 5" xfId="5507" xr:uid="{00000000-0005-0000-0000-00007B0F0000}"/>
    <cellStyle name="Comma 3 36 2 6" xfId="10551" xr:uid="{00000000-0005-0000-0000-00007C0F0000}"/>
    <cellStyle name="Comma 3 36 3" xfId="1195" xr:uid="{00000000-0005-0000-0000-00007D0F0000}"/>
    <cellStyle name="Comma 3 36 3 2" xfId="1982" xr:uid="{00000000-0005-0000-0000-00007E0F0000}"/>
    <cellStyle name="Comma 3 36 3 2 2" xfId="4226" xr:uid="{00000000-0005-0000-0000-00007F0F0000}"/>
    <cellStyle name="Comma 3 36 3 2 2 2" xfId="8788" xr:uid="{00000000-0005-0000-0000-0000800F0000}"/>
    <cellStyle name="Comma 3 36 3 2 3" xfId="6545" xr:uid="{00000000-0005-0000-0000-0000810F0000}"/>
    <cellStyle name="Comma 3 36 3 2 4" xfId="11589" xr:uid="{00000000-0005-0000-0000-0000820F0000}"/>
    <cellStyle name="Comma 3 36 3 3" xfId="2706" xr:uid="{00000000-0005-0000-0000-0000830F0000}"/>
    <cellStyle name="Comma 3 36 3 3 2" xfId="4950" xr:uid="{00000000-0005-0000-0000-0000840F0000}"/>
    <cellStyle name="Comma 3 36 3 3 2 2" xfId="9512" xr:uid="{00000000-0005-0000-0000-0000850F0000}"/>
    <cellStyle name="Comma 3 36 3 3 3" xfId="7269" xr:uid="{00000000-0005-0000-0000-0000860F0000}"/>
    <cellStyle name="Comma 3 36 3 4" xfId="3440" xr:uid="{00000000-0005-0000-0000-0000870F0000}"/>
    <cellStyle name="Comma 3 36 3 4 2" xfId="8002" xr:uid="{00000000-0005-0000-0000-0000880F0000}"/>
    <cellStyle name="Comma 3 36 3 5" xfId="5759" xr:uid="{00000000-0005-0000-0000-0000890F0000}"/>
    <cellStyle name="Comma 3 36 3 6" xfId="10803" xr:uid="{00000000-0005-0000-0000-00008A0F0000}"/>
    <cellStyle name="Comma 3 36 4" xfId="1410" xr:uid="{00000000-0005-0000-0000-00008B0F0000}"/>
    <cellStyle name="Comma 3 36 4 2" xfId="3654" xr:uid="{00000000-0005-0000-0000-00008C0F0000}"/>
    <cellStyle name="Comma 3 36 4 2 2" xfId="8216" xr:uid="{00000000-0005-0000-0000-00008D0F0000}"/>
    <cellStyle name="Comma 3 36 4 3" xfId="5973" xr:uid="{00000000-0005-0000-0000-00008E0F0000}"/>
    <cellStyle name="Comma 3 36 4 4" xfId="11017" xr:uid="{00000000-0005-0000-0000-00008F0F0000}"/>
    <cellStyle name="Comma 3 36 5" xfId="2196" xr:uid="{00000000-0005-0000-0000-0000900F0000}"/>
    <cellStyle name="Comma 3 36 5 2" xfId="4440" xr:uid="{00000000-0005-0000-0000-0000910F0000}"/>
    <cellStyle name="Comma 3 36 5 2 2" xfId="9002" xr:uid="{00000000-0005-0000-0000-0000920F0000}"/>
    <cellStyle name="Comma 3 36 5 3" xfId="6759" xr:uid="{00000000-0005-0000-0000-0000930F0000}"/>
    <cellStyle name="Comma 3 36 6" xfId="2920" xr:uid="{00000000-0005-0000-0000-0000940F0000}"/>
    <cellStyle name="Comma 3 36 6 2" xfId="7482" xr:uid="{00000000-0005-0000-0000-0000950F0000}"/>
    <cellStyle name="Comma 3 36 7" xfId="5185" xr:uid="{00000000-0005-0000-0000-0000960F0000}"/>
    <cellStyle name="Comma 3 36 8" xfId="10230" xr:uid="{00000000-0005-0000-0000-0000970F0000}"/>
    <cellStyle name="Comma 3 37" xfId="131" xr:uid="{00000000-0005-0000-0000-0000980F0000}"/>
    <cellStyle name="Comma 3 37 2" xfId="943" xr:uid="{00000000-0005-0000-0000-0000990F0000}"/>
    <cellStyle name="Comma 3 37 2 2" xfId="1731" xr:uid="{00000000-0005-0000-0000-00009A0F0000}"/>
    <cellStyle name="Comma 3 37 2 2 2" xfId="3975" xr:uid="{00000000-0005-0000-0000-00009B0F0000}"/>
    <cellStyle name="Comma 3 37 2 2 2 2" xfId="8537" xr:uid="{00000000-0005-0000-0000-00009C0F0000}"/>
    <cellStyle name="Comma 3 37 2 2 3" xfId="6294" xr:uid="{00000000-0005-0000-0000-00009D0F0000}"/>
    <cellStyle name="Comma 3 37 2 2 4" xfId="11338" xr:uid="{00000000-0005-0000-0000-00009E0F0000}"/>
    <cellStyle name="Comma 3 37 2 3" xfId="2455" xr:uid="{00000000-0005-0000-0000-00009F0F0000}"/>
    <cellStyle name="Comma 3 37 2 3 2" xfId="4699" xr:uid="{00000000-0005-0000-0000-0000A00F0000}"/>
    <cellStyle name="Comma 3 37 2 3 2 2" xfId="9261" xr:uid="{00000000-0005-0000-0000-0000A10F0000}"/>
    <cellStyle name="Comma 3 37 2 3 3" xfId="7018" xr:uid="{00000000-0005-0000-0000-0000A20F0000}"/>
    <cellStyle name="Comma 3 37 2 4" xfId="3189" xr:uid="{00000000-0005-0000-0000-0000A30F0000}"/>
    <cellStyle name="Comma 3 37 2 4 2" xfId="7751" xr:uid="{00000000-0005-0000-0000-0000A40F0000}"/>
    <cellStyle name="Comma 3 37 2 5" xfId="5508" xr:uid="{00000000-0005-0000-0000-0000A50F0000}"/>
    <cellStyle name="Comma 3 37 2 6" xfId="10552" xr:uid="{00000000-0005-0000-0000-0000A60F0000}"/>
    <cellStyle name="Comma 3 37 3" xfId="1196" xr:uid="{00000000-0005-0000-0000-0000A70F0000}"/>
    <cellStyle name="Comma 3 37 3 2" xfId="1983" xr:uid="{00000000-0005-0000-0000-0000A80F0000}"/>
    <cellStyle name="Comma 3 37 3 2 2" xfId="4227" xr:uid="{00000000-0005-0000-0000-0000A90F0000}"/>
    <cellStyle name="Comma 3 37 3 2 2 2" xfId="8789" xr:uid="{00000000-0005-0000-0000-0000AA0F0000}"/>
    <cellStyle name="Comma 3 37 3 2 3" xfId="6546" xr:uid="{00000000-0005-0000-0000-0000AB0F0000}"/>
    <cellStyle name="Comma 3 37 3 2 4" xfId="11590" xr:uid="{00000000-0005-0000-0000-0000AC0F0000}"/>
    <cellStyle name="Comma 3 37 3 3" xfId="2707" xr:uid="{00000000-0005-0000-0000-0000AD0F0000}"/>
    <cellStyle name="Comma 3 37 3 3 2" xfId="4951" xr:uid="{00000000-0005-0000-0000-0000AE0F0000}"/>
    <cellStyle name="Comma 3 37 3 3 2 2" xfId="9513" xr:uid="{00000000-0005-0000-0000-0000AF0F0000}"/>
    <cellStyle name="Comma 3 37 3 3 3" xfId="7270" xr:uid="{00000000-0005-0000-0000-0000B00F0000}"/>
    <cellStyle name="Comma 3 37 3 4" xfId="3441" xr:uid="{00000000-0005-0000-0000-0000B10F0000}"/>
    <cellStyle name="Comma 3 37 3 4 2" xfId="8003" xr:uid="{00000000-0005-0000-0000-0000B20F0000}"/>
    <cellStyle name="Comma 3 37 3 5" xfId="5760" xr:uid="{00000000-0005-0000-0000-0000B30F0000}"/>
    <cellStyle name="Comma 3 37 3 6" xfId="10804" xr:uid="{00000000-0005-0000-0000-0000B40F0000}"/>
    <cellStyle name="Comma 3 37 4" xfId="1411" xr:uid="{00000000-0005-0000-0000-0000B50F0000}"/>
    <cellStyle name="Comma 3 37 4 2" xfId="3655" xr:uid="{00000000-0005-0000-0000-0000B60F0000}"/>
    <cellStyle name="Comma 3 37 4 2 2" xfId="8217" xr:uid="{00000000-0005-0000-0000-0000B70F0000}"/>
    <cellStyle name="Comma 3 37 4 3" xfId="5974" xr:uid="{00000000-0005-0000-0000-0000B80F0000}"/>
    <cellStyle name="Comma 3 37 4 4" xfId="11018" xr:uid="{00000000-0005-0000-0000-0000B90F0000}"/>
    <cellStyle name="Comma 3 37 5" xfId="2197" xr:uid="{00000000-0005-0000-0000-0000BA0F0000}"/>
    <cellStyle name="Comma 3 37 5 2" xfId="4441" xr:uid="{00000000-0005-0000-0000-0000BB0F0000}"/>
    <cellStyle name="Comma 3 37 5 2 2" xfId="9003" xr:uid="{00000000-0005-0000-0000-0000BC0F0000}"/>
    <cellStyle name="Comma 3 37 5 3" xfId="6760" xr:uid="{00000000-0005-0000-0000-0000BD0F0000}"/>
    <cellStyle name="Comma 3 37 6" xfId="2921" xr:uid="{00000000-0005-0000-0000-0000BE0F0000}"/>
    <cellStyle name="Comma 3 37 6 2" xfId="7483" xr:uid="{00000000-0005-0000-0000-0000BF0F0000}"/>
    <cellStyle name="Comma 3 37 7" xfId="5186" xr:uid="{00000000-0005-0000-0000-0000C00F0000}"/>
    <cellStyle name="Comma 3 37 8" xfId="10231" xr:uid="{00000000-0005-0000-0000-0000C10F0000}"/>
    <cellStyle name="Comma 3 38" xfId="132" xr:uid="{00000000-0005-0000-0000-0000C20F0000}"/>
    <cellStyle name="Comma 3 38 2" xfId="944" xr:uid="{00000000-0005-0000-0000-0000C30F0000}"/>
    <cellStyle name="Comma 3 38 2 2" xfId="1732" xr:uid="{00000000-0005-0000-0000-0000C40F0000}"/>
    <cellStyle name="Comma 3 38 2 2 2" xfId="3976" xr:uid="{00000000-0005-0000-0000-0000C50F0000}"/>
    <cellStyle name="Comma 3 38 2 2 2 2" xfId="8538" xr:uid="{00000000-0005-0000-0000-0000C60F0000}"/>
    <cellStyle name="Comma 3 38 2 2 3" xfId="6295" xr:uid="{00000000-0005-0000-0000-0000C70F0000}"/>
    <cellStyle name="Comma 3 38 2 2 4" xfId="11339" xr:uid="{00000000-0005-0000-0000-0000C80F0000}"/>
    <cellStyle name="Comma 3 38 2 3" xfId="2456" xr:uid="{00000000-0005-0000-0000-0000C90F0000}"/>
    <cellStyle name="Comma 3 38 2 3 2" xfId="4700" xr:uid="{00000000-0005-0000-0000-0000CA0F0000}"/>
    <cellStyle name="Comma 3 38 2 3 2 2" xfId="9262" xr:uid="{00000000-0005-0000-0000-0000CB0F0000}"/>
    <cellStyle name="Comma 3 38 2 3 3" xfId="7019" xr:uid="{00000000-0005-0000-0000-0000CC0F0000}"/>
    <cellStyle name="Comma 3 38 2 4" xfId="3190" xr:uid="{00000000-0005-0000-0000-0000CD0F0000}"/>
    <cellStyle name="Comma 3 38 2 4 2" xfId="7752" xr:uid="{00000000-0005-0000-0000-0000CE0F0000}"/>
    <cellStyle name="Comma 3 38 2 5" xfId="5509" xr:uid="{00000000-0005-0000-0000-0000CF0F0000}"/>
    <cellStyle name="Comma 3 38 2 6" xfId="10553" xr:uid="{00000000-0005-0000-0000-0000D00F0000}"/>
    <cellStyle name="Comma 3 38 3" xfId="1197" xr:uid="{00000000-0005-0000-0000-0000D10F0000}"/>
    <cellStyle name="Comma 3 38 3 2" xfId="1984" xr:uid="{00000000-0005-0000-0000-0000D20F0000}"/>
    <cellStyle name="Comma 3 38 3 2 2" xfId="4228" xr:uid="{00000000-0005-0000-0000-0000D30F0000}"/>
    <cellStyle name="Comma 3 38 3 2 2 2" xfId="8790" xr:uid="{00000000-0005-0000-0000-0000D40F0000}"/>
    <cellStyle name="Comma 3 38 3 2 3" xfId="6547" xr:uid="{00000000-0005-0000-0000-0000D50F0000}"/>
    <cellStyle name="Comma 3 38 3 2 4" xfId="11591" xr:uid="{00000000-0005-0000-0000-0000D60F0000}"/>
    <cellStyle name="Comma 3 38 3 3" xfId="2708" xr:uid="{00000000-0005-0000-0000-0000D70F0000}"/>
    <cellStyle name="Comma 3 38 3 3 2" xfId="4952" xr:uid="{00000000-0005-0000-0000-0000D80F0000}"/>
    <cellStyle name="Comma 3 38 3 3 2 2" xfId="9514" xr:uid="{00000000-0005-0000-0000-0000D90F0000}"/>
    <cellStyle name="Comma 3 38 3 3 3" xfId="7271" xr:uid="{00000000-0005-0000-0000-0000DA0F0000}"/>
    <cellStyle name="Comma 3 38 3 4" xfId="3442" xr:uid="{00000000-0005-0000-0000-0000DB0F0000}"/>
    <cellStyle name="Comma 3 38 3 4 2" xfId="8004" xr:uid="{00000000-0005-0000-0000-0000DC0F0000}"/>
    <cellStyle name="Comma 3 38 3 5" xfId="5761" xr:uid="{00000000-0005-0000-0000-0000DD0F0000}"/>
    <cellStyle name="Comma 3 38 3 6" xfId="10805" xr:uid="{00000000-0005-0000-0000-0000DE0F0000}"/>
    <cellStyle name="Comma 3 38 4" xfId="1412" xr:uid="{00000000-0005-0000-0000-0000DF0F0000}"/>
    <cellStyle name="Comma 3 38 4 2" xfId="3656" xr:uid="{00000000-0005-0000-0000-0000E00F0000}"/>
    <cellStyle name="Comma 3 38 4 2 2" xfId="8218" xr:uid="{00000000-0005-0000-0000-0000E10F0000}"/>
    <cellStyle name="Comma 3 38 4 3" xfId="5975" xr:uid="{00000000-0005-0000-0000-0000E20F0000}"/>
    <cellStyle name="Comma 3 38 4 4" xfId="11019" xr:uid="{00000000-0005-0000-0000-0000E30F0000}"/>
    <cellStyle name="Comma 3 38 5" xfId="2198" xr:uid="{00000000-0005-0000-0000-0000E40F0000}"/>
    <cellStyle name="Comma 3 38 5 2" xfId="4442" xr:uid="{00000000-0005-0000-0000-0000E50F0000}"/>
    <cellStyle name="Comma 3 38 5 2 2" xfId="9004" xr:uid="{00000000-0005-0000-0000-0000E60F0000}"/>
    <cellStyle name="Comma 3 38 5 3" xfId="6761" xr:uid="{00000000-0005-0000-0000-0000E70F0000}"/>
    <cellStyle name="Comma 3 38 6" xfId="2922" xr:uid="{00000000-0005-0000-0000-0000E80F0000}"/>
    <cellStyle name="Comma 3 38 6 2" xfId="7484" xr:uid="{00000000-0005-0000-0000-0000E90F0000}"/>
    <cellStyle name="Comma 3 38 7" xfId="5187" xr:uid="{00000000-0005-0000-0000-0000EA0F0000}"/>
    <cellStyle name="Comma 3 38 8" xfId="10232" xr:uid="{00000000-0005-0000-0000-0000EB0F0000}"/>
    <cellStyle name="Comma 3 39" xfId="133" xr:uid="{00000000-0005-0000-0000-0000EC0F0000}"/>
    <cellStyle name="Comma 3 39 2" xfId="945" xr:uid="{00000000-0005-0000-0000-0000ED0F0000}"/>
    <cellStyle name="Comma 3 39 2 2" xfId="1733" xr:uid="{00000000-0005-0000-0000-0000EE0F0000}"/>
    <cellStyle name="Comma 3 39 2 2 2" xfId="3977" xr:uid="{00000000-0005-0000-0000-0000EF0F0000}"/>
    <cellStyle name="Comma 3 39 2 2 2 2" xfId="8539" xr:uid="{00000000-0005-0000-0000-0000F00F0000}"/>
    <cellStyle name="Comma 3 39 2 2 3" xfId="6296" xr:uid="{00000000-0005-0000-0000-0000F10F0000}"/>
    <cellStyle name="Comma 3 39 2 2 4" xfId="11340" xr:uid="{00000000-0005-0000-0000-0000F20F0000}"/>
    <cellStyle name="Comma 3 39 2 3" xfId="2457" xr:uid="{00000000-0005-0000-0000-0000F30F0000}"/>
    <cellStyle name="Comma 3 39 2 3 2" xfId="4701" xr:uid="{00000000-0005-0000-0000-0000F40F0000}"/>
    <cellStyle name="Comma 3 39 2 3 2 2" xfId="9263" xr:uid="{00000000-0005-0000-0000-0000F50F0000}"/>
    <cellStyle name="Comma 3 39 2 3 3" xfId="7020" xr:uid="{00000000-0005-0000-0000-0000F60F0000}"/>
    <cellStyle name="Comma 3 39 2 4" xfId="3191" xr:uid="{00000000-0005-0000-0000-0000F70F0000}"/>
    <cellStyle name="Comma 3 39 2 4 2" xfId="7753" xr:uid="{00000000-0005-0000-0000-0000F80F0000}"/>
    <cellStyle name="Comma 3 39 2 5" xfId="5510" xr:uid="{00000000-0005-0000-0000-0000F90F0000}"/>
    <cellStyle name="Comma 3 39 2 6" xfId="10554" xr:uid="{00000000-0005-0000-0000-0000FA0F0000}"/>
    <cellStyle name="Comma 3 39 3" xfId="1198" xr:uid="{00000000-0005-0000-0000-0000FB0F0000}"/>
    <cellStyle name="Comma 3 39 3 2" xfId="1985" xr:uid="{00000000-0005-0000-0000-0000FC0F0000}"/>
    <cellStyle name="Comma 3 39 3 2 2" xfId="4229" xr:uid="{00000000-0005-0000-0000-0000FD0F0000}"/>
    <cellStyle name="Comma 3 39 3 2 2 2" xfId="8791" xr:uid="{00000000-0005-0000-0000-0000FE0F0000}"/>
    <cellStyle name="Comma 3 39 3 2 3" xfId="6548" xr:uid="{00000000-0005-0000-0000-0000FF0F0000}"/>
    <cellStyle name="Comma 3 39 3 2 4" xfId="11592" xr:uid="{00000000-0005-0000-0000-000000100000}"/>
    <cellStyle name="Comma 3 39 3 3" xfId="2709" xr:uid="{00000000-0005-0000-0000-000001100000}"/>
    <cellStyle name="Comma 3 39 3 3 2" xfId="4953" xr:uid="{00000000-0005-0000-0000-000002100000}"/>
    <cellStyle name="Comma 3 39 3 3 2 2" xfId="9515" xr:uid="{00000000-0005-0000-0000-000003100000}"/>
    <cellStyle name="Comma 3 39 3 3 3" xfId="7272" xr:uid="{00000000-0005-0000-0000-000004100000}"/>
    <cellStyle name="Comma 3 39 3 4" xfId="3443" xr:uid="{00000000-0005-0000-0000-000005100000}"/>
    <cellStyle name="Comma 3 39 3 4 2" xfId="8005" xr:uid="{00000000-0005-0000-0000-000006100000}"/>
    <cellStyle name="Comma 3 39 3 5" xfId="5762" xr:uid="{00000000-0005-0000-0000-000007100000}"/>
    <cellStyle name="Comma 3 39 3 6" xfId="10806" xr:uid="{00000000-0005-0000-0000-000008100000}"/>
    <cellStyle name="Comma 3 39 4" xfId="1413" xr:uid="{00000000-0005-0000-0000-000009100000}"/>
    <cellStyle name="Comma 3 39 4 2" xfId="3657" xr:uid="{00000000-0005-0000-0000-00000A100000}"/>
    <cellStyle name="Comma 3 39 4 2 2" xfId="8219" xr:uid="{00000000-0005-0000-0000-00000B100000}"/>
    <cellStyle name="Comma 3 39 4 3" xfId="5976" xr:uid="{00000000-0005-0000-0000-00000C100000}"/>
    <cellStyle name="Comma 3 39 4 4" xfId="11020" xr:uid="{00000000-0005-0000-0000-00000D100000}"/>
    <cellStyle name="Comma 3 39 5" xfId="2199" xr:uid="{00000000-0005-0000-0000-00000E100000}"/>
    <cellStyle name="Comma 3 39 5 2" xfId="4443" xr:uid="{00000000-0005-0000-0000-00000F100000}"/>
    <cellStyle name="Comma 3 39 5 2 2" xfId="9005" xr:uid="{00000000-0005-0000-0000-000010100000}"/>
    <cellStyle name="Comma 3 39 5 3" xfId="6762" xr:uid="{00000000-0005-0000-0000-000011100000}"/>
    <cellStyle name="Comma 3 39 6" xfId="2923" xr:uid="{00000000-0005-0000-0000-000012100000}"/>
    <cellStyle name="Comma 3 39 6 2" xfId="7485" xr:uid="{00000000-0005-0000-0000-000013100000}"/>
    <cellStyle name="Comma 3 39 7" xfId="5188" xr:uid="{00000000-0005-0000-0000-000014100000}"/>
    <cellStyle name="Comma 3 39 8" xfId="10233" xr:uid="{00000000-0005-0000-0000-000015100000}"/>
    <cellStyle name="Comma 3 4" xfId="134" xr:uid="{00000000-0005-0000-0000-000016100000}"/>
    <cellStyle name="Comma 3 4 2" xfId="946" xr:uid="{00000000-0005-0000-0000-000017100000}"/>
    <cellStyle name="Comma 3 4 2 2" xfId="1734" xr:uid="{00000000-0005-0000-0000-000018100000}"/>
    <cellStyle name="Comma 3 4 2 2 2" xfId="3978" xr:uid="{00000000-0005-0000-0000-000019100000}"/>
    <cellStyle name="Comma 3 4 2 2 2 2" xfId="8540" xr:uid="{00000000-0005-0000-0000-00001A100000}"/>
    <cellStyle name="Comma 3 4 2 2 3" xfId="6297" xr:uid="{00000000-0005-0000-0000-00001B100000}"/>
    <cellStyle name="Comma 3 4 2 2 4" xfId="11341" xr:uid="{00000000-0005-0000-0000-00001C100000}"/>
    <cellStyle name="Comma 3 4 2 3" xfId="2458" xr:uid="{00000000-0005-0000-0000-00001D100000}"/>
    <cellStyle name="Comma 3 4 2 3 2" xfId="4702" xr:uid="{00000000-0005-0000-0000-00001E100000}"/>
    <cellStyle name="Comma 3 4 2 3 2 2" xfId="9264" xr:uid="{00000000-0005-0000-0000-00001F100000}"/>
    <cellStyle name="Comma 3 4 2 3 3" xfId="7021" xr:uid="{00000000-0005-0000-0000-000020100000}"/>
    <cellStyle name="Comma 3 4 2 4" xfId="3192" xr:uid="{00000000-0005-0000-0000-000021100000}"/>
    <cellStyle name="Comma 3 4 2 4 2" xfId="7754" xr:uid="{00000000-0005-0000-0000-000022100000}"/>
    <cellStyle name="Comma 3 4 2 5" xfId="5511" xr:uid="{00000000-0005-0000-0000-000023100000}"/>
    <cellStyle name="Comma 3 4 2 6" xfId="10555" xr:uid="{00000000-0005-0000-0000-000024100000}"/>
    <cellStyle name="Comma 3 4 3" xfId="1199" xr:uid="{00000000-0005-0000-0000-000025100000}"/>
    <cellStyle name="Comma 3 4 3 2" xfId="1986" xr:uid="{00000000-0005-0000-0000-000026100000}"/>
    <cellStyle name="Comma 3 4 3 2 2" xfId="4230" xr:uid="{00000000-0005-0000-0000-000027100000}"/>
    <cellStyle name="Comma 3 4 3 2 2 2" xfId="8792" xr:uid="{00000000-0005-0000-0000-000028100000}"/>
    <cellStyle name="Comma 3 4 3 2 3" xfId="6549" xr:uid="{00000000-0005-0000-0000-000029100000}"/>
    <cellStyle name="Comma 3 4 3 2 4" xfId="11593" xr:uid="{00000000-0005-0000-0000-00002A100000}"/>
    <cellStyle name="Comma 3 4 3 3" xfId="2710" xr:uid="{00000000-0005-0000-0000-00002B100000}"/>
    <cellStyle name="Comma 3 4 3 3 2" xfId="4954" xr:uid="{00000000-0005-0000-0000-00002C100000}"/>
    <cellStyle name="Comma 3 4 3 3 2 2" xfId="9516" xr:uid="{00000000-0005-0000-0000-00002D100000}"/>
    <cellStyle name="Comma 3 4 3 3 3" xfId="7273" xr:uid="{00000000-0005-0000-0000-00002E100000}"/>
    <cellStyle name="Comma 3 4 3 4" xfId="3444" xr:uid="{00000000-0005-0000-0000-00002F100000}"/>
    <cellStyle name="Comma 3 4 3 4 2" xfId="8006" xr:uid="{00000000-0005-0000-0000-000030100000}"/>
    <cellStyle name="Comma 3 4 3 5" xfId="5763" xr:uid="{00000000-0005-0000-0000-000031100000}"/>
    <cellStyle name="Comma 3 4 3 6" xfId="10807" xr:uid="{00000000-0005-0000-0000-000032100000}"/>
    <cellStyle name="Comma 3 4 4" xfId="1414" xr:uid="{00000000-0005-0000-0000-000033100000}"/>
    <cellStyle name="Comma 3 4 4 2" xfId="3658" xr:uid="{00000000-0005-0000-0000-000034100000}"/>
    <cellStyle name="Comma 3 4 4 2 2" xfId="8220" xr:uid="{00000000-0005-0000-0000-000035100000}"/>
    <cellStyle name="Comma 3 4 4 3" xfId="5977" xr:uid="{00000000-0005-0000-0000-000036100000}"/>
    <cellStyle name="Comma 3 4 4 4" xfId="11021" xr:uid="{00000000-0005-0000-0000-000037100000}"/>
    <cellStyle name="Comma 3 4 5" xfId="2200" xr:uid="{00000000-0005-0000-0000-000038100000}"/>
    <cellStyle name="Comma 3 4 5 2" xfId="4444" xr:uid="{00000000-0005-0000-0000-000039100000}"/>
    <cellStyle name="Comma 3 4 5 2 2" xfId="9006" xr:uid="{00000000-0005-0000-0000-00003A100000}"/>
    <cellStyle name="Comma 3 4 5 3" xfId="6763" xr:uid="{00000000-0005-0000-0000-00003B100000}"/>
    <cellStyle name="Comma 3 4 6" xfId="2924" xr:uid="{00000000-0005-0000-0000-00003C100000}"/>
    <cellStyle name="Comma 3 4 6 2" xfId="7486" xr:uid="{00000000-0005-0000-0000-00003D100000}"/>
    <cellStyle name="Comma 3 4 7" xfId="5189" xr:uid="{00000000-0005-0000-0000-00003E100000}"/>
    <cellStyle name="Comma 3 4 8" xfId="10234" xr:uid="{00000000-0005-0000-0000-00003F100000}"/>
    <cellStyle name="Comma 3 40" xfId="135" xr:uid="{00000000-0005-0000-0000-000040100000}"/>
    <cellStyle name="Comma 3 40 2" xfId="947" xr:uid="{00000000-0005-0000-0000-000041100000}"/>
    <cellStyle name="Comma 3 40 2 2" xfId="1735" xr:uid="{00000000-0005-0000-0000-000042100000}"/>
    <cellStyle name="Comma 3 40 2 2 2" xfId="3979" xr:uid="{00000000-0005-0000-0000-000043100000}"/>
    <cellStyle name="Comma 3 40 2 2 2 2" xfId="8541" xr:uid="{00000000-0005-0000-0000-000044100000}"/>
    <cellStyle name="Comma 3 40 2 2 3" xfId="6298" xr:uid="{00000000-0005-0000-0000-000045100000}"/>
    <cellStyle name="Comma 3 40 2 2 4" xfId="11342" xr:uid="{00000000-0005-0000-0000-000046100000}"/>
    <cellStyle name="Comma 3 40 2 3" xfId="2459" xr:uid="{00000000-0005-0000-0000-000047100000}"/>
    <cellStyle name="Comma 3 40 2 3 2" xfId="4703" xr:uid="{00000000-0005-0000-0000-000048100000}"/>
    <cellStyle name="Comma 3 40 2 3 2 2" xfId="9265" xr:uid="{00000000-0005-0000-0000-000049100000}"/>
    <cellStyle name="Comma 3 40 2 3 3" xfId="7022" xr:uid="{00000000-0005-0000-0000-00004A100000}"/>
    <cellStyle name="Comma 3 40 2 4" xfId="3193" xr:uid="{00000000-0005-0000-0000-00004B100000}"/>
    <cellStyle name="Comma 3 40 2 4 2" xfId="7755" xr:uid="{00000000-0005-0000-0000-00004C100000}"/>
    <cellStyle name="Comma 3 40 2 5" xfId="5512" xr:uid="{00000000-0005-0000-0000-00004D100000}"/>
    <cellStyle name="Comma 3 40 2 6" xfId="10556" xr:uid="{00000000-0005-0000-0000-00004E100000}"/>
    <cellStyle name="Comma 3 40 3" xfId="1200" xr:uid="{00000000-0005-0000-0000-00004F100000}"/>
    <cellStyle name="Comma 3 40 3 2" xfId="1987" xr:uid="{00000000-0005-0000-0000-000050100000}"/>
    <cellStyle name="Comma 3 40 3 2 2" xfId="4231" xr:uid="{00000000-0005-0000-0000-000051100000}"/>
    <cellStyle name="Comma 3 40 3 2 2 2" xfId="8793" xr:uid="{00000000-0005-0000-0000-000052100000}"/>
    <cellStyle name="Comma 3 40 3 2 3" xfId="6550" xr:uid="{00000000-0005-0000-0000-000053100000}"/>
    <cellStyle name="Comma 3 40 3 2 4" xfId="11594" xr:uid="{00000000-0005-0000-0000-000054100000}"/>
    <cellStyle name="Comma 3 40 3 3" xfId="2711" xr:uid="{00000000-0005-0000-0000-000055100000}"/>
    <cellStyle name="Comma 3 40 3 3 2" xfId="4955" xr:uid="{00000000-0005-0000-0000-000056100000}"/>
    <cellStyle name="Comma 3 40 3 3 2 2" xfId="9517" xr:uid="{00000000-0005-0000-0000-000057100000}"/>
    <cellStyle name="Comma 3 40 3 3 3" xfId="7274" xr:uid="{00000000-0005-0000-0000-000058100000}"/>
    <cellStyle name="Comma 3 40 3 4" xfId="3445" xr:uid="{00000000-0005-0000-0000-000059100000}"/>
    <cellStyle name="Comma 3 40 3 4 2" xfId="8007" xr:uid="{00000000-0005-0000-0000-00005A100000}"/>
    <cellStyle name="Comma 3 40 3 5" xfId="5764" xr:uid="{00000000-0005-0000-0000-00005B100000}"/>
    <cellStyle name="Comma 3 40 3 6" xfId="10808" xr:uid="{00000000-0005-0000-0000-00005C100000}"/>
    <cellStyle name="Comma 3 40 4" xfId="1415" xr:uid="{00000000-0005-0000-0000-00005D100000}"/>
    <cellStyle name="Comma 3 40 4 2" xfId="3659" xr:uid="{00000000-0005-0000-0000-00005E100000}"/>
    <cellStyle name="Comma 3 40 4 2 2" xfId="8221" xr:uid="{00000000-0005-0000-0000-00005F100000}"/>
    <cellStyle name="Comma 3 40 4 3" xfId="5978" xr:uid="{00000000-0005-0000-0000-000060100000}"/>
    <cellStyle name="Comma 3 40 4 4" xfId="11022" xr:uid="{00000000-0005-0000-0000-000061100000}"/>
    <cellStyle name="Comma 3 40 5" xfId="2201" xr:uid="{00000000-0005-0000-0000-000062100000}"/>
    <cellStyle name="Comma 3 40 5 2" xfId="4445" xr:uid="{00000000-0005-0000-0000-000063100000}"/>
    <cellStyle name="Comma 3 40 5 2 2" xfId="9007" xr:uid="{00000000-0005-0000-0000-000064100000}"/>
    <cellStyle name="Comma 3 40 5 3" xfId="6764" xr:uid="{00000000-0005-0000-0000-000065100000}"/>
    <cellStyle name="Comma 3 40 6" xfId="2925" xr:uid="{00000000-0005-0000-0000-000066100000}"/>
    <cellStyle name="Comma 3 40 6 2" xfId="7487" xr:uid="{00000000-0005-0000-0000-000067100000}"/>
    <cellStyle name="Comma 3 40 7" xfId="5190" xr:uid="{00000000-0005-0000-0000-000068100000}"/>
    <cellStyle name="Comma 3 40 8" xfId="10235" xr:uid="{00000000-0005-0000-0000-000069100000}"/>
    <cellStyle name="Comma 3 41" xfId="136" xr:uid="{00000000-0005-0000-0000-00006A100000}"/>
    <cellStyle name="Comma 3 41 2" xfId="948" xr:uid="{00000000-0005-0000-0000-00006B100000}"/>
    <cellStyle name="Comma 3 41 2 2" xfId="1736" xr:uid="{00000000-0005-0000-0000-00006C100000}"/>
    <cellStyle name="Comma 3 41 2 2 2" xfId="3980" xr:uid="{00000000-0005-0000-0000-00006D100000}"/>
    <cellStyle name="Comma 3 41 2 2 2 2" xfId="8542" xr:uid="{00000000-0005-0000-0000-00006E100000}"/>
    <cellStyle name="Comma 3 41 2 2 3" xfId="6299" xr:uid="{00000000-0005-0000-0000-00006F100000}"/>
    <cellStyle name="Comma 3 41 2 2 4" xfId="11343" xr:uid="{00000000-0005-0000-0000-000070100000}"/>
    <cellStyle name="Comma 3 41 2 3" xfId="2460" xr:uid="{00000000-0005-0000-0000-000071100000}"/>
    <cellStyle name="Comma 3 41 2 3 2" xfId="4704" xr:uid="{00000000-0005-0000-0000-000072100000}"/>
    <cellStyle name="Comma 3 41 2 3 2 2" xfId="9266" xr:uid="{00000000-0005-0000-0000-000073100000}"/>
    <cellStyle name="Comma 3 41 2 3 3" xfId="7023" xr:uid="{00000000-0005-0000-0000-000074100000}"/>
    <cellStyle name="Comma 3 41 2 4" xfId="3194" xr:uid="{00000000-0005-0000-0000-000075100000}"/>
    <cellStyle name="Comma 3 41 2 4 2" xfId="7756" xr:uid="{00000000-0005-0000-0000-000076100000}"/>
    <cellStyle name="Comma 3 41 2 5" xfId="5513" xr:uid="{00000000-0005-0000-0000-000077100000}"/>
    <cellStyle name="Comma 3 41 2 6" xfId="10557" xr:uid="{00000000-0005-0000-0000-000078100000}"/>
    <cellStyle name="Comma 3 41 3" xfId="1201" xr:uid="{00000000-0005-0000-0000-000079100000}"/>
    <cellStyle name="Comma 3 41 3 2" xfId="1988" xr:uid="{00000000-0005-0000-0000-00007A100000}"/>
    <cellStyle name="Comma 3 41 3 2 2" xfId="4232" xr:uid="{00000000-0005-0000-0000-00007B100000}"/>
    <cellStyle name="Comma 3 41 3 2 2 2" xfId="8794" xr:uid="{00000000-0005-0000-0000-00007C100000}"/>
    <cellStyle name="Comma 3 41 3 2 3" xfId="6551" xr:uid="{00000000-0005-0000-0000-00007D100000}"/>
    <cellStyle name="Comma 3 41 3 2 4" xfId="11595" xr:uid="{00000000-0005-0000-0000-00007E100000}"/>
    <cellStyle name="Comma 3 41 3 3" xfId="2712" xr:uid="{00000000-0005-0000-0000-00007F100000}"/>
    <cellStyle name="Comma 3 41 3 3 2" xfId="4956" xr:uid="{00000000-0005-0000-0000-000080100000}"/>
    <cellStyle name="Comma 3 41 3 3 2 2" xfId="9518" xr:uid="{00000000-0005-0000-0000-000081100000}"/>
    <cellStyle name="Comma 3 41 3 3 3" xfId="7275" xr:uid="{00000000-0005-0000-0000-000082100000}"/>
    <cellStyle name="Comma 3 41 3 4" xfId="3446" xr:uid="{00000000-0005-0000-0000-000083100000}"/>
    <cellStyle name="Comma 3 41 3 4 2" xfId="8008" xr:uid="{00000000-0005-0000-0000-000084100000}"/>
    <cellStyle name="Comma 3 41 3 5" xfId="5765" xr:uid="{00000000-0005-0000-0000-000085100000}"/>
    <cellStyle name="Comma 3 41 3 6" xfId="10809" xr:uid="{00000000-0005-0000-0000-000086100000}"/>
    <cellStyle name="Comma 3 41 4" xfId="1416" xr:uid="{00000000-0005-0000-0000-000087100000}"/>
    <cellStyle name="Comma 3 41 4 2" xfId="3660" xr:uid="{00000000-0005-0000-0000-000088100000}"/>
    <cellStyle name="Comma 3 41 4 2 2" xfId="8222" xr:uid="{00000000-0005-0000-0000-000089100000}"/>
    <cellStyle name="Comma 3 41 4 3" xfId="5979" xr:uid="{00000000-0005-0000-0000-00008A100000}"/>
    <cellStyle name="Comma 3 41 4 4" xfId="11023" xr:uid="{00000000-0005-0000-0000-00008B100000}"/>
    <cellStyle name="Comma 3 41 5" xfId="2202" xr:uid="{00000000-0005-0000-0000-00008C100000}"/>
    <cellStyle name="Comma 3 41 5 2" xfId="4446" xr:uid="{00000000-0005-0000-0000-00008D100000}"/>
    <cellStyle name="Comma 3 41 5 2 2" xfId="9008" xr:uid="{00000000-0005-0000-0000-00008E100000}"/>
    <cellStyle name="Comma 3 41 5 3" xfId="6765" xr:uid="{00000000-0005-0000-0000-00008F100000}"/>
    <cellStyle name="Comma 3 41 6" xfId="2926" xr:uid="{00000000-0005-0000-0000-000090100000}"/>
    <cellStyle name="Comma 3 41 6 2" xfId="7488" xr:uid="{00000000-0005-0000-0000-000091100000}"/>
    <cellStyle name="Comma 3 41 7" xfId="5191" xr:uid="{00000000-0005-0000-0000-000092100000}"/>
    <cellStyle name="Comma 3 41 8" xfId="10236" xr:uid="{00000000-0005-0000-0000-000093100000}"/>
    <cellStyle name="Comma 3 42" xfId="137" xr:uid="{00000000-0005-0000-0000-000094100000}"/>
    <cellStyle name="Comma 3 42 2" xfId="949" xr:uid="{00000000-0005-0000-0000-000095100000}"/>
    <cellStyle name="Comma 3 42 2 2" xfId="1737" xr:uid="{00000000-0005-0000-0000-000096100000}"/>
    <cellStyle name="Comma 3 42 2 2 2" xfId="3981" xr:uid="{00000000-0005-0000-0000-000097100000}"/>
    <cellStyle name="Comma 3 42 2 2 2 2" xfId="8543" xr:uid="{00000000-0005-0000-0000-000098100000}"/>
    <cellStyle name="Comma 3 42 2 2 3" xfId="6300" xr:uid="{00000000-0005-0000-0000-000099100000}"/>
    <cellStyle name="Comma 3 42 2 2 4" xfId="11344" xr:uid="{00000000-0005-0000-0000-00009A100000}"/>
    <cellStyle name="Comma 3 42 2 3" xfId="2461" xr:uid="{00000000-0005-0000-0000-00009B100000}"/>
    <cellStyle name="Comma 3 42 2 3 2" xfId="4705" xr:uid="{00000000-0005-0000-0000-00009C100000}"/>
    <cellStyle name="Comma 3 42 2 3 2 2" xfId="9267" xr:uid="{00000000-0005-0000-0000-00009D100000}"/>
    <cellStyle name="Comma 3 42 2 3 3" xfId="7024" xr:uid="{00000000-0005-0000-0000-00009E100000}"/>
    <cellStyle name="Comma 3 42 2 4" xfId="3195" xr:uid="{00000000-0005-0000-0000-00009F100000}"/>
    <cellStyle name="Comma 3 42 2 4 2" xfId="7757" xr:uid="{00000000-0005-0000-0000-0000A0100000}"/>
    <cellStyle name="Comma 3 42 2 5" xfId="5514" xr:uid="{00000000-0005-0000-0000-0000A1100000}"/>
    <cellStyle name="Comma 3 42 2 6" xfId="10558" xr:uid="{00000000-0005-0000-0000-0000A2100000}"/>
    <cellStyle name="Comma 3 42 3" xfId="1202" xr:uid="{00000000-0005-0000-0000-0000A3100000}"/>
    <cellStyle name="Comma 3 42 3 2" xfId="1989" xr:uid="{00000000-0005-0000-0000-0000A4100000}"/>
    <cellStyle name="Comma 3 42 3 2 2" xfId="4233" xr:uid="{00000000-0005-0000-0000-0000A5100000}"/>
    <cellStyle name="Comma 3 42 3 2 2 2" xfId="8795" xr:uid="{00000000-0005-0000-0000-0000A6100000}"/>
    <cellStyle name="Comma 3 42 3 2 3" xfId="6552" xr:uid="{00000000-0005-0000-0000-0000A7100000}"/>
    <cellStyle name="Comma 3 42 3 2 4" xfId="11596" xr:uid="{00000000-0005-0000-0000-0000A8100000}"/>
    <cellStyle name="Comma 3 42 3 3" xfId="2713" xr:uid="{00000000-0005-0000-0000-0000A9100000}"/>
    <cellStyle name="Comma 3 42 3 3 2" xfId="4957" xr:uid="{00000000-0005-0000-0000-0000AA100000}"/>
    <cellStyle name="Comma 3 42 3 3 2 2" xfId="9519" xr:uid="{00000000-0005-0000-0000-0000AB100000}"/>
    <cellStyle name="Comma 3 42 3 3 3" xfId="7276" xr:uid="{00000000-0005-0000-0000-0000AC100000}"/>
    <cellStyle name="Comma 3 42 3 4" xfId="3447" xr:uid="{00000000-0005-0000-0000-0000AD100000}"/>
    <cellStyle name="Comma 3 42 3 4 2" xfId="8009" xr:uid="{00000000-0005-0000-0000-0000AE100000}"/>
    <cellStyle name="Comma 3 42 3 5" xfId="5766" xr:uid="{00000000-0005-0000-0000-0000AF100000}"/>
    <cellStyle name="Comma 3 42 3 6" xfId="10810" xr:uid="{00000000-0005-0000-0000-0000B0100000}"/>
    <cellStyle name="Comma 3 42 4" xfId="1417" xr:uid="{00000000-0005-0000-0000-0000B1100000}"/>
    <cellStyle name="Comma 3 42 4 2" xfId="3661" xr:uid="{00000000-0005-0000-0000-0000B2100000}"/>
    <cellStyle name="Comma 3 42 4 2 2" xfId="8223" xr:uid="{00000000-0005-0000-0000-0000B3100000}"/>
    <cellStyle name="Comma 3 42 4 3" xfId="5980" xr:uid="{00000000-0005-0000-0000-0000B4100000}"/>
    <cellStyle name="Comma 3 42 4 4" xfId="11024" xr:uid="{00000000-0005-0000-0000-0000B5100000}"/>
    <cellStyle name="Comma 3 42 5" xfId="2203" xr:uid="{00000000-0005-0000-0000-0000B6100000}"/>
    <cellStyle name="Comma 3 42 5 2" xfId="4447" xr:uid="{00000000-0005-0000-0000-0000B7100000}"/>
    <cellStyle name="Comma 3 42 5 2 2" xfId="9009" xr:uid="{00000000-0005-0000-0000-0000B8100000}"/>
    <cellStyle name="Comma 3 42 5 3" xfId="6766" xr:uid="{00000000-0005-0000-0000-0000B9100000}"/>
    <cellStyle name="Comma 3 42 6" xfId="2927" xr:uid="{00000000-0005-0000-0000-0000BA100000}"/>
    <cellStyle name="Comma 3 42 6 2" xfId="7489" xr:uid="{00000000-0005-0000-0000-0000BB100000}"/>
    <cellStyle name="Comma 3 42 7" xfId="5192" xr:uid="{00000000-0005-0000-0000-0000BC100000}"/>
    <cellStyle name="Comma 3 42 8" xfId="10237" xr:uid="{00000000-0005-0000-0000-0000BD100000}"/>
    <cellStyle name="Comma 3 43" xfId="138" xr:uid="{00000000-0005-0000-0000-0000BE100000}"/>
    <cellStyle name="Comma 3 43 2" xfId="950" xr:uid="{00000000-0005-0000-0000-0000BF100000}"/>
    <cellStyle name="Comma 3 43 2 2" xfId="1738" xr:uid="{00000000-0005-0000-0000-0000C0100000}"/>
    <cellStyle name="Comma 3 43 2 2 2" xfId="3982" xr:uid="{00000000-0005-0000-0000-0000C1100000}"/>
    <cellStyle name="Comma 3 43 2 2 2 2" xfId="8544" xr:uid="{00000000-0005-0000-0000-0000C2100000}"/>
    <cellStyle name="Comma 3 43 2 2 3" xfId="6301" xr:uid="{00000000-0005-0000-0000-0000C3100000}"/>
    <cellStyle name="Comma 3 43 2 2 4" xfId="11345" xr:uid="{00000000-0005-0000-0000-0000C4100000}"/>
    <cellStyle name="Comma 3 43 2 3" xfId="2462" xr:uid="{00000000-0005-0000-0000-0000C5100000}"/>
    <cellStyle name="Comma 3 43 2 3 2" xfId="4706" xr:uid="{00000000-0005-0000-0000-0000C6100000}"/>
    <cellStyle name="Comma 3 43 2 3 2 2" xfId="9268" xr:uid="{00000000-0005-0000-0000-0000C7100000}"/>
    <cellStyle name="Comma 3 43 2 3 3" xfId="7025" xr:uid="{00000000-0005-0000-0000-0000C8100000}"/>
    <cellStyle name="Comma 3 43 2 4" xfId="3196" xr:uid="{00000000-0005-0000-0000-0000C9100000}"/>
    <cellStyle name="Comma 3 43 2 4 2" xfId="7758" xr:uid="{00000000-0005-0000-0000-0000CA100000}"/>
    <cellStyle name="Comma 3 43 2 5" xfId="5515" xr:uid="{00000000-0005-0000-0000-0000CB100000}"/>
    <cellStyle name="Comma 3 43 2 6" xfId="10559" xr:uid="{00000000-0005-0000-0000-0000CC100000}"/>
    <cellStyle name="Comma 3 43 3" xfId="1203" xr:uid="{00000000-0005-0000-0000-0000CD100000}"/>
    <cellStyle name="Comma 3 43 3 2" xfId="1990" xr:uid="{00000000-0005-0000-0000-0000CE100000}"/>
    <cellStyle name="Comma 3 43 3 2 2" xfId="4234" xr:uid="{00000000-0005-0000-0000-0000CF100000}"/>
    <cellStyle name="Comma 3 43 3 2 2 2" xfId="8796" xr:uid="{00000000-0005-0000-0000-0000D0100000}"/>
    <cellStyle name="Comma 3 43 3 2 3" xfId="6553" xr:uid="{00000000-0005-0000-0000-0000D1100000}"/>
    <cellStyle name="Comma 3 43 3 2 4" xfId="11597" xr:uid="{00000000-0005-0000-0000-0000D2100000}"/>
    <cellStyle name="Comma 3 43 3 3" xfId="2714" xr:uid="{00000000-0005-0000-0000-0000D3100000}"/>
    <cellStyle name="Comma 3 43 3 3 2" xfId="4958" xr:uid="{00000000-0005-0000-0000-0000D4100000}"/>
    <cellStyle name="Comma 3 43 3 3 2 2" xfId="9520" xr:uid="{00000000-0005-0000-0000-0000D5100000}"/>
    <cellStyle name="Comma 3 43 3 3 3" xfId="7277" xr:uid="{00000000-0005-0000-0000-0000D6100000}"/>
    <cellStyle name="Comma 3 43 3 4" xfId="3448" xr:uid="{00000000-0005-0000-0000-0000D7100000}"/>
    <cellStyle name="Comma 3 43 3 4 2" xfId="8010" xr:uid="{00000000-0005-0000-0000-0000D8100000}"/>
    <cellStyle name="Comma 3 43 3 5" xfId="5767" xr:uid="{00000000-0005-0000-0000-0000D9100000}"/>
    <cellStyle name="Comma 3 43 3 6" xfId="10811" xr:uid="{00000000-0005-0000-0000-0000DA100000}"/>
    <cellStyle name="Comma 3 43 4" xfId="1418" xr:uid="{00000000-0005-0000-0000-0000DB100000}"/>
    <cellStyle name="Comma 3 43 4 2" xfId="3662" xr:uid="{00000000-0005-0000-0000-0000DC100000}"/>
    <cellStyle name="Comma 3 43 4 2 2" xfId="8224" xr:uid="{00000000-0005-0000-0000-0000DD100000}"/>
    <cellStyle name="Comma 3 43 4 3" xfId="5981" xr:uid="{00000000-0005-0000-0000-0000DE100000}"/>
    <cellStyle name="Comma 3 43 4 4" xfId="11025" xr:uid="{00000000-0005-0000-0000-0000DF100000}"/>
    <cellStyle name="Comma 3 43 5" xfId="2204" xr:uid="{00000000-0005-0000-0000-0000E0100000}"/>
    <cellStyle name="Comma 3 43 5 2" xfId="4448" xr:uid="{00000000-0005-0000-0000-0000E1100000}"/>
    <cellStyle name="Comma 3 43 5 2 2" xfId="9010" xr:uid="{00000000-0005-0000-0000-0000E2100000}"/>
    <cellStyle name="Comma 3 43 5 3" xfId="6767" xr:uid="{00000000-0005-0000-0000-0000E3100000}"/>
    <cellStyle name="Comma 3 43 6" xfId="2928" xr:uid="{00000000-0005-0000-0000-0000E4100000}"/>
    <cellStyle name="Comma 3 43 6 2" xfId="7490" xr:uid="{00000000-0005-0000-0000-0000E5100000}"/>
    <cellStyle name="Comma 3 43 7" xfId="5193" xr:uid="{00000000-0005-0000-0000-0000E6100000}"/>
    <cellStyle name="Comma 3 43 8" xfId="10238" xr:uid="{00000000-0005-0000-0000-0000E7100000}"/>
    <cellStyle name="Comma 3 44" xfId="139" xr:uid="{00000000-0005-0000-0000-0000E8100000}"/>
    <cellStyle name="Comma 3 44 2" xfId="951" xr:uid="{00000000-0005-0000-0000-0000E9100000}"/>
    <cellStyle name="Comma 3 44 2 2" xfId="1739" xr:uid="{00000000-0005-0000-0000-0000EA100000}"/>
    <cellStyle name="Comma 3 44 2 2 2" xfId="3983" xr:uid="{00000000-0005-0000-0000-0000EB100000}"/>
    <cellStyle name="Comma 3 44 2 2 2 2" xfId="8545" xr:uid="{00000000-0005-0000-0000-0000EC100000}"/>
    <cellStyle name="Comma 3 44 2 2 3" xfId="6302" xr:uid="{00000000-0005-0000-0000-0000ED100000}"/>
    <cellStyle name="Comma 3 44 2 2 4" xfId="11346" xr:uid="{00000000-0005-0000-0000-0000EE100000}"/>
    <cellStyle name="Comma 3 44 2 3" xfId="2463" xr:uid="{00000000-0005-0000-0000-0000EF100000}"/>
    <cellStyle name="Comma 3 44 2 3 2" xfId="4707" xr:uid="{00000000-0005-0000-0000-0000F0100000}"/>
    <cellStyle name="Comma 3 44 2 3 2 2" xfId="9269" xr:uid="{00000000-0005-0000-0000-0000F1100000}"/>
    <cellStyle name="Comma 3 44 2 3 3" xfId="7026" xr:uid="{00000000-0005-0000-0000-0000F2100000}"/>
    <cellStyle name="Comma 3 44 2 4" xfId="3197" xr:uid="{00000000-0005-0000-0000-0000F3100000}"/>
    <cellStyle name="Comma 3 44 2 4 2" xfId="7759" xr:uid="{00000000-0005-0000-0000-0000F4100000}"/>
    <cellStyle name="Comma 3 44 2 5" xfId="5516" xr:uid="{00000000-0005-0000-0000-0000F5100000}"/>
    <cellStyle name="Comma 3 44 2 6" xfId="10560" xr:uid="{00000000-0005-0000-0000-0000F6100000}"/>
    <cellStyle name="Comma 3 44 3" xfId="1204" xr:uid="{00000000-0005-0000-0000-0000F7100000}"/>
    <cellStyle name="Comma 3 44 3 2" xfId="1991" xr:uid="{00000000-0005-0000-0000-0000F8100000}"/>
    <cellStyle name="Comma 3 44 3 2 2" xfId="4235" xr:uid="{00000000-0005-0000-0000-0000F9100000}"/>
    <cellStyle name="Comma 3 44 3 2 2 2" xfId="8797" xr:uid="{00000000-0005-0000-0000-0000FA100000}"/>
    <cellStyle name="Comma 3 44 3 2 3" xfId="6554" xr:uid="{00000000-0005-0000-0000-0000FB100000}"/>
    <cellStyle name="Comma 3 44 3 2 4" xfId="11598" xr:uid="{00000000-0005-0000-0000-0000FC100000}"/>
    <cellStyle name="Comma 3 44 3 3" xfId="2715" xr:uid="{00000000-0005-0000-0000-0000FD100000}"/>
    <cellStyle name="Comma 3 44 3 3 2" xfId="4959" xr:uid="{00000000-0005-0000-0000-0000FE100000}"/>
    <cellStyle name="Comma 3 44 3 3 2 2" xfId="9521" xr:uid="{00000000-0005-0000-0000-0000FF100000}"/>
    <cellStyle name="Comma 3 44 3 3 3" xfId="7278" xr:uid="{00000000-0005-0000-0000-000000110000}"/>
    <cellStyle name="Comma 3 44 3 4" xfId="3449" xr:uid="{00000000-0005-0000-0000-000001110000}"/>
    <cellStyle name="Comma 3 44 3 4 2" xfId="8011" xr:uid="{00000000-0005-0000-0000-000002110000}"/>
    <cellStyle name="Comma 3 44 3 5" xfId="5768" xr:uid="{00000000-0005-0000-0000-000003110000}"/>
    <cellStyle name="Comma 3 44 3 6" xfId="10812" xr:uid="{00000000-0005-0000-0000-000004110000}"/>
    <cellStyle name="Comma 3 44 4" xfId="1419" xr:uid="{00000000-0005-0000-0000-000005110000}"/>
    <cellStyle name="Comma 3 44 4 2" xfId="3663" xr:uid="{00000000-0005-0000-0000-000006110000}"/>
    <cellStyle name="Comma 3 44 4 2 2" xfId="8225" xr:uid="{00000000-0005-0000-0000-000007110000}"/>
    <cellStyle name="Comma 3 44 4 3" xfId="5982" xr:uid="{00000000-0005-0000-0000-000008110000}"/>
    <cellStyle name="Comma 3 44 4 4" xfId="11026" xr:uid="{00000000-0005-0000-0000-000009110000}"/>
    <cellStyle name="Comma 3 44 5" xfId="2205" xr:uid="{00000000-0005-0000-0000-00000A110000}"/>
    <cellStyle name="Comma 3 44 5 2" xfId="4449" xr:uid="{00000000-0005-0000-0000-00000B110000}"/>
    <cellStyle name="Comma 3 44 5 2 2" xfId="9011" xr:uid="{00000000-0005-0000-0000-00000C110000}"/>
    <cellStyle name="Comma 3 44 5 3" xfId="6768" xr:uid="{00000000-0005-0000-0000-00000D110000}"/>
    <cellStyle name="Comma 3 44 6" xfId="2929" xr:uid="{00000000-0005-0000-0000-00000E110000}"/>
    <cellStyle name="Comma 3 44 6 2" xfId="7491" xr:uid="{00000000-0005-0000-0000-00000F110000}"/>
    <cellStyle name="Comma 3 44 7" xfId="5194" xr:uid="{00000000-0005-0000-0000-000010110000}"/>
    <cellStyle name="Comma 3 44 8" xfId="10239" xr:uid="{00000000-0005-0000-0000-000011110000}"/>
    <cellStyle name="Comma 3 45" xfId="140" xr:uid="{00000000-0005-0000-0000-000012110000}"/>
    <cellStyle name="Comma 3 45 2" xfId="952" xr:uid="{00000000-0005-0000-0000-000013110000}"/>
    <cellStyle name="Comma 3 45 2 2" xfId="1740" xr:uid="{00000000-0005-0000-0000-000014110000}"/>
    <cellStyle name="Comma 3 45 2 2 2" xfId="3984" xr:uid="{00000000-0005-0000-0000-000015110000}"/>
    <cellStyle name="Comma 3 45 2 2 2 2" xfId="8546" xr:uid="{00000000-0005-0000-0000-000016110000}"/>
    <cellStyle name="Comma 3 45 2 2 3" xfId="6303" xr:uid="{00000000-0005-0000-0000-000017110000}"/>
    <cellStyle name="Comma 3 45 2 2 4" xfId="11347" xr:uid="{00000000-0005-0000-0000-000018110000}"/>
    <cellStyle name="Comma 3 45 2 3" xfId="2464" xr:uid="{00000000-0005-0000-0000-000019110000}"/>
    <cellStyle name="Comma 3 45 2 3 2" xfId="4708" xr:uid="{00000000-0005-0000-0000-00001A110000}"/>
    <cellStyle name="Comma 3 45 2 3 2 2" xfId="9270" xr:uid="{00000000-0005-0000-0000-00001B110000}"/>
    <cellStyle name="Comma 3 45 2 3 3" xfId="7027" xr:uid="{00000000-0005-0000-0000-00001C110000}"/>
    <cellStyle name="Comma 3 45 2 4" xfId="3198" xr:uid="{00000000-0005-0000-0000-00001D110000}"/>
    <cellStyle name="Comma 3 45 2 4 2" xfId="7760" xr:uid="{00000000-0005-0000-0000-00001E110000}"/>
    <cellStyle name="Comma 3 45 2 5" xfId="5517" xr:uid="{00000000-0005-0000-0000-00001F110000}"/>
    <cellStyle name="Comma 3 45 2 6" xfId="10561" xr:uid="{00000000-0005-0000-0000-000020110000}"/>
    <cellStyle name="Comma 3 45 3" xfId="1205" xr:uid="{00000000-0005-0000-0000-000021110000}"/>
    <cellStyle name="Comma 3 45 3 2" xfId="1992" xr:uid="{00000000-0005-0000-0000-000022110000}"/>
    <cellStyle name="Comma 3 45 3 2 2" xfId="4236" xr:uid="{00000000-0005-0000-0000-000023110000}"/>
    <cellStyle name="Comma 3 45 3 2 2 2" xfId="8798" xr:uid="{00000000-0005-0000-0000-000024110000}"/>
    <cellStyle name="Comma 3 45 3 2 3" xfId="6555" xr:uid="{00000000-0005-0000-0000-000025110000}"/>
    <cellStyle name="Comma 3 45 3 2 4" xfId="11599" xr:uid="{00000000-0005-0000-0000-000026110000}"/>
    <cellStyle name="Comma 3 45 3 3" xfId="2716" xr:uid="{00000000-0005-0000-0000-000027110000}"/>
    <cellStyle name="Comma 3 45 3 3 2" xfId="4960" xr:uid="{00000000-0005-0000-0000-000028110000}"/>
    <cellStyle name="Comma 3 45 3 3 2 2" xfId="9522" xr:uid="{00000000-0005-0000-0000-000029110000}"/>
    <cellStyle name="Comma 3 45 3 3 3" xfId="7279" xr:uid="{00000000-0005-0000-0000-00002A110000}"/>
    <cellStyle name="Comma 3 45 3 4" xfId="3450" xr:uid="{00000000-0005-0000-0000-00002B110000}"/>
    <cellStyle name="Comma 3 45 3 4 2" xfId="8012" xr:uid="{00000000-0005-0000-0000-00002C110000}"/>
    <cellStyle name="Comma 3 45 3 5" xfId="5769" xr:uid="{00000000-0005-0000-0000-00002D110000}"/>
    <cellStyle name="Comma 3 45 3 6" xfId="10813" xr:uid="{00000000-0005-0000-0000-00002E110000}"/>
    <cellStyle name="Comma 3 45 4" xfId="1420" xr:uid="{00000000-0005-0000-0000-00002F110000}"/>
    <cellStyle name="Comma 3 45 4 2" xfId="3664" xr:uid="{00000000-0005-0000-0000-000030110000}"/>
    <cellStyle name="Comma 3 45 4 2 2" xfId="8226" xr:uid="{00000000-0005-0000-0000-000031110000}"/>
    <cellStyle name="Comma 3 45 4 3" xfId="5983" xr:uid="{00000000-0005-0000-0000-000032110000}"/>
    <cellStyle name="Comma 3 45 4 4" xfId="11027" xr:uid="{00000000-0005-0000-0000-000033110000}"/>
    <cellStyle name="Comma 3 45 5" xfId="2206" xr:uid="{00000000-0005-0000-0000-000034110000}"/>
    <cellStyle name="Comma 3 45 5 2" xfId="4450" xr:uid="{00000000-0005-0000-0000-000035110000}"/>
    <cellStyle name="Comma 3 45 5 2 2" xfId="9012" xr:uid="{00000000-0005-0000-0000-000036110000}"/>
    <cellStyle name="Comma 3 45 5 3" xfId="6769" xr:uid="{00000000-0005-0000-0000-000037110000}"/>
    <cellStyle name="Comma 3 45 6" xfId="2930" xr:uid="{00000000-0005-0000-0000-000038110000}"/>
    <cellStyle name="Comma 3 45 6 2" xfId="7492" xr:uid="{00000000-0005-0000-0000-000039110000}"/>
    <cellStyle name="Comma 3 45 7" xfId="5195" xr:uid="{00000000-0005-0000-0000-00003A110000}"/>
    <cellStyle name="Comma 3 45 8" xfId="10240" xr:uid="{00000000-0005-0000-0000-00003B110000}"/>
    <cellStyle name="Comma 3 46" xfId="141" xr:uid="{00000000-0005-0000-0000-00003C110000}"/>
    <cellStyle name="Comma 3 46 2" xfId="953" xr:uid="{00000000-0005-0000-0000-00003D110000}"/>
    <cellStyle name="Comma 3 46 2 2" xfId="1741" xr:uid="{00000000-0005-0000-0000-00003E110000}"/>
    <cellStyle name="Comma 3 46 2 2 2" xfId="3985" xr:uid="{00000000-0005-0000-0000-00003F110000}"/>
    <cellStyle name="Comma 3 46 2 2 2 2" xfId="8547" xr:uid="{00000000-0005-0000-0000-000040110000}"/>
    <cellStyle name="Comma 3 46 2 2 3" xfId="6304" xr:uid="{00000000-0005-0000-0000-000041110000}"/>
    <cellStyle name="Comma 3 46 2 2 4" xfId="11348" xr:uid="{00000000-0005-0000-0000-000042110000}"/>
    <cellStyle name="Comma 3 46 2 3" xfId="2465" xr:uid="{00000000-0005-0000-0000-000043110000}"/>
    <cellStyle name="Comma 3 46 2 3 2" xfId="4709" xr:uid="{00000000-0005-0000-0000-000044110000}"/>
    <cellStyle name="Comma 3 46 2 3 2 2" xfId="9271" xr:uid="{00000000-0005-0000-0000-000045110000}"/>
    <cellStyle name="Comma 3 46 2 3 3" xfId="7028" xr:uid="{00000000-0005-0000-0000-000046110000}"/>
    <cellStyle name="Comma 3 46 2 4" xfId="3199" xr:uid="{00000000-0005-0000-0000-000047110000}"/>
    <cellStyle name="Comma 3 46 2 4 2" xfId="7761" xr:uid="{00000000-0005-0000-0000-000048110000}"/>
    <cellStyle name="Comma 3 46 2 5" xfId="5518" xr:uid="{00000000-0005-0000-0000-000049110000}"/>
    <cellStyle name="Comma 3 46 2 6" xfId="10562" xr:uid="{00000000-0005-0000-0000-00004A110000}"/>
    <cellStyle name="Comma 3 46 3" xfId="1206" xr:uid="{00000000-0005-0000-0000-00004B110000}"/>
    <cellStyle name="Comma 3 46 3 2" xfId="1993" xr:uid="{00000000-0005-0000-0000-00004C110000}"/>
    <cellStyle name="Comma 3 46 3 2 2" xfId="4237" xr:uid="{00000000-0005-0000-0000-00004D110000}"/>
    <cellStyle name="Comma 3 46 3 2 2 2" xfId="8799" xr:uid="{00000000-0005-0000-0000-00004E110000}"/>
    <cellStyle name="Comma 3 46 3 2 3" xfId="6556" xr:uid="{00000000-0005-0000-0000-00004F110000}"/>
    <cellStyle name="Comma 3 46 3 2 4" xfId="11600" xr:uid="{00000000-0005-0000-0000-000050110000}"/>
    <cellStyle name="Comma 3 46 3 3" xfId="2717" xr:uid="{00000000-0005-0000-0000-000051110000}"/>
    <cellStyle name="Comma 3 46 3 3 2" xfId="4961" xr:uid="{00000000-0005-0000-0000-000052110000}"/>
    <cellStyle name="Comma 3 46 3 3 2 2" xfId="9523" xr:uid="{00000000-0005-0000-0000-000053110000}"/>
    <cellStyle name="Comma 3 46 3 3 3" xfId="7280" xr:uid="{00000000-0005-0000-0000-000054110000}"/>
    <cellStyle name="Comma 3 46 3 4" xfId="3451" xr:uid="{00000000-0005-0000-0000-000055110000}"/>
    <cellStyle name="Comma 3 46 3 4 2" xfId="8013" xr:uid="{00000000-0005-0000-0000-000056110000}"/>
    <cellStyle name="Comma 3 46 3 5" xfId="5770" xr:uid="{00000000-0005-0000-0000-000057110000}"/>
    <cellStyle name="Comma 3 46 3 6" xfId="10814" xr:uid="{00000000-0005-0000-0000-000058110000}"/>
    <cellStyle name="Comma 3 46 4" xfId="1421" xr:uid="{00000000-0005-0000-0000-000059110000}"/>
    <cellStyle name="Comma 3 46 4 2" xfId="3665" xr:uid="{00000000-0005-0000-0000-00005A110000}"/>
    <cellStyle name="Comma 3 46 4 2 2" xfId="8227" xr:uid="{00000000-0005-0000-0000-00005B110000}"/>
    <cellStyle name="Comma 3 46 4 3" xfId="5984" xr:uid="{00000000-0005-0000-0000-00005C110000}"/>
    <cellStyle name="Comma 3 46 4 4" xfId="11028" xr:uid="{00000000-0005-0000-0000-00005D110000}"/>
    <cellStyle name="Comma 3 46 5" xfId="2207" xr:uid="{00000000-0005-0000-0000-00005E110000}"/>
    <cellStyle name="Comma 3 46 5 2" xfId="4451" xr:uid="{00000000-0005-0000-0000-00005F110000}"/>
    <cellStyle name="Comma 3 46 5 2 2" xfId="9013" xr:uid="{00000000-0005-0000-0000-000060110000}"/>
    <cellStyle name="Comma 3 46 5 3" xfId="6770" xr:uid="{00000000-0005-0000-0000-000061110000}"/>
    <cellStyle name="Comma 3 46 6" xfId="2931" xr:uid="{00000000-0005-0000-0000-000062110000}"/>
    <cellStyle name="Comma 3 46 6 2" xfId="7493" xr:uid="{00000000-0005-0000-0000-000063110000}"/>
    <cellStyle name="Comma 3 46 7" xfId="5196" xr:uid="{00000000-0005-0000-0000-000064110000}"/>
    <cellStyle name="Comma 3 46 8" xfId="10241" xr:uid="{00000000-0005-0000-0000-000065110000}"/>
    <cellStyle name="Comma 3 47" xfId="142" xr:uid="{00000000-0005-0000-0000-000066110000}"/>
    <cellStyle name="Comma 3 47 2" xfId="954" xr:uid="{00000000-0005-0000-0000-000067110000}"/>
    <cellStyle name="Comma 3 47 2 2" xfId="1742" xr:uid="{00000000-0005-0000-0000-000068110000}"/>
    <cellStyle name="Comma 3 47 2 2 2" xfId="3986" xr:uid="{00000000-0005-0000-0000-000069110000}"/>
    <cellStyle name="Comma 3 47 2 2 2 2" xfId="8548" xr:uid="{00000000-0005-0000-0000-00006A110000}"/>
    <cellStyle name="Comma 3 47 2 2 3" xfId="6305" xr:uid="{00000000-0005-0000-0000-00006B110000}"/>
    <cellStyle name="Comma 3 47 2 2 4" xfId="11349" xr:uid="{00000000-0005-0000-0000-00006C110000}"/>
    <cellStyle name="Comma 3 47 2 3" xfId="2466" xr:uid="{00000000-0005-0000-0000-00006D110000}"/>
    <cellStyle name="Comma 3 47 2 3 2" xfId="4710" xr:uid="{00000000-0005-0000-0000-00006E110000}"/>
    <cellStyle name="Comma 3 47 2 3 2 2" xfId="9272" xr:uid="{00000000-0005-0000-0000-00006F110000}"/>
    <cellStyle name="Comma 3 47 2 3 3" xfId="7029" xr:uid="{00000000-0005-0000-0000-000070110000}"/>
    <cellStyle name="Comma 3 47 2 4" xfId="3200" xr:uid="{00000000-0005-0000-0000-000071110000}"/>
    <cellStyle name="Comma 3 47 2 4 2" xfId="7762" xr:uid="{00000000-0005-0000-0000-000072110000}"/>
    <cellStyle name="Comma 3 47 2 5" xfId="5519" xr:uid="{00000000-0005-0000-0000-000073110000}"/>
    <cellStyle name="Comma 3 47 2 6" xfId="10563" xr:uid="{00000000-0005-0000-0000-000074110000}"/>
    <cellStyle name="Comma 3 47 3" xfId="1207" xr:uid="{00000000-0005-0000-0000-000075110000}"/>
    <cellStyle name="Comma 3 47 3 2" xfId="1994" xr:uid="{00000000-0005-0000-0000-000076110000}"/>
    <cellStyle name="Comma 3 47 3 2 2" xfId="4238" xr:uid="{00000000-0005-0000-0000-000077110000}"/>
    <cellStyle name="Comma 3 47 3 2 2 2" xfId="8800" xr:uid="{00000000-0005-0000-0000-000078110000}"/>
    <cellStyle name="Comma 3 47 3 2 3" xfId="6557" xr:uid="{00000000-0005-0000-0000-000079110000}"/>
    <cellStyle name="Comma 3 47 3 2 4" xfId="11601" xr:uid="{00000000-0005-0000-0000-00007A110000}"/>
    <cellStyle name="Comma 3 47 3 3" xfId="2718" xr:uid="{00000000-0005-0000-0000-00007B110000}"/>
    <cellStyle name="Comma 3 47 3 3 2" xfId="4962" xr:uid="{00000000-0005-0000-0000-00007C110000}"/>
    <cellStyle name="Comma 3 47 3 3 2 2" xfId="9524" xr:uid="{00000000-0005-0000-0000-00007D110000}"/>
    <cellStyle name="Comma 3 47 3 3 3" xfId="7281" xr:uid="{00000000-0005-0000-0000-00007E110000}"/>
    <cellStyle name="Comma 3 47 3 4" xfId="3452" xr:uid="{00000000-0005-0000-0000-00007F110000}"/>
    <cellStyle name="Comma 3 47 3 4 2" xfId="8014" xr:uid="{00000000-0005-0000-0000-000080110000}"/>
    <cellStyle name="Comma 3 47 3 5" xfId="5771" xr:uid="{00000000-0005-0000-0000-000081110000}"/>
    <cellStyle name="Comma 3 47 3 6" xfId="10815" xr:uid="{00000000-0005-0000-0000-000082110000}"/>
    <cellStyle name="Comma 3 47 4" xfId="1422" xr:uid="{00000000-0005-0000-0000-000083110000}"/>
    <cellStyle name="Comma 3 47 4 2" xfId="3666" xr:uid="{00000000-0005-0000-0000-000084110000}"/>
    <cellStyle name="Comma 3 47 4 2 2" xfId="8228" xr:uid="{00000000-0005-0000-0000-000085110000}"/>
    <cellStyle name="Comma 3 47 4 3" xfId="5985" xr:uid="{00000000-0005-0000-0000-000086110000}"/>
    <cellStyle name="Comma 3 47 4 4" xfId="11029" xr:uid="{00000000-0005-0000-0000-000087110000}"/>
    <cellStyle name="Comma 3 47 5" xfId="2208" xr:uid="{00000000-0005-0000-0000-000088110000}"/>
    <cellStyle name="Comma 3 47 5 2" xfId="4452" xr:uid="{00000000-0005-0000-0000-000089110000}"/>
    <cellStyle name="Comma 3 47 5 2 2" xfId="9014" xr:uid="{00000000-0005-0000-0000-00008A110000}"/>
    <cellStyle name="Comma 3 47 5 3" xfId="6771" xr:uid="{00000000-0005-0000-0000-00008B110000}"/>
    <cellStyle name="Comma 3 47 6" xfId="2932" xr:uid="{00000000-0005-0000-0000-00008C110000}"/>
    <cellStyle name="Comma 3 47 6 2" xfId="7494" xr:uid="{00000000-0005-0000-0000-00008D110000}"/>
    <cellStyle name="Comma 3 47 7" xfId="5197" xr:uid="{00000000-0005-0000-0000-00008E110000}"/>
    <cellStyle name="Comma 3 47 8" xfId="10242" xr:uid="{00000000-0005-0000-0000-00008F110000}"/>
    <cellStyle name="Comma 3 48" xfId="143" xr:uid="{00000000-0005-0000-0000-000090110000}"/>
    <cellStyle name="Comma 3 48 2" xfId="955" xr:uid="{00000000-0005-0000-0000-000091110000}"/>
    <cellStyle name="Comma 3 48 2 2" xfId="1743" xr:uid="{00000000-0005-0000-0000-000092110000}"/>
    <cellStyle name="Comma 3 48 2 2 2" xfId="3987" xr:uid="{00000000-0005-0000-0000-000093110000}"/>
    <cellStyle name="Comma 3 48 2 2 2 2" xfId="8549" xr:uid="{00000000-0005-0000-0000-000094110000}"/>
    <cellStyle name="Comma 3 48 2 2 3" xfId="6306" xr:uid="{00000000-0005-0000-0000-000095110000}"/>
    <cellStyle name="Comma 3 48 2 2 4" xfId="11350" xr:uid="{00000000-0005-0000-0000-000096110000}"/>
    <cellStyle name="Comma 3 48 2 3" xfId="2467" xr:uid="{00000000-0005-0000-0000-000097110000}"/>
    <cellStyle name="Comma 3 48 2 3 2" xfId="4711" xr:uid="{00000000-0005-0000-0000-000098110000}"/>
    <cellStyle name="Comma 3 48 2 3 2 2" xfId="9273" xr:uid="{00000000-0005-0000-0000-000099110000}"/>
    <cellStyle name="Comma 3 48 2 3 3" xfId="7030" xr:uid="{00000000-0005-0000-0000-00009A110000}"/>
    <cellStyle name="Comma 3 48 2 4" xfId="3201" xr:uid="{00000000-0005-0000-0000-00009B110000}"/>
    <cellStyle name="Comma 3 48 2 4 2" xfId="7763" xr:uid="{00000000-0005-0000-0000-00009C110000}"/>
    <cellStyle name="Comma 3 48 2 5" xfId="5520" xr:uid="{00000000-0005-0000-0000-00009D110000}"/>
    <cellStyle name="Comma 3 48 2 6" xfId="10564" xr:uid="{00000000-0005-0000-0000-00009E110000}"/>
    <cellStyle name="Comma 3 48 3" xfId="1208" xr:uid="{00000000-0005-0000-0000-00009F110000}"/>
    <cellStyle name="Comma 3 48 3 2" xfId="1995" xr:uid="{00000000-0005-0000-0000-0000A0110000}"/>
    <cellStyle name="Comma 3 48 3 2 2" xfId="4239" xr:uid="{00000000-0005-0000-0000-0000A1110000}"/>
    <cellStyle name="Comma 3 48 3 2 2 2" xfId="8801" xr:uid="{00000000-0005-0000-0000-0000A2110000}"/>
    <cellStyle name="Comma 3 48 3 2 3" xfId="6558" xr:uid="{00000000-0005-0000-0000-0000A3110000}"/>
    <cellStyle name="Comma 3 48 3 2 4" xfId="11602" xr:uid="{00000000-0005-0000-0000-0000A4110000}"/>
    <cellStyle name="Comma 3 48 3 3" xfId="2719" xr:uid="{00000000-0005-0000-0000-0000A5110000}"/>
    <cellStyle name="Comma 3 48 3 3 2" xfId="4963" xr:uid="{00000000-0005-0000-0000-0000A6110000}"/>
    <cellStyle name="Comma 3 48 3 3 2 2" xfId="9525" xr:uid="{00000000-0005-0000-0000-0000A7110000}"/>
    <cellStyle name="Comma 3 48 3 3 3" xfId="7282" xr:uid="{00000000-0005-0000-0000-0000A8110000}"/>
    <cellStyle name="Comma 3 48 3 4" xfId="3453" xr:uid="{00000000-0005-0000-0000-0000A9110000}"/>
    <cellStyle name="Comma 3 48 3 4 2" xfId="8015" xr:uid="{00000000-0005-0000-0000-0000AA110000}"/>
    <cellStyle name="Comma 3 48 3 5" xfId="5772" xr:uid="{00000000-0005-0000-0000-0000AB110000}"/>
    <cellStyle name="Comma 3 48 3 6" xfId="10816" xr:uid="{00000000-0005-0000-0000-0000AC110000}"/>
    <cellStyle name="Comma 3 48 4" xfId="1423" xr:uid="{00000000-0005-0000-0000-0000AD110000}"/>
    <cellStyle name="Comma 3 48 4 2" xfId="3667" xr:uid="{00000000-0005-0000-0000-0000AE110000}"/>
    <cellStyle name="Comma 3 48 4 2 2" xfId="8229" xr:uid="{00000000-0005-0000-0000-0000AF110000}"/>
    <cellStyle name="Comma 3 48 4 3" xfId="5986" xr:uid="{00000000-0005-0000-0000-0000B0110000}"/>
    <cellStyle name="Comma 3 48 4 4" xfId="11030" xr:uid="{00000000-0005-0000-0000-0000B1110000}"/>
    <cellStyle name="Comma 3 48 5" xfId="2209" xr:uid="{00000000-0005-0000-0000-0000B2110000}"/>
    <cellStyle name="Comma 3 48 5 2" xfId="4453" xr:uid="{00000000-0005-0000-0000-0000B3110000}"/>
    <cellStyle name="Comma 3 48 5 2 2" xfId="9015" xr:uid="{00000000-0005-0000-0000-0000B4110000}"/>
    <cellStyle name="Comma 3 48 5 3" xfId="6772" xr:uid="{00000000-0005-0000-0000-0000B5110000}"/>
    <cellStyle name="Comma 3 48 6" xfId="2933" xr:uid="{00000000-0005-0000-0000-0000B6110000}"/>
    <cellStyle name="Comma 3 48 6 2" xfId="7495" xr:uid="{00000000-0005-0000-0000-0000B7110000}"/>
    <cellStyle name="Comma 3 48 7" xfId="5198" xr:uid="{00000000-0005-0000-0000-0000B8110000}"/>
    <cellStyle name="Comma 3 48 8" xfId="10243" xr:uid="{00000000-0005-0000-0000-0000B9110000}"/>
    <cellStyle name="Comma 3 49" xfId="144" xr:uid="{00000000-0005-0000-0000-0000BA110000}"/>
    <cellStyle name="Comma 3 49 2" xfId="956" xr:uid="{00000000-0005-0000-0000-0000BB110000}"/>
    <cellStyle name="Comma 3 49 2 2" xfId="1744" xr:uid="{00000000-0005-0000-0000-0000BC110000}"/>
    <cellStyle name="Comma 3 49 2 2 2" xfId="3988" xr:uid="{00000000-0005-0000-0000-0000BD110000}"/>
    <cellStyle name="Comma 3 49 2 2 2 2" xfId="8550" xr:uid="{00000000-0005-0000-0000-0000BE110000}"/>
    <cellStyle name="Comma 3 49 2 2 3" xfId="6307" xr:uid="{00000000-0005-0000-0000-0000BF110000}"/>
    <cellStyle name="Comma 3 49 2 2 4" xfId="11351" xr:uid="{00000000-0005-0000-0000-0000C0110000}"/>
    <cellStyle name="Comma 3 49 2 3" xfId="2468" xr:uid="{00000000-0005-0000-0000-0000C1110000}"/>
    <cellStyle name="Comma 3 49 2 3 2" xfId="4712" xr:uid="{00000000-0005-0000-0000-0000C2110000}"/>
    <cellStyle name="Comma 3 49 2 3 2 2" xfId="9274" xr:uid="{00000000-0005-0000-0000-0000C3110000}"/>
    <cellStyle name="Comma 3 49 2 3 3" xfId="7031" xr:uid="{00000000-0005-0000-0000-0000C4110000}"/>
    <cellStyle name="Comma 3 49 2 4" xfId="3202" xr:uid="{00000000-0005-0000-0000-0000C5110000}"/>
    <cellStyle name="Comma 3 49 2 4 2" xfId="7764" xr:uid="{00000000-0005-0000-0000-0000C6110000}"/>
    <cellStyle name="Comma 3 49 2 5" xfId="5521" xr:uid="{00000000-0005-0000-0000-0000C7110000}"/>
    <cellStyle name="Comma 3 49 2 6" xfId="10565" xr:uid="{00000000-0005-0000-0000-0000C8110000}"/>
    <cellStyle name="Comma 3 49 3" xfId="1209" xr:uid="{00000000-0005-0000-0000-0000C9110000}"/>
    <cellStyle name="Comma 3 49 3 2" xfId="1996" xr:uid="{00000000-0005-0000-0000-0000CA110000}"/>
    <cellStyle name="Comma 3 49 3 2 2" xfId="4240" xr:uid="{00000000-0005-0000-0000-0000CB110000}"/>
    <cellStyle name="Comma 3 49 3 2 2 2" xfId="8802" xr:uid="{00000000-0005-0000-0000-0000CC110000}"/>
    <cellStyle name="Comma 3 49 3 2 3" xfId="6559" xr:uid="{00000000-0005-0000-0000-0000CD110000}"/>
    <cellStyle name="Comma 3 49 3 2 4" xfId="11603" xr:uid="{00000000-0005-0000-0000-0000CE110000}"/>
    <cellStyle name="Comma 3 49 3 3" xfId="2720" xr:uid="{00000000-0005-0000-0000-0000CF110000}"/>
    <cellStyle name="Comma 3 49 3 3 2" xfId="4964" xr:uid="{00000000-0005-0000-0000-0000D0110000}"/>
    <cellStyle name="Comma 3 49 3 3 2 2" xfId="9526" xr:uid="{00000000-0005-0000-0000-0000D1110000}"/>
    <cellStyle name="Comma 3 49 3 3 3" xfId="7283" xr:uid="{00000000-0005-0000-0000-0000D2110000}"/>
    <cellStyle name="Comma 3 49 3 4" xfId="3454" xr:uid="{00000000-0005-0000-0000-0000D3110000}"/>
    <cellStyle name="Comma 3 49 3 4 2" xfId="8016" xr:uid="{00000000-0005-0000-0000-0000D4110000}"/>
    <cellStyle name="Comma 3 49 3 5" xfId="5773" xr:uid="{00000000-0005-0000-0000-0000D5110000}"/>
    <cellStyle name="Comma 3 49 3 6" xfId="10817" xr:uid="{00000000-0005-0000-0000-0000D6110000}"/>
    <cellStyle name="Comma 3 49 4" xfId="1424" xr:uid="{00000000-0005-0000-0000-0000D7110000}"/>
    <cellStyle name="Comma 3 49 4 2" xfId="3668" xr:uid="{00000000-0005-0000-0000-0000D8110000}"/>
    <cellStyle name="Comma 3 49 4 2 2" xfId="8230" xr:uid="{00000000-0005-0000-0000-0000D9110000}"/>
    <cellStyle name="Comma 3 49 4 3" xfId="5987" xr:uid="{00000000-0005-0000-0000-0000DA110000}"/>
    <cellStyle name="Comma 3 49 4 4" xfId="11031" xr:uid="{00000000-0005-0000-0000-0000DB110000}"/>
    <cellStyle name="Comma 3 49 5" xfId="2210" xr:uid="{00000000-0005-0000-0000-0000DC110000}"/>
    <cellStyle name="Comma 3 49 5 2" xfId="4454" xr:uid="{00000000-0005-0000-0000-0000DD110000}"/>
    <cellStyle name="Comma 3 49 5 2 2" xfId="9016" xr:uid="{00000000-0005-0000-0000-0000DE110000}"/>
    <cellStyle name="Comma 3 49 5 3" xfId="6773" xr:uid="{00000000-0005-0000-0000-0000DF110000}"/>
    <cellStyle name="Comma 3 49 6" xfId="2934" xr:uid="{00000000-0005-0000-0000-0000E0110000}"/>
    <cellStyle name="Comma 3 49 6 2" xfId="7496" xr:uid="{00000000-0005-0000-0000-0000E1110000}"/>
    <cellStyle name="Comma 3 49 7" xfId="5199" xr:uid="{00000000-0005-0000-0000-0000E2110000}"/>
    <cellStyle name="Comma 3 49 8" xfId="10244" xr:uid="{00000000-0005-0000-0000-0000E3110000}"/>
    <cellStyle name="Comma 3 5" xfId="145" xr:uid="{00000000-0005-0000-0000-0000E4110000}"/>
    <cellStyle name="Comma 3 5 2" xfId="957" xr:uid="{00000000-0005-0000-0000-0000E5110000}"/>
    <cellStyle name="Comma 3 5 2 2" xfId="1745" xr:uid="{00000000-0005-0000-0000-0000E6110000}"/>
    <cellStyle name="Comma 3 5 2 2 2" xfId="3989" xr:uid="{00000000-0005-0000-0000-0000E7110000}"/>
    <cellStyle name="Comma 3 5 2 2 2 2" xfId="8551" xr:uid="{00000000-0005-0000-0000-0000E8110000}"/>
    <cellStyle name="Comma 3 5 2 2 3" xfId="6308" xr:uid="{00000000-0005-0000-0000-0000E9110000}"/>
    <cellStyle name="Comma 3 5 2 2 4" xfId="11352" xr:uid="{00000000-0005-0000-0000-0000EA110000}"/>
    <cellStyle name="Comma 3 5 2 3" xfId="2469" xr:uid="{00000000-0005-0000-0000-0000EB110000}"/>
    <cellStyle name="Comma 3 5 2 3 2" xfId="4713" xr:uid="{00000000-0005-0000-0000-0000EC110000}"/>
    <cellStyle name="Comma 3 5 2 3 2 2" xfId="9275" xr:uid="{00000000-0005-0000-0000-0000ED110000}"/>
    <cellStyle name="Comma 3 5 2 3 3" xfId="7032" xr:uid="{00000000-0005-0000-0000-0000EE110000}"/>
    <cellStyle name="Comma 3 5 2 4" xfId="3203" xr:uid="{00000000-0005-0000-0000-0000EF110000}"/>
    <cellStyle name="Comma 3 5 2 4 2" xfId="7765" xr:uid="{00000000-0005-0000-0000-0000F0110000}"/>
    <cellStyle name="Comma 3 5 2 5" xfId="5522" xr:uid="{00000000-0005-0000-0000-0000F1110000}"/>
    <cellStyle name="Comma 3 5 2 6" xfId="10566" xr:uid="{00000000-0005-0000-0000-0000F2110000}"/>
    <cellStyle name="Comma 3 5 3" xfId="1210" xr:uid="{00000000-0005-0000-0000-0000F3110000}"/>
    <cellStyle name="Comma 3 5 3 2" xfId="1997" xr:uid="{00000000-0005-0000-0000-0000F4110000}"/>
    <cellStyle name="Comma 3 5 3 2 2" xfId="4241" xr:uid="{00000000-0005-0000-0000-0000F5110000}"/>
    <cellStyle name="Comma 3 5 3 2 2 2" xfId="8803" xr:uid="{00000000-0005-0000-0000-0000F6110000}"/>
    <cellStyle name="Comma 3 5 3 2 3" xfId="6560" xr:uid="{00000000-0005-0000-0000-0000F7110000}"/>
    <cellStyle name="Comma 3 5 3 2 4" xfId="11604" xr:uid="{00000000-0005-0000-0000-0000F8110000}"/>
    <cellStyle name="Comma 3 5 3 3" xfId="2721" xr:uid="{00000000-0005-0000-0000-0000F9110000}"/>
    <cellStyle name="Comma 3 5 3 3 2" xfId="4965" xr:uid="{00000000-0005-0000-0000-0000FA110000}"/>
    <cellStyle name="Comma 3 5 3 3 2 2" xfId="9527" xr:uid="{00000000-0005-0000-0000-0000FB110000}"/>
    <cellStyle name="Comma 3 5 3 3 3" xfId="7284" xr:uid="{00000000-0005-0000-0000-0000FC110000}"/>
    <cellStyle name="Comma 3 5 3 4" xfId="3455" xr:uid="{00000000-0005-0000-0000-0000FD110000}"/>
    <cellStyle name="Comma 3 5 3 4 2" xfId="8017" xr:uid="{00000000-0005-0000-0000-0000FE110000}"/>
    <cellStyle name="Comma 3 5 3 5" xfId="5774" xr:uid="{00000000-0005-0000-0000-0000FF110000}"/>
    <cellStyle name="Comma 3 5 3 6" xfId="10818" xr:uid="{00000000-0005-0000-0000-000000120000}"/>
    <cellStyle name="Comma 3 5 4" xfId="1425" xr:uid="{00000000-0005-0000-0000-000001120000}"/>
    <cellStyle name="Comma 3 5 4 2" xfId="3669" xr:uid="{00000000-0005-0000-0000-000002120000}"/>
    <cellStyle name="Comma 3 5 4 2 2" xfId="8231" xr:uid="{00000000-0005-0000-0000-000003120000}"/>
    <cellStyle name="Comma 3 5 4 3" xfId="5988" xr:uid="{00000000-0005-0000-0000-000004120000}"/>
    <cellStyle name="Comma 3 5 4 4" xfId="11032" xr:uid="{00000000-0005-0000-0000-000005120000}"/>
    <cellStyle name="Comma 3 5 5" xfId="2211" xr:uid="{00000000-0005-0000-0000-000006120000}"/>
    <cellStyle name="Comma 3 5 5 2" xfId="4455" xr:uid="{00000000-0005-0000-0000-000007120000}"/>
    <cellStyle name="Comma 3 5 5 2 2" xfId="9017" xr:uid="{00000000-0005-0000-0000-000008120000}"/>
    <cellStyle name="Comma 3 5 5 3" xfId="6774" xr:uid="{00000000-0005-0000-0000-000009120000}"/>
    <cellStyle name="Comma 3 5 6" xfId="2935" xr:uid="{00000000-0005-0000-0000-00000A120000}"/>
    <cellStyle name="Comma 3 5 6 2" xfId="7497" xr:uid="{00000000-0005-0000-0000-00000B120000}"/>
    <cellStyle name="Comma 3 5 7" xfId="5200" xr:uid="{00000000-0005-0000-0000-00000C120000}"/>
    <cellStyle name="Comma 3 5 8" xfId="10245" xr:uid="{00000000-0005-0000-0000-00000D120000}"/>
    <cellStyle name="Comma 3 50" xfId="146" xr:uid="{00000000-0005-0000-0000-00000E120000}"/>
    <cellStyle name="Comma 3 50 2" xfId="958" xr:uid="{00000000-0005-0000-0000-00000F120000}"/>
    <cellStyle name="Comma 3 50 2 2" xfId="1746" xr:uid="{00000000-0005-0000-0000-000010120000}"/>
    <cellStyle name="Comma 3 50 2 2 2" xfId="3990" xr:uid="{00000000-0005-0000-0000-000011120000}"/>
    <cellStyle name="Comma 3 50 2 2 2 2" xfId="8552" xr:uid="{00000000-0005-0000-0000-000012120000}"/>
    <cellStyle name="Comma 3 50 2 2 3" xfId="6309" xr:uid="{00000000-0005-0000-0000-000013120000}"/>
    <cellStyle name="Comma 3 50 2 2 4" xfId="11353" xr:uid="{00000000-0005-0000-0000-000014120000}"/>
    <cellStyle name="Comma 3 50 2 3" xfId="2470" xr:uid="{00000000-0005-0000-0000-000015120000}"/>
    <cellStyle name="Comma 3 50 2 3 2" xfId="4714" xr:uid="{00000000-0005-0000-0000-000016120000}"/>
    <cellStyle name="Comma 3 50 2 3 2 2" xfId="9276" xr:uid="{00000000-0005-0000-0000-000017120000}"/>
    <cellStyle name="Comma 3 50 2 3 3" xfId="7033" xr:uid="{00000000-0005-0000-0000-000018120000}"/>
    <cellStyle name="Comma 3 50 2 4" xfId="3204" xr:uid="{00000000-0005-0000-0000-000019120000}"/>
    <cellStyle name="Comma 3 50 2 4 2" xfId="7766" xr:uid="{00000000-0005-0000-0000-00001A120000}"/>
    <cellStyle name="Comma 3 50 2 5" xfId="5523" xr:uid="{00000000-0005-0000-0000-00001B120000}"/>
    <cellStyle name="Comma 3 50 2 6" xfId="10567" xr:uid="{00000000-0005-0000-0000-00001C120000}"/>
    <cellStyle name="Comma 3 50 3" xfId="1211" xr:uid="{00000000-0005-0000-0000-00001D120000}"/>
    <cellStyle name="Comma 3 50 3 2" xfId="1998" xr:uid="{00000000-0005-0000-0000-00001E120000}"/>
    <cellStyle name="Comma 3 50 3 2 2" xfId="4242" xr:uid="{00000000-0005-0000-0000-00001F120000}"/>
    <cellStyle name="Comma 3 50 3 2 2 2" xfId="8804" xr:uid="{00000000-0005-0000-0000-000020120000}"/>
    <cellStyle name="Comma 3 50 3 2 3" xfId="6561" xr:uid="{00000000-0005-0000-0000-000021120000}"/>
    <cellStyle name="Comma 3 50 3 2 4" xfId="11605" xr:uid="{00000000-0005-0000-0000-000022120000}"/>
    <cellStyle name="Comma 3 50 3 3" xfId="2722" xr:uid="{00000000-0005-0000-0000-000023120000}"/>
    <cellStyle name="Comma 3 50 3 3 2" xfId="4966" xr:uid="{00000000-0005-0000-0000-000024120000}"/>
    <cellStyle name="Comma 3 50 3 3 2 2" xfId="9528" xr:uid="{00000000-0005-0000-0000-000025120000}"/>
    <cellStyle name="Comma 3 50 3 3 3" xfId="7285" xr:uid="{00000000-0005-0000-0000-000026120000}"/>
    <cellStyle name="Comma 3 50 3 4" xfId="3456" xr:uid="{00000000-0005-0000-0000-000027120000}"/>
    <cellStyle name="Comma 3 50 3 4 2" xfId="8018" xr:uid="{00000000-0005-0000-0000-000028120000}"/>
    <cellStyle name="Comma 3 50 3 5" xfId="5775" xr:uid="{00000000-0005-0000-0000-000029120000}"/>
    <cellStyle name="Comma 3 50 3 6" xfId="10819" xr:uid="{00000000-0005-0000-0000-00002A120000}"/>
    <cellStyle name="Comma 3 50 4" xfId="1426" xr:uid="{00000000-0005-0000-0000-00002B120000}"/>
    <cellStyle name="Comma 3 50 4 2" xfId="3670" xr:uid="{00000000-0005-0000-0000-00002C120000}"/>
    <cellStyle name="Comma 3 50 4 2 2" xfId="8232" xr:uid="{00000000-0005-0000-0000-00002D120000}"/>
    <cellStyle name="Comma 3 50 4 3" xfId="5989" xr:uid="{00000000-0005-0000-0000-00002E120000}"/>
    <cellStyle name="Comma 3 50 4 4" xfId="11033" xr:uid="{00000000-0005-0000-0000-00002F120000}"/>
    <cellStyle name="Comma 3 50 5" xfId="2212" xr:uid="{00000000-0005-0000-0000-000030120000}"/>
    <cellStyle name="Comma 3 50 5 2" xfId="4456" xr:uid="{00000000-0005-0000-0000-000031120000}"/>
    <cellStyle name="Comma 3 50 5 2 2" xfId="9018" xr:uid="{00000000-0005-0000-0000-000032120000}"/>
    <cellStyle name="Comma 3 50 5 3" xfId="6775" xr:uid="{00000000-0005-0000-0000-000033120000}"/>
    <cellStyle name="Comma 3 50 6" xfId="2936" xr:uid="{00000000-0005-0000-0000-000034120000}"/>
    <cellStyle name="Comma 3 50 6 2" xfId="7498" xr:uid="{00000000-0005-0000-0000-000035120000}"/>
    <cellStyle name="Comma 3 50 7" xfId="5201" xr:uid="{00000000-0005-0000-0000-000036120000}"/>
    <cellStyle name="Comma 3 50 8" xfId="10246" xr:uid="{00000000-0005-0000-0000-000037120000}"/>
    <cellStyle name="Comma 3 51" xfId="147" xr:uid="{00000000-0005-0000-0000-000038120000}"/>
    <cellStyle name="Comma 3 51 2" xfId="959" xr:uid="{00000000-0005-0000-0000-000039120000}"/>
    <cellStyle name="Comma 3 51 2 2" xfId="1747" xr:uid="{00000000-0005-0000-0000-00003A120000}"/>
    <cellStyle name="Comma 3 51 2 2 2" xfId="3991" xr:uid="{00000000-0005-0000-0000-00003B120000}"/>
    <cellStyle name="Comma 3 51 2 2 2 2" xfId="8553" xr:uid="{00000000-0005-0000-0000-00003C120000}"/>
    <cellStyle name="Comma 3 51 2 2 3" xfId="6310" xr:uid="{00000000-0005-0000-0000-00003D120000}"/>
    <cellStyle name="Comma 3 51 2 2 4" xfId="11354" xr:uid="{00000000-0005-0000-0000-00003E120000}"/>
    <cellStyle name="Comma 3 51 2 3" xfId="2471" xr:uid="{00000000-0005-0000-0000-00003F120000}"/>
    <cellStyle name="Comma 3 51 2 3 2" xfId="4715" xr:uid="{00000000-0005-0000-0000-000040120000}"/>
    <cellStyle name="Comma 3 51 2 3 2 2" xfId="9277" xr:uid="{00000000-0005-0000-0000-000041120000}"/>
    <cellStyle name="Comma 3 51 2 3 3" xfId="7034" xr:uid="{00000000-0005-0000-0000-000042120000}"/>
    <cellStyle name="Comma 3 51 2 4" xfId="3205" xr:uid="{00000000-0005-0000-0000-000043120000}"/>
    <cellStyle name="Comma 3 51 2 4 2" xfId="7767" xr:uid="{00000000-0005-0000-0000-000044120000}"/>
    <cellStyle name="Comma 3 51 2 5" xfId="5524" xr:uid="{00000000-0005-0000-0000-000045120000}"/>
    <cellStyle name="Comma 3 51 2 6" xfId="10568" xr:uid="{00000000-0005-0000-0000-000046120000}"/>
    <cellStyle name="Comma 3 51 3" xfId="1212" xr:uid="{00000000-0005-0000-0000-000047120000}"/>
    <cellStyle name="Comma 3 51 3 2" xfId="1999" xr:uid="{00000000-0005-0000-0000-000048120000}"/>
    <cellStyle name="Comma 3 51 3 2 2" xfId="4243" xr:uid="{00000000-0005-0000-0000-000049120000}"/>
    <cellStyle name="Comma 3 51 3 2 2 2" xfId="8805" xr:uid="{00000000-0005-0000-0000-00004A120000}"/>
    <cellStyle name="Comma 3 51 3 2 3" xfId="6562" xr:uid="{00000000-0005-0000-0000-00004B120000}"/>
    <cellStyle name="Comma 3 51 3 2 4" xfId="11606" xr:uid="{00000000-0005-0000-0000-00004C120000}"/>
    <cellStyle name="Comma 3 51 3 3" xfId="2723" xr:uid="{00000000-0005-0000-0000-00004D120000}"/>
    <cellStyle name="Comma 3 51 3 3 2" xfId="4967" xr:uid="{00000000-0005-0000-0000-00004E120000}"/>
    <cellStyle name="Comma 3 51 3 3 2 2" xfId="9529" xr:uid="{00000000-0005-0000-0000-00004F120000}"/>
    <cellStyle name="Comma 3 51 3 3 3" xfId="7286" xr:uid="{00000000-0005-0000-0000-000050120000}"/>
    <cellStyle name="Comma 3 51 3 4" xfId="3457" xr:uid="{00000000-0005-0000-0000-000051120000}"/>
    <cellStyle name="Comma 3 51 3 4 2" xfId="8019" xr:uid="{00000000-0005-0000-0000-000052120000}"/>
    <cellStyle name="Comma 3 51 3 5" xfId="5776" xr:uid="{00000000-0005-0000-0000-000053120000}"/>
    <cellStyle name="Comma 3 51 3 6" xfId="10820" xr:uid="{00000000-0005-0000-0000-000054120000}"/>
    <cellStyle name="Comma 3 51 4" xfId="1427" xr:uid="{00000000-0005-0000-0000-000055120000}"/>
    <cellStyle name="Comma 3 51 4 2" xfId="3671" xr:uid="{00000000-0005-0000-0000-000056120000}"/>
    <cellStyle name="Comma 3 51 4 2 2" xfId="8233" xr:uid="{00000000-0005-0000-0000-000057120000}"/>
    <cellStyle name="Comma 3 51 4 3" xfId="5990" xr:uid="{00000000-0005-0000-0000-000058120000}"/>
    <cellStyle name="Comma 3 51 4 4" xfId="11034" xr:uid="{00000000-0005-0000-0000-000059120000}"/>
    <cellStyle name="Comma 3 51 5" xfId="2213" xr:uid="{00000000-0005-0000-0000-00005A120000}"/>
    <cellStyle name="Comma 3 51 5 2" xfId="4457" xr:uid="{00000000-0005-0000-0000-00005B120000}"/>
    <cellStyle name="Comma 3 51 5 2 2" xfId="9019" xr:uid="{00000000-0005-0000-0000-00005C120000}"/>
    <cellStyle name="Comma 3 51 5 3" xfId="6776" xr:uid="{00000000-0005-0000-0000-00005D120000}"/>
    <cellStyle name="Comma 3 51 6" xfId="2937" xr:uid="{00000000-0005-0000-0000-00005E120000}"/>
    <cellStyle name="Comma 3 51 6 2" xfId="7499" xr:uid="{00000000-0005-0000-0000-00005F120000}"/>
    <cellStyle name="Comma 3 51 7" xfId="5202" xr:uid="{00000000-0005-0000-0000-000060120000}"/>
    <cellStyle name="Comma 3 51 8" xfId="10247" xr:uid="{00000000-0005-0000-0000-000061120000}"/>
    <cellStyle name="Comma 3 52" xfId="148" xr:uid="{00000000-0005-0000-0000-000062120000}"/>
    <cellStyle name="Comma 3 52 2" xfId="960" xr:uid="{00000000-0005-0000-0000-000063120000}"/>
    <cellStyle name="Comma 3 52 2 2" xfId="1748" xr:uid="{00000000-0005-0000-0000-000064120000}"/>
    <cellStyle name="Comma 3 52 2 2 2" xfId="3992" xr:uid="{00000000-0005-0000-0000-000065120000}"/>
    <cellStyle name="Comma 3 52 2 2 2 2" xfId="8554" xr:uid="{00000000-0005-0000-0000-000066120000}"/>
    <cellStyle name="Comma 3 52 2 2 3" xfId="6311" xr:uid="{00000000-0005-0000-0000-000067120000}"/>
    <cellStyle name="Comma 3 52 2 2 4" xfId="11355" xr:uid="{00000000-0005-0000-0000-000068120000}"/>
    <cellStyle name="Comma 3 52 2 3" xfId="2472" xr:uid="{00000000-0005-0000-0000-000069120000}"/>
    <cellStyle name="Comma 3 52 2 3 2" xfId="4716" xr:uid="{00000000-0005-0000-0000-00006A120000}"/>
    <cellStyle name="Comma 3 52 2 3 2 2" xfId="9278" xr:uid="{00000000-0005-0000-0000-00006B120000}"/>
    <cellStyle name="Comma 3 52 2 3 3" xfId="7035" xr:uid="{00000000-0005-0000-0000-00006C120000}"/>
    <cellStyle name="Comma 3 52 2 4" xfId="3206" xr:uid="{00000000-0005-0000-0000-00006D120000}"/>
    <cellStyle name="Comma 3 52 2 4 2" xfId="7768" xr:uid="{00000000-0005-0000-0000-00006E120000}"/>
    <cellStyle name="Comma 3 52 2 5" xfId="5525" xr:uid="{00000000-0005-0000-0000-00006F120000}"/>
    <cellStyle name="Comma 3 52 2 6" xfId="10569" xr:uid="{00000000-0005-0000-0000-000070120000}"/>
    <cellStyle name="Comma 3 52 3" xfId="1213" xr:uid="{00000000-0005-0000-0000-000071120000}"/>
    <cellStyle name="Comma 3 52 3 2" xfId="2000" xr:uid="{00000000-0005-0000-0000-000072120000}"/>
    <cellStyle name="Comma 3 52 3 2 2" xfId="4244" xr:uid="{00000000-0005-0000-0000-000073120000}"/>
    <cellStyle name="Comma 3 52 3 2 2 2" xfId="8806" xr:uid="{00000000-0005-0000-0000-000074120000}"/>
    <cellStyle name="Comma 3 52 3 2 3" xfId="6563" xr:uid="{00000000-0005-0000-0000-000075120000}"/>
    <cellStyle name="Comma 3 52 3 2 4" xfId="11607" xr:uid="{00000000-0005-0000-0000-000076120000}"/>
    <cellStyle name="Comma 3 52 3 3" xfId="2724" xr:uid="{00000000-0005-0000-0000-000077120000}"/>
    <cellStyle name="Comma 3 52 3 3 2" xfId="4968" xr:uid="{00000000-0005-0000-0000-000078120000}"/>
    <cellStyle name="Comma 3 52 3 3 2 2" xfId="9530" xr:uid="{00000000-0005-0000-0000-000079120000}"/>
    <cellStyle name="Comma 3 52 3 3 3" xfId="7287" xr:uid="{00000000-0005-0000-0000-00007A120000}"/>
    <cellStyle name="Comma 3 52 3 4" xfId="3458" xr:uid="{00000000-0005-0000-0000-00007B120000}"/>
    <cellStyle name="Comma 3 52 3 4 2" xfId="8020" xr:uid="{00000000-0005-0000-0000-00007C120000}"/>
    <cellStyle name="Comma 3 52 3 5" xfId="5777" xr:uid="{00000000-0005-0000-0000-00007D120000}"/>
    <cellStyle name="Comma 3 52 3 6" xfId="10821" xr:uid="{00000000-0005-0000-0000-00007E120000}"/>
    <cellStyle name="Comma 3 52 4" xfId="1428" xr:uid="{00000000-0005-0000-0000-00007F120000}"/>
    <cellStyle name="Comma 3 52 4 2" xfId="3672" xr:uid="{00000000-0005-0000-0000-000080120000}"/>
    <cellStyle name="Comma 3 52 4 2 2" xfId="8234" xr:uid="{00000000-0005-0000-0000-000081120000}"/>
    <cellStyle name="Comma 3 52 4 3" xfId="5991" xr:uid="{00000000-0005-0000-0000-000082120000}"/>
    <cellStyle name="Comma 3 52 4 4" xfId="11035" xr:uid="{00000000-0005-0000-0000-000083120000}"/>
    <cellStyle name="Comma 3 52 5" xfId="2214" xr:uid="{00000000-0005-0000-0000-000084120000}"/>
    <cellStyle name="Comma 3 52 5 2" xfId="4458" xr:uid="{00000000-0005-0000-0000-000085120000}"/>
    <cellStyle name="Comma 3 52 5 2 2" xfId="9020" xr:uid="{00000000-0005-0000-0000-000086120000}"/>
    <cellStyle name="Comma 3 52 5 3" xfId="6777" xr:uid="{00000000-0005-0000-0000-000087120000}"/>
    <cellStyle name="Comma 3 52 6" xfId="2938" xr:uid="{00000000-0005-0000-0000-000088120000}"/>
    <cellStyle name="Comma 3 52 6 2" xfId="7500" xr:uid="{00000000-0005-0000-0000-000089120000}"/>
    <cellStyle name="Comma 3 52 7" xfId="5203" xr:uid="{00000000-0005-0000-0000-00008A120000}"/>
    <cellStyle name="Comma 3 52 8" xfId="10248" xr:uid="{00000000-0005-0000-0000-00008B120000}"/>
    <cellStyle name="Comma 3 53" xfId="149" xr:uid="{00000000-0005-0000-0000-00008C120000}"/>
    <cellStyle name="Comma 3 53 2" xfId="961" xr:uid="{00000000-0005-0000-0000-00008D120000}"/>
    <cellStyle name="Comma 3 53 2 2" xfId="1749" xr:uid="{00000000-0005-0000-0000-00008E120000}"/>
    <cellStyle name="Comma 3 53 2 2 2" xfId="3993" xr:uid="{00000000-0005-0000-0000-00008F120000}"/>
    <cellStyle name="Comma 3 53 2 2 2 2" xfId="8555" xr:uid="{00000000-0005-0000-0000-000090120000}"/>
    <cellStyle name="Comma 3 53 2 2 3" xfId="6312" xr:uid="{00000000-0005-0000-0000-000091120000}"/>
    <cellStyle name="Comma 3 53 2 2 4" xfId="11356" xr:uid="{00000000-0005-0000-0000-000092120000}"/>
    <cellStyle name="Comma 3 53 2 3" xfId="2473" xr:uid="{00000000-0005-0000-0000-000093120000}"/>
    <cellStyle name="Comma 3 53 2 3 2" xfId="4717" xr:uid="{00000000-0005-0000-0000-000094120000}"/>
    <cellStyle name="Comma 3 53 2 3 2 2" xfId="9279" xr:uid="{00000000-0005-0000-0000-000095120000}"/>
    <cellStyle name="Comma 3 53 2 3 3" xfId="7036" xr:uid="{00000000-0005-0000-0000-000096120000}"/>
    <cellStyle name="Comma 3 53 2 4" xfId="3207" xr:uid="{00000000-0005-0000-0000-000097120000}"/>
    <cellStyle name="Comma 3 53 2 4 2" xfId="7769" xr:uid="{00000000-0005-0000-0000-000098120000}"/>
    <cellStyle name="Comma 3 53 2 5" xfId="5526" xr:uid="{00000000-0005-0000-0000-000099120000}"/>
    <cellStyle name="Comma 3 53 2 6" xfId="10570" xr:uid="{00000000-0005-0000-0000-00009A120000}"/>
    <cellStyle name="Comma 3 53 3" xfId="1214" xr:uid="{00000000-0005-0000-0000-00009B120000}"/>
    <cellStyle name="Comma 3 53 3 2" xfId="2001" xr:uid="{00000000-0005-0000-0000-00009C120000}"/>
    <cellStyle name="Comma 3 53 3 2 2" xfId="4245" xr:uid="{00000000-0005-0000-0000-00009D120000}"/>
    <cellStyle name="Comma 3 53 3 2 2 2" xfId="8807" xr:uid="{00000000-0005-0000-0000-00009E120000}"/>
    <cellStyle name="Comma 3 53 3 2 3" xfId="6564" xr:uid="{00000000-0005-0000-0000-00009F120000}"/>
    <cellStyle name="Comma 3 53 3 2 4" xfId="11608" xr:uid="{00000000-0005-0000-0000-0000A0120000}"/>
    <cellStyle name="Comma 3 53 3 3" xfId="2725" xr:uid="{00000000-0005-0000-0000-0000A1120000}"/>
    <cellStyle name="Comma 3 53 3 3 2" xfId="4969" xr:uid="{00000000-0005-0000-0000-0000A2120000}"/>
    <cellStyle name="Comma 3 53 3 3 2 2" xfId="9531" xr:uid="{00000000-0005-0000-0000-0000A3120000}"/>
    <cellStyle name="Comma 3 53 3 3 3" xfId="7288" xr:uid="{00000000-0005-0000-0000-0000A4120000}"/>
    <cellStyle name="Comma 3 53 3 4" xfId="3459" xr:uid="{00000000-0005-0000-0000-0000A5120000}"/>
    <cellStyle name="Comma 3 53 3 4 2" xfId="8021" xr:uid="{00000000-0005-0000-0000-0000A6120000}"/>
    <cellStyle name="Comma 3 53 3 5" xfId="5778" xr:uid="{00000000-0005-0000-0000-0000A7120000}"/>
    <cellStyle name="Comma 3 53 3 6" xfId="10822" xr:uid="{00000000-0005-0000-0000-0000A8120000}"/>
    <cellStyle name="Comma 3 53 4" xfId="1429" xr:uid="{00000000-0005-0000-0000-0000A9120000}"/>
    <cellStyle name="Comma 3 53 4 2" xfId="3673" xr:uid="{00000000-0005-0000-0000-0000AA120000}"/>
    <cellStyle name="Comma 3 53 4 2 2" xfId="8235" xr:uid="{00000000-0005-0000-0000-0000AB120000}"/>
    <cellStyle name="Comma 3 53 4 3" xfId="5992" xr:uid="{00000000-0005-0000-0000-0000AC120000}"/>
    <cellStyle name="Comma 3 53 4 4" xfId="11036" xr:uid="{00000000-0005-0000-0000-0000AD120000}"/>
    <cellStyle name="Comma 3 53 5" xfId="2215" xr:uid="{00000000-0005-0000-0000-0000AE120000}"/>
    <cellStyle name="Comma 3 53 5 2" xfId="4459" xr:uid="{00000000-0005-0000-0000-0000AF120000}"/>
    <cellStyle name="Comma 3 53 5 2 2" xfId="9021" xr:uid="{00000000-0005-0000-0000-0000B0120000}"/>
    <cellStyle name="Comma 3 53 5 3" xfId="6778" xr:uid="{00000000-0005-0000-0000-0000B1120000}"/>
    <cellStyle name="Comma 3 53 6" xfId="2939" xr:uid="{00000000-0005-0000-0000-0000B2120000}"/>
    <cellStyle name="Comma 3 53 6 2" xfId="7501" xr:uid="{00000000-0005-0000-0000-0000B3120000}"/>
    <cellStyle name="Comma 3 53 7" xfId="5204" xr:uid="{00000000-0005-0000-0000-0000B4120000}"/>
    <cellStyle name="Comma 3 53 8" xfId="10249" xr:uid="{00000000-0005-0000-0000-0000B5120000}"/>
    <cellStyle name="Comma 3 54" xfId="101" xr:uid="{00000000-0005-0000-0000-0000B6120000}"/>
    <cellStyle name="Comma 3 54 2" xfId="913" xr:uid="{00000000-0005-0000-0000-0000B7120000}"/>
    <cellStyle name="Comma 3 54 2 2" xfId="1701" xr:uid="{00000000-0005-0000-0000-0000B8120000}"/>
    <cellStyle name="Comma 3 54 2 2 2" xfId="3945" xr:uid="{00000000-0005-0000-0000-0000B9120000}"/>
    <cellStyle name="Comma 3 54 2 2 2 2" xfId="8507" xr:uid="{00000000-0005-0000-0000-0000BA120000}"/>
    <cellStyle name="Comma 3 54 2 2 3" xfId="6264" xr:uid="{00000000-0005-0000-0000-0000BB120000}"/>
    <cellStyle name="Comma 3 54 2 2 4" xfId="11308" xr:uid="{00000000-0005-0000-0000-0000BC120000}"/>
    <cellStyle name="Comma 3 54 2 3" xfId="2425" xr:uid="{00000000-0005-0000-0000-0000BD120000}"/>
    <cellStyle name="Comma 3 54 2 3 2" xfId="4669" xr:uid="{00000000-0005-0000-0000-0000BE120000}"/>
    <cellStyle name="Comma 3 54 2 3 2 2" xfId="9231" xr:uid="{00000000-0005-0000-0000-0000BF120000}"/>
    <cellStyle name="Comma 3 54 2 3 3" xfId="6988" xr:uid="{00000000-0005-0000-0000-0000C0120000}"/>
    <cellStyle name="Comma 3 54 2 4" xfId="3159" xr:uid="{00000000-0005-0000-0000-0000C1120000}"/>
    <cellStyle name="Comma 3 54 2 4 2" xfId="7721" xr:uid="{00000000-0005-0000-0000-0000C2120000}"/>
    <cellStyle name="Comma 3 54 2 5" xfId="5478" xr:uid="{00000000-0005-0000-0000-0000C3120000}"/>
    <cellStyle name="Comma 3 54 2 6" xfId="10522" xr:uid="{00000000-0005-0000-0000-0000C4120000}"/>
    <cellStyle name="Comma 3 54 3" xfId="1166" xr:uid="{00000000-0005-0000-0000-0000C5120000}"/>
    <cellStyle name="Comma 3 54 3 2" xfId="1953" xr:uid="{00000000-0005-0000-0000-0000C6120000}"/>
    <cellStyle name="Comma 3 54 3 2 2" xfId="4197" xr:uid="{00000000-0005-0000-0000-0000C7120000}"/>
    <cellStyle name="Comma 3 54 3 2 2 2" xfId="8759" xr:uid="{00000000-0005-0000-0000-0000C8120000}"/>
    <cellStyle name="Comma 3 54 3 2 3" xfId="6516" xr:uid="{00000000-0005-0000-0000-0000C9120000}"/>
    <cellStyle name="Comma 3 54 3 2 4" xfId="11560" xr:uid="{00000000-0005-0000-0000-0000CA120000}"/>
    <cellStyle name="Comma 3 54 3 3" xfId="2677" xr:uid="{00000000-0005-0000-0000-0000CB120000}"/>
    <cellStyle name="Comma 3 54 3 3 2" xfId="4921" xr:uid="{00000000-0005-0000-0000-0000CC120000}"/>
    <cellStyle name="Comma 3 54 3 3 2 2" xfId="9483" xr:uid="{00000000-0005-0000-0000-0000CD120000}"/>
    <cellStyle name="Comma 3 54 3 3 3" xfId="7240" xr:uid="{00000000-0005-0000-0000-0000CE120000}"/>
    <cellStyle name="Comma 3 54 3 4" xfId="3411" xr:uid="{00000000-0005-0000-0000-0000CF120000}"/>
    <cellStyle name="Comma 3 54 3 4 2" xfId="7973" xr:uid="{00000000-0005-0000-0000-0000D0120000}"/>
    <cellStyle name="Comma 3 54 3 5" xfId="5730" xr:uid="{00000000-0005-0000-0000-0000D1120000}"/>
    <cellStyle name="Comma 3 54 3 6" xfId="10774" xr:uid="{00000000-0005-0000-0000-0000D2120000}"/>
    <cellStyle name="Comma 3 54 4" xfId="1381" xr:uid="{00000000-0005-0000-0000-0000D3120000}"/>
    <cellStyle name="Comma 3 54 4 2" xfId="3625" xr:uid="{00000000-0005-0000-0000-0000D4120000}"/>
    <cellStyle name="Comma 3 54 4 2 2" xfId="8187" xr:uid="{00000000-0005-0000-0000-0000D5120000}"/>
    <cellStyle name="Comma 3 54 4 3" xfId="5944" xr:uid="{00000000-0005-0000-0000-0000D6120000}"/>
    <cellStyle name="Comma 3 54 4 4" xfId="10988" xr:uid="{00000000-0005-0000-0000-0000D7120000}"/>
    <cellStyle name="Comma 3 54 5" xfId="2167" xr:uid="{00000000-0005-0000-0000-0000D8120000}"/>
    <cellStyle name="Comma 3 54 5 2" xfId="4411" xr:uid="{00000000-0005-0000-0000-0000D9120000}"/>
    <cellStyle name="Comma 3 54 5 2 2" xfId="8973" xr:uid="{00000000-0005-0000-0000-0000DA120000}"/>
    <cellStyle name="Comma 3 54 5 3" xfId="6730" xr:uid="{00000000-0005-0000-0000-0000DB120000}"/>
    <cellStyle name="Comma 3 54 6" xfId="2891" xr:uid="{00000000-0005-0000-0000-0000DC120000}"/>
    <cellStyle name="Comma 3 54 6 2" xfId="7453" xr:uid="{00000000-0005-0000-0000-0000DD120000}"/>
    <cellStyle name="Comma 3 54 7" xfId="5156" xr:uid="{00000000-0005-0000-0000-0000DE120000}"/>
    <cellStyle name="Comma 3 54 8" xfId="10201" xr:uid="{00000000-0005-0000-0000-0000DF120000}"/>
    <cellStyle name="Comma 3 55" xfId="869" xr:uid="{00000000-0005-0000-0000-0000E0120000}"/>
    <cellStyle name="Comma 3 55 2" xfId="1657" xr:uid="{00000000-0005-0000-0000-0000E1120000}"/>
    <cellStyle name="Comma 3 55 2 2" xfId="3901" xr:uid="{00000000-0005-0000-0000-0000E2120000}"/>
    <cellStyle name="Comma 3 55 2 2 2" xfId="8463" xr:uid="{00000000-0005-0000-0000-0000E3120000}"/>
    <cellStyle name="Comma 3 55 2 3" xfId="6220" xr:uid="{00000000-0005-0000-0000-0000E4120000}"/>
    <cellStyle name="Comma 3 55 2 4" xfId="11264" xr:uid="{00000000-0005-0000-0000-0000E5120000}"/>
    <cellStyle name="Comma 3 55 3" xfId="2381" xr:uid="{00000000-0005-0000-0000-0000E6120000}"/>
    <cellStyle name="Comma 3 55 3 2" xfId="4625" xr:uid="{00000000-0005-0000-0000-0000E7120000}"/>
    <cellStyle name="Comma 3 55 3 2 2" xfId="9187" xr:uid="{00000000-0005-0000-0000-0000E8120000}"/>
    <cellStyle name="Comma 3 55 3 3" xfId="6944" xr:uid="{00000000-0005-0000-0000-0000E9120000}"/>
    <cellStyle name="Comma 3 55 4" xfId="3115" xr:uid="{00000000-0005-0000-0000-0000EA120000}"/>
    <cellStyle name="Comma 3 55 4 2" xfId="7677" xr:uid="{00000000-0005-0000-0000-0000EB120000}"/>
    <cellStyle name="Comma 3 55 5" xfId="5434" xr:uid="{00000000-0005-0000-0000-0000EC120000}"/>
    <cellStyle name="Comma 3 55 6" xfId="10478" xr:uid="{00000000-0005-0000-0000-0000ED120000}"/>
    <cellStyle name="Comma 3 56" xfId="1077" xr:uid="{00000000-0005-0000-0000-0000EE120000}"/>
    <cellStyle name="Comma 3 56 2" xfId="1864" xr:uid="{00000000-0005-0000-0000-0000EF120000}"/>
    <cellStyle name="Comma 3 56 2 2" xfId="4108" xr:uid="{00000000-0005-0000-0000-0000F0120000}"/>
    <cellStyle name="Comma 3 56 2 2 2" xfId="8670" xr:uid="{00000000-0005-0000-0000-0000F1120000}"/>
    <cellStyle name="Comma 3 56 2 3" xfId="6427" xr:uid="{00000000-0005-0000-0000-0000F2120000}"/>
    <cellStyle name="Comma 3 56 2 4" xfId="11471" xr:uid="{00000000-0005-0000-0000-0000F3120000}"/>
    <cellStyle name="Comma 3 56 3" xfId="2588" xr:uid="{00000000-0005-0000-0000-0000F4120000}"/>
    <cellStyle name="Comma 3 56 3 2" xfId="4832" xr:uid="{00000000-0005-0000-0000-0000F5120000}"/>
    <cellStyle name="Comma 3 56 3 2 2" xfId="9394" xr:uid="{00000000-0005-0000-0000-0000F6120000}"/>
    <cellStyle name="Comma 3 56 3 3" xfId="7151" xr:uid="{00000000-0005-0000-0000-0000F7120000}"/>
    <cellStyle name="Comma 3 56 4" xfId="3322" xr:uid="{00000000-0005-0000-0000-0000F8120000}"/>
    <cellStyle name="Comma 3 56 4 2" xfId="7884" xr:uid="{00000000-0005-0000-0000-0000F9120000}"/>
    <cellStyle name="Comma 3 56 5" xfId="5641" xr:uid="{00000000-0005-0000-0000-0000FA120000}"/>
    <cellStyle name="Comma 3 56 6" xfId="10685" xr:uid="{00000000-0005-0000-0000-0000FB120000}"/>
    <cellStyle name="Comma 3 57" xfId="1099" xr:uid="{00000000-0005-0000-0000-0000FC120000}"/>
    <cellStyle name="Comma 3 57 2" xfId="1886" xr:uid="{00000000-0005-0000-0000-0000FD120000}"/>
    <cellStyle name="Comma 3 57 2 2" xfId="4130" xr:uid="{00000000-0005-0000-0000-0000FE120000}"/>
    <cellStyle name="Comma 3 57 2 2 2" xfId="8692" xr:uid="{00000000-0005-0000-0000-0000FF120000}"/>
    <cellStyle name="Comma 3 57 2 3" xfId="6449" xr:uid="{00000000-0005-0000-0000-000000130000}"/>
    <cellStyle name="Comma 3 57 2 4" xfId="11493" xr:uid="{00000000-0005-0000-0000-000001130000}"/>
    <cellStyle name="Comma 3 57 3" xfId="2610" xr:uid="{00000000-0005-0000-0000-000002130000}"/>
    <cellStyle name="Comma 3 57 3 2" xfId="4854" xr:uid="{00000000-0005-0000-0000-000003130000}"/>
    <cellStyle name="Comma 3 57 3 2 2" xfId="9416" xr:uid="{00000000-0005-0000-0000-000004130000}"/>
    <cellStyle name="Comma 3 57 3 3" xfId="7173" xr:uid="{00000000-0005-0000-0000-000005130000}"/>
    <cellStyle name="Comma 3 57 4" xfId="3344" xr:uid="{00000000-0005-0000-0000-000006130000}"/>
    <cellStyle name="Comma 3 57 4 2" xfId="7906" xr:uid="{00000000-0005-0000-0000-000007130000}"/>
    <cellStyle name="Comma 3 57 5" xfId="5663" xr:uid="{00000000-0005-0000-0000-000008130000}"/>
    <cellStyle name="Comma 3 57 6" xfId="10707" xr:uid="{00000000-0005-0000-0000-000009130000}"/>
    <cellStyle name="Comma 3 58" xfId="1121" xr:uid="{00000000-0005-0000-0000-00000A130000}"/>
    <cellStyle name="Comma 3 58 2" xfId="1908" xr:uid="{00000000-0005-0000-0000-00000B130000}"/>
    <cellStyle name="Comma 3 58 2 2" xfId="4152" xr:uid="{00000000-0005-0000-0000-00000C130000}"/>
    <cellStyle name="Comma 3 58 2 2 2" xfId="8714" xr:uid="{00000000-0005-0000-0000-00000D130000}"/>
    <cellStyle name="Comma 3 58 2 3" xfId="6471" xr:uid="{00000000-0005-0000-0000-00000E130000}"/>
    <cellStyle name="Comma 3 58 2 4" xfId="11515" xr:uid="{00000000-0005-0000-0000-00000F130000}"/>
    <cellStyle name="Comma 3 58 3" xfId="2632" xr:uid="{00000000-0005-0000-0000-000010130000}"/>
    <cellStyle name="Comma 3 58 3 2" xfId="4876" xr:uid="{00000000-0005-0000-0000-000011130000}"/>
    <cellStyle name="Comma 3 58 3 2 2" xfId="9438" xr:uid="{00000000-0005-0000-0000-000012130000}"/>
    <cellStyle name="Comma 3 58 3 3" xfId="7195" xr:uid="{00000000-0005-0000-0000-000013130000}"/>
    <cellStyle name="Comma 3 58 4" xfId="3366" xr:uid="{00000000-0005-0000-0000-000014130000}"/>
    <cellStyle name="Comma 3 58 4 2" xfId="7928" xr:uid="{00000000-0005-0000-0000-000015130000}"/>
    <cellStyle name="Comma 3 58 5" xfId="5685" xr:uid="{00000000-0005-0000-0000-000016130000}"/>
    <cellStyle name="Comma 3 58 6" xfId="10729" xr:uid="{00000000-0005-0000-0000-000017130000}"/>
    <cellStyle name="Comma 3 59" xfId="1337" xr:uid="{00000000-0005-0000-0000-000018130000}"/>
    <cellStyle name="Comma 3 59 2" xfId="3581" xr:uid="{00000000-0005-0000-0000-000019130000}"/>
    <cellStyle name="Comma 3 59 2 2" xfId="8143" xr:uid="{00000000-0005-0000-0000-00001A130000}"/>
    <cellStyle name="Comma 3 59 3" xfId="5900" xr:uid="{00000000-0005-0000-0000-00001B130000}"/>
    <cellStyle name="Comma 3 59 4" xfId="10944" xr:uid="{00000000-0005-0000-0000-00001C130000}"/>
    <cellStyle name="Comma 3 6" xfId="150" xr:uid="{00000000-0005-0000-0000-00001D130000}"/>
    <cellStyle name="Comma 3 6 2" xfId="962" xr:uid="{00000000-0005-0000-0000-00001E130000}"/>
    <cellStyle name="Comma 3 6 2 2" xfId="1750" xr:uid="{00000000-0005-0000-0000-00001F130000}"/>
    <cellStyle name="Comma 3 6 2 2 2" xfId="3994" xr:uid="{00000000-0005-0000-0000-000020130000}"/>
    <cellStyle name="Comma 3 6 2 2 2 2" xfId="8556" xr:uid="{00000000-0005-0000-0000-000021130000}"/>
    <cellStyle name="Comma 3 6 2 2 3" xfId="6313" xr:uid="{00000000-0005-0000-0000-000022130000}"/>
    <cellStyle name="Comma 3 6 2 2 4" xfId="11357" xr:uid="{00000000-0005-0000-0000-000023130000}"/>
    <cellStyle name="Comma 3 6 2 3" xfId="2474" xr:uid="{00000000-0005-0000-0000-000024130000}"/>
    <cellStyle name="Comma 3 6 2 3 2" xfId="4718" xr:uid="{00000000-0005-0000-0000-000025130000}"/>
    <cellStyle name="Comma 3 6 2 3 2 2" xfId="9280" xr:uid="{00000000-0005-0000-0000-000026130000}"/>
    <cellStyle name="Comma 3 6 2 3 3" xfId="7037" xr:uid="{00000000-0005-0000-0000-000027130000}"/>
    <cellStyle name="Comma 3 6 2 4" xfId="3208" xr:uid="{00000000-0005-0000-0000-000028130000}"/>
    <cellStyle name="Comma 3 6 2 4 2" xfId="7770" xr:uid="{00000000-0005-0000-0000-000029130000}"/>
    <cellStyle name="Comma 3 6 2 5" xfId="5527" xr:uid="{00000000-0005-0000-0000-00002A130000}"/>
    <cellStyle name="Comma 3 6 2 6" xfId="10571" xr:uid="{00000000-0005-0000-0000-00002B130000}"/>
    <cellStyle name="Comma 3 6 3" xfId="1215" xr:uid="{00000000-0005-0000-0000-00002C130000}"/>
    <cellStyle name="Comma 3 6 3 2" xfId="2002" xr:uid="{00000000-0005-0000-0000-00002D130000}"/>
    <cellStyle name="Comma 3 6 3 2 2" xfId="4246" xr:uid="{00000000-0005-0000-0000-00002E130000}"/>
    <cellStyle name="Comma 3 6 3 2 2 2" xfId="8808" xr:uid="{00000000-0005-0000-0000-00002F130000}"/>
    <cellStyle name="Comma 3 6 3 2 3" xfId="6565" xr:uid="{00000000-0005-0000-0000-000030130000}"/>
    <cellStyle name="Comma 3 6 3 2 4" xfId="11609" xr:uid="{00000000-0005-0000-0000-000031130000}"/>
    <cellStyle name="Comma 3 6 3 3" xfId="2726" xr:uid="{00000000-0005-0000-0000-000032130000}"/>
    <cellStyle name="Comma 3 6 3 3 2" xfId="4970" xr:uid="{00000000-0005-0000-0000-000033130000}"/>
    <cellStyle name="Comma 3 6 3 3 2 2" xfId="9532" xr:uid="{00000000-0005-0000-0000-000034130000}"/>
    <cellStyle name="Comma 3 6 3 3 3" xfId="7289" xr:uid="{00000000-0005-0000-0000-000035130000}"/>
    <cellStyle name="Comma 3 6 3 4" xfId="3460" xr:uid="{00000000-0005-0000-0000-000036130000}"/>
    <cellStyle name="Comma 3 6 3 4 2" xfId="8022" xr:uid="{00000000-0005-0000-0000-000037130000}"/>
    <cellStyle name="Comma 3 6 3 5" xfId="5779" xr:uid="{00000000-0005-0000-0000-000038130000}"/>
    <cellStyle name="Comma 3 6 3 6" xfId="10823" xr:uid="{00000000-0005-0000-0000-000039130000}"/>
    <cellStyle name="Comma 3 6 4" xfId="1430" xr:uid="{00000000-0005-0000-0000-00003A130000}"/>
    <cellStyle name="Comma 3 6 4 2" xfId="3674" xr:uid="{00000000-0005-0000-0000-00003B130000}"/>
    <cellStyle name="Comma 3 6 4 2 2" xfId="8236" xr:uid="{00000000-0005-0000-0000-00003C130000}"/>
    <cellStyle name="Comma 3 6 4 3" xfId="5993" xr:uid="{00000000-0005-0000-0000-00003D130000}"/>
    <cellStyle name="Comma 3 6 4 4" xfId="11037" xr:uid="{00000000-0005-0000-0000-00003E130000}"/>
    <cellStyle name="Comma 3 6 5" xfId="2216" xr:uid="{00000000-0005-0000-0000-00003F130000}"/>
    <cellStyle name="Comma 3 6 5 2" xfId="4460" xr:uid="{00000000-0005-0000-0000-000040130000}"/>
    <cellStyle name="Comma 3 6 5 2 2" xfId="9022" xr:uid="{00000000-0005-0000-0000-000041130000}"/>
    <cellStyle name="Comma 3 6 5 3" xfId="6779" xr:uid="{00000000-0005-0000-0000-000042130000}"/>
    <cellStyle name="Comma 3 6 6" xfId="2940" xr:uid="{00000000-0005-0000-0000-000043130000}"/>
    <cellStyle name="Comma 3 6 6 2" xfId="7502" xr:uid="{00000000-0005-0000-0000-000044130000}"/>
    <cellStyle name="Comma 3 6 7" xfId="5205" xr:uid="{00000000-0005-0000-0000-000045130000}"/>
    <cellStyle name="Comma 3 6 8" xfId="10250" xr:uid="{00000000-0005-0000-0000-000046130000}"/>
    <cellStyle name="Comma 3 60" xfId="2123" xr:uid="{00000000-0005-0000-0000-000047130000}"/>
    <cellStyle name="Comma 3 60 2" xfId="4367" xr:uid="{00000000-0005-0000-0000-000048130000}"/>
    <cellStyle name="Comma 3 60 2 2" xfId="8929" xr:uid="{00000000-0005-0000-0000-000049130000}"/>
    <cellStyle name="Comma 3 60 3" xfId="6686" xr:uid="{00000000-0005-0000-0000-00004A130000}"/>
    <cellStyle name="Comma 3 61" xfId="2847" xr:uid="{00000000-0005-0000-0000-00004B130000}"/>
    <cellStyle name="Comma 3 61 2" xfId="7409" xr:uid="{00000000-0005-0000-0000-00004C130000}"/>
    <cellStyle name="Comma 3 62" xfId="5089" xr:uid="{00000000-0005-0000-0000-00004D130000}"/>
    <cellStyle name="Comma 3 62 2" xfId="9651" xr:uid="{00000000-0005-0000-0000-00004E130000}"/>
    <cellStyle name="Comma 3 63" xfId="5112" xr:uid="{00000000-0005-0000-0000-00004F130000}"/>
    <cellStyle name="Comma 3 64" xfId="10157" xr:uid="{00000000-0005-0000-0000-000050130000}"/>
    <cellStyle name="Comma 3 7" xfId="151" xr:uid="{00000000-0005-0000-0000-000051130000}"/>
    <cellStyle name="Comma 3 7 2" xfId="963" xr:uid="{00000000-0005-0000-0000-000052130000}"/>
    <cellStyle name="Comma 3 7 2 2" xfId="1751" xr:uid="{00000000-0005-0000-0000-000053130000}"/>
    <cellStyle name="Comma 3 7 2 2 2" xfId="3995" xr:uid="{00000000-0005-0000-0000-000054130000}"/>
    <cellStyle name="Comma 3 7 2 2 2 2" xfId="8557" xr:uid="{00000000-0005-0000-0000-000055130000}"/>
    <cellStyle name="Comma 3 7 2 2 3" xfId="6314" xr:uid="{00000000-0005-0000-0000-000056130000}"/>
    <cellStyle name="Comma 3 7 2 2 4" xfId="11358" xr:uid="{00000000-0005-0000-0000-000057130000}"/>
    <cellStyle name="Comma 3 7 2 3" xfId="2475" xr:uid="{00000000-0005-0000-0000-000058130000}"/>
    <cellStyle name="Comma 3 7 2 3 2" xfId="4719" xr:uid="{00000000-0005-0000-0000-000059130000}"/>
    <cellStyle name="Comma 3 7 2 3 2 2" xfId="9281" xr:uid="{00000000-0005-0000-0000-00005A130000}"/>
    <cellStyle name="Comma 3 7 2 3 3" xfId="7038" xr:uid="{00000000-0005-0000-0000-00005B130000}"/>
    <cellStyle name="Comma 3 7 2 4" xfId="3209" xr:uid="{00000000-0005-0000-0000-00005C130000}"/>
    <cellStyle name="Comma 3 7 2 4 2" xfId="7771" xr:uid="{00000000-0005-0000-0000-00005D130000}"/>
    <cellStyle name="Comma 3 7 2 5" xfId="5528" xr:uid="{00000000-0005-0000-0000-00005E130000}"/>
    <cellStyle name="Comma 3 7 2 6" xfId="10572" xr:uid="{00000000-0005-0000-0000-00005F130000}"/>
    <cellStyle name="Comma 3 7 3" xfId="1216" xr:uid="{00000000-0005-0000-0000-000060130000}"/>
    <cellStyle name="Comma 3 7 3 2" xfId="2003" xr:uid="{00000000-0005-0000-0000-000061130000}"/>
    <cellStyle name="Comma 3 7 3 2 2" xfId="4247" xr:uid="{00000000-0005-0000-0000-000062130000}"/>
    <cellStyle name="Comma 3 7 3 2 2 2" xfId="8809" xr:uid="{00000000-0005-0000-0000-000063130000}"/>
    <cellStyle name="Comma 3 7 3 2 3" xfId="6566" xr:uid="{00000000-0005-0000-0000-000064130000}"/>
    <cellStyle name="Comma 3 7 3 2 4" xfId="11610" xr:uid="{00000000-0005-0000-0000-000065130000}"/>
    <cellStyle name="Comma 3 7 3 3" xfId="2727" xr:uid="{00000000-0005-0000-0000-000066130000}"/>
    <cellStyle name="Comma 3 7 3 3 2" xfId="4971" xr:uid="{00000000-0005-0000-0000-000067130000}"/>
    <cellStyle name="Comma 3 7 3 3 2 2" xfId="9533" xr:uid="{00000000-0005-0000-0000-000068130000}"/>
    <cellStyle name="Comma 3 7 3 3 3" xfId="7290" xr:uid="{00000000-0005-0000-0000-000069130000}"/>
    <cellStyle name="Comma 3 7 3 4" xfId="3461" xr:uid="{00000000-0005-0000-0000-00006A130000}"/>
    <cellStyle name="Comma 3 7 3 4 2" xfId="8023" xr:uid="{00000000-0005-0000-0000-00006B130000}"/>
    <cellStyle name="Comma 3 7 3 5" xfId="5780" xr:uid="{00000000-0005-0000-0000-00006C130000}"/>
    <cellStyle name="Comma 3 7 3 6" xfId="10824" xr:uid="{00000000-0005-0000-0000-00006D130000}"/>
    <cellStyle name="Comma 3 7 4" xfId="1431" xr:uid="{00000000-0005-0000-0000-00006E130000}"/>
    <cellStyle name="Comma 3 7 4 2" xfId="3675" xr:uid="{00000000-0005-0000-0000-00006F130000}"/>
    <cellStyle name="Comma 3 7 4 2 2" xfId="8237" xr:uid="{00000000-0005-0000-0000-000070130000}"/>
    <cellStyle name="Comma 3 7 4 3" xfId="5994" xr:uid="{00000000-0005-0000-0000-000071130000}"/>
    <cellStyle name="Comma 3 7 4 4" xfId="11038" xr:uid="{00000000-0005-0000-0000-000072130000}"/>
    <cellStyle name="Comma 3 7 5" xfId="2217" xr:uid="{00000000-0005-0000-0000-000073130000}"/>
    <cellStyle name="Comma 3 7 5 2" xfId="4461" xr:uid="{00000000-0005-0000-0000-000074130000}"/>
    <cellStyle name="Comma 3 7 5 2 2" xfId="9023" xr:uid="{00000000-0005-0000-0000-000075130000}"/>
    <cellStyle name="Comma 3 7 5 3" xfId="6780" xr:uid="{00000000-0005-0000-0000-000076130000}"/>
    <cellStyle name="Comma 3 7 6" xfId="2941" xr:uid="{00000000-0005-0000-0000-000077130000}"/>
    <cellStyle name="Comma 3 7 6 2" xfId="7503" xr:uid="{00000000-0005-0000-0000-000078130000}"/>
    <cellStyle name="Comma 3 7 7" xfId="5206" xr:uid="{00000000-0005-0000-0000-000079130000}"/>
    <cellStyle name="Comma 3 7 8" xfId="10251" xr:uid="{00000000-0005-0000-0000-00007A130000}"/>
    <cellStyle name="Comma 3 8" xfId="152" xr:uid="{00000000-0005-0000-0000-00007B130000}"/>
    <cellStyle name="Comma 3 8 2" xfId="964" xr:uid="{00000000-0005-0000-0000-00007C130000}"/>
    <cellStyle name="Comma 3 8 2 2" xfId="1752" xr:uid="{00000000-0005-0000-0000-00007D130000}"/>
    <cellStyle name="Comma 3 8 2 2 2" xfId="3996" xr:uid="{00000000-0005-0000-0000-00007E130000}"/>
    <cellStyle name="Comma 3 8 2 2 2 2" xfId="8558" xr:uid="{00000000-0005-0000-0000-00007F130000}"/>
    <cellStyle name="Comma 3 8 2 2 3" xfId="6315" xr:uid="{00000000-0005-0000-0000-000080130000}"/>
    <cellStyle name="Comma 3 8 2 2 4" xfId="11359" xr:uid="{00000000-0005-0000-0000-000081130000}"/>
    <cellStyle name="Comma 3 8 2 3" xfId="2476" xr:uid="{00000000-0005-0000-0000-000082130000}"/>
    <cellStyle name="Comma 3 8 2 3 2" xfId="4720" xr:uid="{00000000-0005-0000-0000-000083130000}"/>
    <cellStyle name="Comma 3 8 2 3 2 2" xfId="9282" xr:uid="{00000000-0005-0000-0000-000084130000}"/>
    <cellStyle name="Comma 3 8 2 3 3" xfId="7039" xr:uid="{00000000-0005-0000-0000-000085130000}"/>
    <cellStyle name="Comma 3 8 2 4" xfId="3210" xr:uid="{00000000-0005-0000-0000-000086130000}"/>
    <cellStyle name="Comma 3 8 2 4 2" xfId="7772" xr:uid="{00000000-0005-0000-0000-000087130000}"/>
    <cellStyle name="Comma 3 8 2 5" xfId="5529" xr:uid="{00000000-0005-0000-0000-000088130000}"/>
    <cellStyle name="Comma 3 8 2 6" xfId="10573" xr:uid="{00000000-0005-0000-0000-000089130000}"/>
    <cellStyle name="Comma 3 8 3" xfId="1217" xr:uid="{00000000-0005-0000-0000-00008A130000}"/>
    <cellStyle name="Comma 3 8 3 2" xfId="2004" xr:uid="{00000000-0005-0000-0000-00008B130000}"/>
    <cellStyle name="Comma 3 8 3 2 2" xfId="4248" xr:uid="{00000000-0005-0000-0000-00008C130000}"/>
    <cellStyle name="Comma 3 8 3 2 2 2" xfId="8810" xr:uid="{00000000-0005-0000-0000-00008D130000}"/>
    <cellStyle name="Comma 3 8 3 2 3" xfId="6567" xr:uid="{00000000-0005-0000-0000-00008E130000}"/>
    <cellStyle name="Comma 3 8 3 2 4" xfId="11611" xr:uid="{00000000-0005-0000-0000-00008F130000}"/>
    <cellStyle name="Comma 3 8 3 3" xfId="2728" xr:uid="{00000000-0005-0000-0000-000090130000}"/>
    <cellStyle name="Comma 3 8 3 3 2" xfId="4972" xr:uid="{00000000-0005-0000-0000-000091130000}"/>
    <cellStyle name="Comma 3 8 3 3 2 2" xfId="9534" xr:uid="{00000000-0005-0000-0000-000092130000}"/>
    <cellStyle name="Comma 3 8 3 3 3" xfId="7291" xr:uid="{00000000-0005-0000-0000-000093130000}"/>
    <cellStyle name="Comma 3 8 3 4" xfId="3462" xr:uid="{00000000-0005-0000-0000-000094130000}"/>
    <cellStyle name="Comma 3 8 3 4 2" xfId="8024" xr:uid="{00000000-0005-0000-0000-000095130000}"/>
    <cellStyle name="Comma 3 8 3 5" xfId="5781" xr:uid="{00000000-0005-0000-0000-000096130000}"/>
    <cellStyle name="Comma 3 8 3 6" xfId="10825" xr:uid="{00000000-0005-0000-0000-000097130000}"/>
    <cellStyle name="Comma 3 8 4" xfId="1432" xr:uid="{00000000-0005-0000-0000-000098130000}"/>
    <cellStyle name="Comma 3 8 4 2" xfId="3676" xr:uid="{00000000-0005-0000-0000-000099130000}"/>
    <cellStyle name="Comma 3 8 4 2 2" xfId="8238" xr:uid="{00000000-0005-0000-0000-00009A130000}"/>
    <cellStyle name="Comma 3 8 4 3" xfId="5995" xr:uid="{00000000-0005-0000-0000-00009B130000}"/>
    <cellStyle name="Comma 3 8 4 4" xfId="11039" xr:uid="{00000000-0005-0000-0000-00009C130000}"/>
    <cellStyle name="Comma 3 8 5" xfId="2218" xr:uid="{00000000-0005-0000-0000-00009D130000}"/>
    <cellStyle name="Comma 3 8 5 2" xfId="4462" xr:uid="{00000000-0005-0000-0000-00009E130000}"/>
    <cellStyle name="Comma 3 8 5 2 2" xfId="9024" xr:uid="{00000000-0005-0000-0000-00009F130000}"/>
    <cellStyle name="Comma 3 8 5 3" xfId="6781" xr:uid="{00000000-0005-0000-0000-0000A0130000}"/>
    <cellStyle name="Comma 3 8 6" xfId="2942" xr:uid="{00000000-0005-0000-0000-0000A1130000}"/>
    <cellStyle name="Comma 3 8 6 2" xfId="7504" xr:uid="{00000000-0005-0000-0000-0000A2130000}"/>
    <cellStyle name="Comma 3 8 7" xfId="5207" xr:uid="{00000000-0005-0000-0000-0000A3130000}"/>
    <cellStyle name="Comma 3 8 8" xfId="10252" xr:uid="{00000000-0005-0000-0000-0000A4130000}"/>
    <cellStyle name="Comma 3 9" xfId="153" xr:uid="{00000000-0005-0000-0000-0000A5130000}"/>
    <cellStyle name="Comma 3 9 2" xfId="965" xr:uid="{00000000-0005-0000-0000-0000A6130000}"/>
    <cellStyle name="Comma 3 9 2 2" xfId="1753" xr:uid="{00000000-0005-0000-0000-0000A7130000}"/>
    <cellStyle name="Comma 3 9 2 2 2" xfId="3997" xr:uid="{00000000-0005-0000-0000-0000A8130000}"/>
    <cellStyle name="Comma 3 9 2 2 2 2" xfId="8559" xr:uid="{00000000-0005-0000-0000-0000A9130000}"/>
    <cellStyle name="Comma 3 9 2 2 3" xfId="6316" xr:uid="{00000000-0005-0000-0000-0000AA130000}"/>
    <cellStyle name="Comma 3 9 2 2 4" xfId="11360" xr:uid="{00000000-0005-0000-0000-0000AB130000}"/>
    <cellStyle name="Comma 3 9 2 3" xfId="2477" xr:uid="{00000000-0005-0000-0000-0000AC130000}"/>
    <cellStyle name="Comma 3 9 2 3 2" xfId="4721" xr:uid="{00000000-0005-0000-0000-0000AD130000}"/>
    <cellStyle name="Comma 3 9 2 3 2 2" xfId="9283" xr:uid="{00000000-0005-0000-0000-0000AE130000}"/>
    <cellStyle name="Comma 3 9 2 3 3" xfId="7040" xr:uid="{00000000-0005-0000-0000-0000AF130000}"/>
    <cellStyle name="Comma 3 9 2 4" xfId="3211" xr:uid="{00000000-0005-0000-0000-0000B0130000}"/>
    <cellStyle name="Comma 3 9 2 4 2" xfId="7773" xr:uid="{00000000-0005-0000-0000-0000B1130000}"/>
    <cellStyle name="Comma 3 9 2 5" xfId="5530" xr:uid="{00000000-0005-0000-0000-0000B2130000}"/>
    <cellStyle name="Comma 3 9 2 6" xfId="10574" xr:uid="{00000000-0005-0000-0000-0000B3130000}"/>
    <cellStyle name="Comma 3 9 3" xfId="1218" xr:uid="{00000000-0005-0000-0000-0000B4130000}"/>
    <cellStyle name="Comma 3 9 3 2" xfId="2005" xr:uid="{00000000-0005-0000-0000-0000B5130000}"/>
    <cellStyle name="Comma 3 9 3 2 2" xfId="4249" xr:uid="{00000000-0005-0000-0000-0000B6130000}"/>
    <cellStyle name="Comma 3 9 3 2 2 2" xfId="8811" xr:uid="{00000000-0005-0000-0000-0000B7130000}"/>
    <cellStyle name="Comma 3 9 3 2 3" xfId="6568" xr:uid="{00000000-0005-0000-0000-0000B8130000}"/>
    <cellStyle name="Comma 3 9 3 2 4" xfId="11612" xr:uid="{00000000-0005-0000-0000-0000B9130000}"/>
    <cellStyle name="Comma 3 9 3 3" xfId="2729" xr:uid="{00000000-0005-0000-0000-0000BA130000}"/>
    <cellStyle name="Comma 3 9 3 3 2" xfId="4973" xr:uid="{00000000-0005-0000-0000-0000BB130000}"/>
    <cellStyle name="Comma 3 9 3 3 2 2" xfId="9535" xr:uid="{00000000-0005-0000-0000-0000BC130000}"/>
    <cellStyle name="Comma 3 9 3 3 3" xfId="7292" xr:uid="{00000000-0005-0000-0000-0000BD130000}"/>
    <cellStyle name="Comma 3 9 3 4" xfId="3463" xr:uid="{00000000-0005-0000-0000-0000BE130000}"/>
    <cellStyle name="Comma 3 9 3 4 2" xfId="8025" xr:uid="{00000000-0005-0000-0000-0000BF130000}"/>
    <cellStyle name="Comma 3 9 3 5" xfId="5782" xr:uid="{00000000-0005-0000-0000-0000C0130000}"/>
    <cellStyle name="Comma 3 9 3 6" xfId="10826" xr:uid="{00000000-0005-0000-0000-0000C1130000}"/>
    <cellStyle name="Comma 3 9 4" xfId="1433" xr:uid="{00000000-0005-0000-0000-0000C2130000}"/>
    <cellStyle name="Comma 3 9 4 2" xfId="3677" xr:uid="{00000000-0005-0000-0000-0000C3130000}"/>
    <cellStyle name="Comma 3 9 4 2 2" xfId="8239" xr:uid="{00000000-0005-0000-0000-0000C4130000}"/>
    <cellStyle name="Comma 3 9 4 3" xfId="5996" xr:uid="{00000000-0005-0000-0000-0000C5130000}"/>
    <cellStyle name="Comma 3 9 4 4" xfId="11040" xr:uid="{00000000-0005-0000-0000-0000C6130000}"/>
    <cellStyle name="Comma 3 9 5" xfId="2219" xr:uid="{00000000-0005-0000-0000-0000C7130000}"/>
    <cellStyle name="Comma 3 9 5 2" xfId="4463" xr:uid="{00000000-0005-0000-0000-0000C8130000}"/>
    <cellStyle name="Comma 3 9 5 2 2" xfId="9025" xr:uid="{00000000-0005-0000-0000-0000C9130000}"/>
    <cellStyle name="Comma 3 9 5 3" xfId="6782" xr:uid="{00000000-0005-0000-0000-0000CA130000}"/>
    <cellStyle name="Comma 3 9 6" xfId="2943" xr:uid="{00000000-0005-0000-0000-0000CB130000}"/>
    <cellStyle name="Comma 3 9 6 2" xfId="7505" xr:uid="{00000000-0005-0000-0000-0000CC130000}"/>
    <cellStyle name="Comma 3 9 7" xfId="5208" xr:uid="{00000000-0005-0000-0000-0000CD130000}"/>
    <cellStyle name="Comma 3 9 8" xfId="10253" xr:uid="{00000000-0005-0000-0000-0000CE130000}"/>
    <cellStyle name="Comma 30" xfId="817" xr:uid="{00000000-0005-0000-0000-0000CF130000}"/>
    <cellStyle name="Comma 30 2" xfId="1051" xr:uid="{00000000-0005-0000-0000-0000D0130000}"/>
    <cellStyle name="Comma 30 2 2" xfId="1839" xr:uid="{00000000-0005-0000-0000-0000D1130000}"/>
    <cellStyle name="Comma 30 2 2 2" xfId="4083" xr:uid="{00000000-0005-0000-0000-0000D2130000}"/>
    <cellStyle name="Comma 30 2 2 2 2" xfId="8645" xr:uid="{00000000-0005-0000-0000-0000D3130000}"/>
    <cellStyle name="Comma 30 2 2 3" xfId="6402" xr:uid="{00000000-0005-0000-0000-0000D4130000}"/>
    <cellStyle name="Comma 30 2 2 4" xfId="11446" xr:uid="{00000000-0005-0000-0000-0000D5130000}"/>
    <cellStyle name="Comma 30 2 3" xfId="2563" xr:uid="{00000000-0005-0000-0000-0000D6130000}"/>
    <cellStyle name="Comma 30 2 3 2" xfId="4807" xr:uid="{00000000-0005-0000-0000-0000D7130000}"/>
    <cellStyle name="Comma 30 2 3 2 2" xfId="9369" xr:uid="{00000000-0005-0000-0000-0000D8130000}"/>
    <cellStyle name="Comma 30 2 3 3" xfId="7126" xr:uid="{00000000-0005-0000-0000-0000D9130000}"/>
    <cellStyle name="Comma 30 2 4" xfId="3297" xr:uid="{00000000-0005-0000-0000-0000DA130000}"/>
    <cellStyle name="Comma 30 2 4 2" xfId="7859" xr:uid="{00000000-0005-0000-0000-0000DB130000}"/>
    <cellStyle name="Comma 30 2 5" xfId="5616" xr:uid="{00000000-0005-0000-0000-0000DC130000}"/>
    <cellStyle name="Comma 30 2 6" xfId="10660" xr:uid="{00000000-0005-0000-0000-0000DD130000}"/>
    <cellStyle name="Comma 30 3" xfId="1305" xr:uid="{00000000-0005-0000-0000-0000DE130000}"/>
    <cellStyle name="Comma 30 3 2" xfId="2092" xr:uid="{00000000-0005-0000-0000-0000DF130000}"/>
    <cellStyle name="Comma 30 3 2 2" xfId="4336" xr:uid="{00000000-0005-0000-0000-0000E0130000}"/>
    <cellStyle name="Comma 30 3 2 2 2" xfId="8898" xr:uid="{00000000-0005-0000-0000-0000E1130000}"/>
    <cellStyle name="Comma 30 3 2 3" xfId="6655" xr:uid="{00000000-0005-0000-0000-0000E2130000}"/>
    <cellStyle name="Comma 30 3 2 4" xfId="11699" xr:uid="{00000000-0005-0000-0000-0000E3130000}"/>
    <cellStyle name="Comma 30 3 3" xfId="2814" xr:uid="{00000000-0005-0000-0000-0000E4130000}"/>
    <cellStyle name="Comma 30 3 3 2" xfId="5058" xr:uid="{00000000-0005-0000-0000-0000E5130000}"/>
    <cellStyle name="Comma 30 3 3 2 2" xfId="9620" xr:uid="{00000000-0005-0000-0000-0000E6130000}"/>
    <cellStyle name="Comma 30 3 3 3" xfId="7377" xr:uid="{00000000-0005-0000-0000-0000E7130000}"/>
    <cellStyle name="Comma 30 3 4" xfId="3550" xr:uid="{00000000-0005-0000-0000-0000E8130000}"/>
    <cellStyle name="Comma 30 3 4 2" xfId="8112" xr:uid="{00000000-0005-0000-0000-0000E9130000}"/>
    <cellStyle name="Comma 30 3 5" xfId="5869" xr:uid="{00000000-0005-0000-0000-0000EA130000}"/>
    <cellStyle name="Comma 30 3 6" xfId="10913" xr:uid="{00000000-0005-0000-0000-0000EB130000}"/>
    <cellStyle name="Comma 30 4" xfId="1625" xr:uid="{00000000-0005-0000-0000-0000EC130000}"/>
    <cellStyle name="Comma 30 4 2" xfId="3869" xr:uid="{00000000-0005-0000-0000-0000ED130000}"/>
    <cellStyle name="Comma 30 4 2 2" xfId="8431" xr:uid="{00000000-0005-0000-0000-0000EE130000}"/>
    <cellStyle name="Comma 30 4 3" xfId="6188" xr:uid="{00000000-0005-0000-0000-0000EF130000}"/>
    <cellStyle name="Comma 30 4 4" xfId="11232" xr:uid="{00000000-0005-0000-0000-0000F0130000}"/>
    <cellStyle name="Comma 30 5" xfId="2349" xr:uid="{00000000-0005-0000-0000-0000F1130000}"/>
    <cellStyle name="Comma 30 5 2" xfId="4593" xr:uid="{00000000-0005-0000-0000-0000F2130000}"/>
    <cellStyle name="Comma 30 5 2 2" xfId="9155" xr:uid="{00000000-0005-0000-0000-0000F3130000}"/>
    <cellStyle name="Comma 30 5 3" xfId="6912" xr:uid="{00000000-0005-0000-0000-0000F4130000}"/>
    <cellStyle name="Comma 30 6" xfId="3083" xr:uid="{00000000-0005-0000-0000-0000F5130000}"/>
    <cellStyle name="Comma 30 6 2" xfId="7645" xr:uid="{00000000-0005-0000-0000-0000F6130000}"/>
    <cellStyle name="Comma 30 7" xfId="5402" xr:uid="{00000000-0005-0000-0000-0000F7130000}"/>
    <cellStyle name="Comma 30 8" xfId="10446" xr:uid="{00000000-0005-0000-0000-0000F8130000}"/>
    <cellStyle name="Comma 31" xfId="728" xr:uid="{00000000-0005-0000-0000-0000F9130000}"/>
    <cellStyle name="Comma 31 2" xfId="1041" xr:uid="{00000000-0005-0000-0000-0000FA130000}"/>
    <cellStyle name="Comma 31 2 2" xfId="1829" xr:uid="{00000000-0005-0000-0000-0000FB130000}"/>
    <cellStyle name="Comma 31 2 2 2" xfId="4073" xr:uid="{00000000-0005-0000-0000-0000FC130000}"/>
    <cellStyle name="Comma 31 2 2 2 2" xfId="8635" xr:uid="{00000000-0005-0000-0000-0000FD130000}"/>
    <cellStyle name="Comma 31 2 2 3" xfId="6392" xr:uid="{00000000-0005-0000-0000-0000FE130000}"/>
    <cellStyle name="Comma 31 2 2 4" xfId="11436" xr:uid="{00000000-0005-0000-0000-0000FF130000}"/>
    <cellStyle name="Comma 31 2 3" xfId="2553" xr:uid="{00000000-0005-0000-0000-000000140000}"/>
    <cellStyle name="Comma 31 2 3 2" xfId="4797" xr:uid="{00000000-0005-0000-0000-000001140000}"/>
    <cellStyle name="Comma 31 2 3 2 2" xfId="9359" xr:uid="{00000000-0005-0000-0000-000002140000}"/>
    <cellStyle name="Comma 31 2 3 3" xfId="7116" xr:uid="{00000000-0005-0000-0000-000003140000}"/>
    <cellStyle name="Comma 31 2 4" xfId="3287" xr:uid="{00000000-0005-0000-0000-000004140000}"/>
    <cellStyle name="Comma 31 2 4 2" xfId="7849" xr:uid="{00000000-0005-0000-0000-000005140000}"/>
    <cellStyle name="Comma 31 2 5" xfId="5606" xr:uid="{00000000-0005-0000-0000-000006140000}"/>
    <cellStyle name="Comma 31 2 6" xfId="10650" xr:uid="{00000000-0005-0000-0000-000007140000}"/>
    <cellStyle name="Comma 31 3" xfId="1294" xr:uid="{00000000-0005-0000-0000-000008140000}"/>
    <cellStyle name="Comma 31 3 2" xfId="2081" xr:uid="{00000000-0005-0000-0000-000009140000}"/>
    <cellStyle name="Comma 31 3 2 2" xfId="4325" xr:uid="{00000000-0005-0000-0000-00000A140000}"/>
    <cellStyle name="Comma 31 3 2 2 2" xfId="8887" xr:uid="{00000000-0005-0000-0000-00000B140000}"/>
    <cellStyle name="Comma 31 3 2 3" xfId="6644" xr:uid="{00000000-0005-0000-0000-00000C140000}"/>
    <cellStyle name="Comma 31 3 2 4" xfId="11688" xr:uid="{00000000-0005-0000-0000-00000D140000}"/>
    <cellStyle name="Comma 31 3 3" xfId="2804" xr:uid="{00000000-0005-0000-0000-00000E140000}"/>
    <cellStyle name="Comma 31 3 3 2" xfId="5048" xr:uid="{00000000-0005-0000-0000-00000F140000}"/>
    <cellStyle name="Comma 31 3 3 2 2" xfId="9610" xr:uid="{00000000-0005-0000-0000-000010140000}"/>
    <cellStyle name="Comma 31 3 3 3" xfId="7367" xr:uid="{00000000-0005-0000-0000-000011140000}"/>
    <cellStyle name="Comma 31 3 4" xfId="3539" xr:uid="{00000000-0005-0000-0000-000012140000}"/>
    <cellStyle name="Comma 31 3 4 2" xfId="8101" xr:uid="{00000000-0005-0000-0000-000013140000}"/>
    <cellStyle name="Comma 31 3 5" xfId="5858" xr:uid="{00000000-0005-0000-0000-000014140000}"/>
    <cellStyle name="Comma 31 3 6" xfId="10902" xr:uid="{00000000-0005-0000-0000-000015140000}"/>
    <cellStyle name="Comma 31 4" xfId="1561" xr:uid="{00000000-0005-0000-0000-000016140000}"/>
    <cellStyle name="Comma 31 4 2" xfId="3805" xr:uid="{00000000-0005-0000-0000-000017140000}"/>
    <cellStyle name="Comma 31 4 2 2" xfId="8367" xr:uid="{00000000-0005-0000-0000-000018140000}"/>
    <cellStyle name="Comma 31 4 3" xfId="6124" xr:uid="{00000000-0005-0000-0000-000019140000}"/>
    <cellStyle name="Comma 31 4 4" xfId="11168" xr:uid="{00000000-0005-0000-0000-00001A140000}"/>
    <cellStyle name="Comma 31 5" xfId="2339" xr:uid="{00000000-0005-0000-0000-00001B140000}"/>
    <cellStyle name="Comma 31 5 2" xfId="4583" xr:uid="{00000000-0005-0000-0000-00001C140000}"/>
    <cellStyle name="Comma 31 5 2 2" xfId="9145" xr:uid="{00000000-0005-0000-0000-00001D140000}"/>
    <cellStyle name="Comma 31 5 3" xfId="6902" xr:uid="{00000000-0005-0000-0000-00001E140000}"/>
    <cellStyle name="Comma 31 6" xfId="3019" xr:uid="{00000000-0005-0000-0000-00001F140000}"/>
    <cellStyle name="Comma 31 6 2" xfId="7581" xr:uid="{00000000-0005-0000-0000-000020140000}"/>
    <cellStyle name="Comma 31 7" xfId="5338" xr:uid="{00000000-0005-0000-0000-000021140000}"/>
    <cellStyle name="Comma 31 8" xfId="10382" xr:uid="{00000000-0005-0000-0000-000022140000}"/>
    <cellStyle name="Comma 32" xfId="825" xr:uid="{00000000-0005-0000-0000-000023140000}"/>
    <cellStyle name="Comma 32 2" xfId="1054" xr:uid="{00000000-0005-0000-0000-000024140000}"/>
    <cellStyle name="Comma 32 2 2" xfId="1842" xr:uid="{00000000-0005-0000-0000-000025140000}"/>
    <cellStyle name="Comma 32 2 2 2" xfId="4086" xr:uid="{00000000-0005-0000-0000-000026140000}"/>
    <cellStyle name="Comma 32 2 2 2 2" xfId="8648" xr:uid="{00000000-0005-0000-0000-000027140000}"/>
    <cellStyle name="Comma 32 2 2 3" xfId="6405" xr:uid="{00000000-0005-0000-0000-000028140000}"/>
    <cellStyle name="Comma 32 2 2 4" xfId="11449" xr:uid="{00000000-0005-0000-0000-000029140000}"/>
    <cellStyle name="Comma 32 2 3" xfId="2566" xr:uid="{00000000-0005-0000-0000-00002A140000}"/>
    <cellStyle name="Comma 32 2 3 2" xfId="4810" xr:uid="{00000000-0005-0000-0000-00002B140000}"/>
    <cellStyle name="Comma 32 2 3 2 2" xfId="9372" xr:uid="{00000000-0005-0000-0000-00002C140000}"/>
    <cellStyle name="Comma 32 2 3 3" xfId="7129" xr:uid="{00000000-0005-0000-0000-00002D140000}"/>
    <cellStyle name="Comma 32 2 4" xfId="3300" xr:uid="{00000000-0005-0000-0000-00002E140000}"/>
    <cellStyle name="Comma 32 2 4 2" xfId="7862" xr:uid="{00000000-0005-0000-0000-00002F140000}"/>
    <cellStyle name="Comma 32 2 5" xfId="5619" xr:uid="{00000000-0005-0000-0000-000030140000}"/>
    <cellStyle name="Comma 32 2 6" xfId="10663" xr:uid="{00000000-0005-0000-0000-000031140000}"/>
    <cellStyle name="Comma 32 3" xfId="1308" xr:uid="{00000000-0005-0000-0000-000032140000}"/>
    <cellStyle name="Comma 32 3 2" xfId="2095" xr:uid="{00000000-0005-0000-0000-000033140000}"/>
    <cellStyle name="Comma 32 3 2 2" xfId="4339" xr:uid="{00000000-0005-0000-0000-000034140000}"/>
    <cellStyle name="Comma 32 3 2 2 2" xfId="8901" xr:uid="{00000000-0005-0000-0000-000035140000}"/>
    <cellStyle name="Comma 32 3 2 3" xfId="6658" xr:uid="{00000000-0005-0000-0000-000036140000}"/>
    <cellStyle name="Comma 32 3 2 4" xfId="11702" xr:uid="{00000000-0005-0000-0000-000037140000}"/>
    <cellStyle name="Comma 32 3 3" xfId="2817" xr:uid="{00000000-0005-0000-0000-000038140000}"/>
    <cellStyle name="Comma 32 3 3 2" xfId="5061" xr:uid="{00000000-0005-0000-0000-000039140000}"/>
    <cellStyle name="Comma 32 3 3 2 2" xfId="9623" xr:uid="{00000000-0005-0000-0000-00003A140000}"/>
    <cellStyle name="Comma 32 3 3 3" xfId="7380" xr:uid="{00000000-0005-0000-0000-00003B140000}"/>
    <cellStyle name="Comma 32 3 4" xfId="3553" xr:uid="{00000000-0005-0000-0000-00003C140000}"/>
    <cellStyle name="Comma 32 3 4 2" xfId="8115" xr:uid="{00000000-0005-0000-0000-00003D140000}"/>
    <cellStyle name="Comma 32 3 5" xfId="5872" xr:uid="{00000000-0005-0000-0000-00003E140000}"/>
    <cellStyle name="Comma 32 3 6" xfId="10916" xr:uid="{00000000-0005-0000-0000-00003F140000}"/>
    <cellStyle name="Comma 32 4" xfId="1628" xr:uid="{00000000-0005-0000-0000-000040140000}"/>
    <cellStyle name="Comma 32 4 2" xfId="3872" xr:uid="{00000000-0005-0000-0000-000041140000}"/>
    <cellStyle name="Comma 32 4 2 2" xfId="8434" xr:uid="{00000000-0005-0000-0000-000042140000}"/>
    <cellStyle name="Comma 32 4 3" xfId="6191" xr:uid="{00000000-0005-0000-0000-000043140000}"/>
    <cellStyle name="Comma 32 4 4" xfId="11235" xr:uid="{00000000-0005-0000-0000-000044140000}"/>
    <cellStyle name="Comma 32 5" xfId="2352" xr:uid="{00000000-0005-0000-0000-000045140000}"/>
    <cellStyle name="Comma 32 5 2" xfId="4596" xr:uid="{00000000-0005-0000-0000-000046140000}"/>
    <cellStyle name="Comma 32 5 2 2" xfId="9158" xr:uid="{00000000-0005-0000-0000-000047140000}"/>
    <cellStyle name="Comma 32 5 3" xfId="6915" xr:uid="{00000000-0005-0000-0000-000048140000}"/>
    <cellStyle name="Comma 32 6" xfId="3086" xr:uid="{00000000-0005-0000-0000-000049140000}"/>
    <cellStyle name="Comma 32 6 2" xfId="7648" xr:uid="{00000000-0005-0000-0000-00004A140000}"/>
    <cellStyle name="Comma 32 7" xfId="5405" xr:uid="{00000000-0005-0000-0000-00004B140000}"/>
    <cellStyle name="Comma 32 8" xfId="10449" xr:uid="{00000000-0005-0000-0000-00004C140000}"/>
    <cellStyle name="Comma 33" xfId="154" xr:uid="{00000000-0005-0000-0000-00004D140000}"/>
    <cellStyle name="Comma 33 2" xfId="966" xr:uid="{00000000-0005-0000-0000-00004E140000}"/>
    <cellStyle name="Comma 33 2 2" xfId="1754" xr:uid="{00000000-0005-0000-0000-00004F140000}"/>
    <cellStyle name="Comma 33 2 2 2" xfId="3998" xr:uid="{00000000-0005-0000-0000-000050140000}"/>
    <cellStyle name="Comma 33 2 2 2 2" xfId="8560" xr:uid="{00000000-0005-0000-0000-000051140000}"/>
    <cellStyle name="Comma 33 2 2 3" xfId="6317" xr:uid="{00000000-0005-0000-0000-000052140000}"/>
    <cellStyle name="Comma 33 2 2 4" xfId="11361" xr:uid="{00000000-0005-0000-0000-000053140000}"/>
    <cellStyle name="Comma 33 2 3" xfId="2478" xr:uid="{00000000-0005-0000-0000-000054140000}"/>
    <cellStyle name="Comma 33 2 3 2" xfId="4722" xr:uid="{00000000-0005-0000-0000-000055140000}"/>
    <cellStyle name="Comma 33 2 3 2 2" xfId="9284" xr:uid="{00000000-0005-0000-0000-000056140000}"/>
    <cellStyle name="Comma 33 2 3 3" xfId="7041" xr:uid="{00000000-0005-0000-0000-000057140000}"/>
    <cellStyle name="Comma 33 2 4" xfId="3212" xr:uid="{00000000-0005-0000-0000-000058140000}"/>
    <cellStyle name="Comma 33 2 4 2" xfId="7774" xr:uid="{00000000-0005-0000-0000-000059140000}"/>
    <cellStyle name="Comma 33 2 5" xfId="5531" xr:uid="{00000000-0005-0000-0000-00005A140000}"/>
    <cellStyle name="Comma 33 2 6" xfId="10575" xr:uid="{00000000-0005-0000-0000-00005B140000}"/>
    <cellStyle name="Comma 33 3" xfId="1219" xr:uid="{00000000-0005-0000-0000-00005C140000}"/>
    <cellStyle name="Comma 33 3 2" xfId="2006" xr:uid="{00000000-0005-0000-0000-00005D140000}"/>
    <cellStyle name="Comma 33 3 2 2" xfId="4250" xr:uid="{00000000-0005-0000-0000-00005E140000}"/>
    <cellStyle name="Comma 33 3 2 2 2" xfId="8812" xr:uid="{00000000-0005-0000-0000-00005F140000}"/>
    <cellStyle name="Comma 33 3 2 3" xfId="6569" xr:uid="{00000000-0005-0000-0000-000060140000}"/>
    <cellStyle name="Comma 33 3 2 4" xfId="11613" xr:uid="{00000000-0005-0000-0000-000061140000}"/>
    <cellStyle name="Comma 33 3 3" xfId="2730" xr:uid="{00000000-0005-0000-0000-000062140000}"/>
    <cellStyle name="Comma 33 3 3 2" xfId="4974" xr:uid="{00000000-0005-0000-0000-000063140000}"/>
    <cellStyle name="Comma 33 3 3 2 2" xfId="9536" xr:uid="{00000000-0005-0000-0000-000064140000}"/>
    <cellStyle name="Comma 33 3 3 3" xfId="7293" xr:uid="{00000000-0005-0000-0000-000065140000}"/>
    <cellStyle name="Comma 33 3 4" xfId="3464" xr:uid="{00000000-0005-0000-0000-000066140000}"/>
    <cellStyle name="Comma 33 3 4 2" xfId="8026" xr:uid="{00000000-0005-0000-0000-000067140000}"/>
    <cellStyle name="Comma 33 3 5" xfId="5783" xr:uid="{00000000-0005-0000-0000-000068140000}"/>
    <cellStyle name="Comma 33 3 6" xfId="10827" xr:uid="{00000000-0005-0000-0000-000069140000}"/>
    <cellStyle name="Comma 33 4" xfId="1434" xr:uid="{00000000-0005-0000-0000-00006A140000}"/>
    <cellStyle name="Comma 33 4 2" xfId="3678" xr:uid="{00000000-0005-0000-0000-00006B140000}"/>
    <cellStyle name="Comma 33 4 2 2" xfId="8240" xr:uid="{00000000-0005-0000-0000-00006C140000}"/>
    <cellStyle name="Comma 33 4 3" xfId="5997" xr:uid="{00000000-0005-0000-0000-00006D140000}"/>
    <cellStyle name="Comma 33 4 4" xfId="11041" xr:uid="{00000000-0005-0000-0000-00006E140000}"/>
    <cellStyle name="Comma 33 5" xfId="2220" xr:uid="{00000000-0005-0000-0000-00006F140000}"/>
    <cellStyle name="Comma 33 5 2" xfId="4464" xr:uid="{00000000-0005-0000-0000-000070140000}"/>
    <cellStyle name="Comma 33 5 2 2" xfId="9026" xr:uid="{00000000-0005-0000-0000-000071140000}"/>
    <cellStyle name="Comma 33 5 3" xfId="6783" xr:uid="{00000000-0005-0000-0000-000072140000}"/>
    <cellStyle name="Comma 33 6" xfId="2944" xr:uid="{00000000-0005-0000-0000-000073140000}"/>
    <cellStyle name="Comma 33 6 2" xfId="7506" xr:uid="{00000000-0005-0000-0000-000074140000}"/>
    <cellStyle name="Comma 33 7" xfId="5209" xr:uid="{00000000-0005-0000-0000-000075140000}"/>
    <cellStyle name="Comma 33 8" xfId="10254" xr:uid="{00000000-0005-0000-0000-000076140000}"/>
    <cellStyle name="Comma 34" xfId="731" xr:uid="{00000000-0005-0000-0000-000077140000}"/>
    <cellStyle name="Comma 34 2" xfId="1044" xr:uid="{00000000-0005-0000-0000-000078140000}"/>
    <cellStyle name="Comma 34 2 2" xfId="1832" xr:uid="{00000000-0005-0000-0000-000079140000}"/>
    <cellStyle name="Comma 34 2 2 2" xfId="4076" xr:uid="{00000000-0005-0000-0000-00007A140000}"/>
    <cellStyle name="Comma 34 2 2 2 2" xfId="8638" xr:uid="{00000000-0005-0000-0000-00007B140000}"/>
    <cellStyle name="Comma 34 2 2 3" xfId="6395" xr:uid="{00000000-0005-0000-0000-00007C140000}"/>
    <cellStyle name="Comma 34 2 2 4" xfId="11439" xr:uid="{00000000-0005-0000-0000-00007D140000}"/>
    <cellStyle name="Comma 34 2 3" xfId="2556" xr:uid="{00000000-0005-0000-0000-00007E140000}"/>
    <cellStyle name="Comma 34 2 3 2" xfId="4800" xr:uid="{00000000-0005-0000-0000-00007F140000}"/>
    <cellStyle name="Comma 34 2 3 2 2" xfId="9362" xr:uid="{00000000-0005-0000-0000-000080140000}"/>
    <cellStyle name="Comma 34 2 3 3" xfId="7119" xr:uid="{00000000-0005-0000-0000-000081140000}"/>
    <cellStyle name="Comma 34 2 4" xfId="3290" xr:uid="{00000000-0005-0000-0000-000082140000}"/>
    <cellStyle name="Comma 34 2 4 2" xfId="7852" xr:uid="{00000000-0005-0000-0000-000083140000}"/>
    <cellStyle name="Comma 34 2 5" xfId="5609" xr:uid="{00000000-0005-0000-0000-000084140000}"/>
    <cellStyle name="Comma 34 2 6" xfId="10653" xr:uid="{00000000-0005-0000-0000-000085140000}"/>
    <cellStyle name="Comma 34 3" xfId="1297" xr:uid="{00000000-0005-0000-0000-000086140000}"/>
    <cellStyle name="Comma 34 3 2" xfId="2084" xr:uid="{00000000-0005-0000-0000-000087140000}"/>
    <cellStyle name="Comma 34 3 2 2" xfId="4328" xr:uid="{00000000-0005-0000-0000-000088140000}"/>
    <cellStyle name="Comma 34 3 2 2 2" xfId="8890" xr:uid="{00000000-0005-0000-0000-000089140000}"/>
    <cellStyle name="Comma 34 3 2 3" xfId="6647" xr:uid="{00000000-0005-0000-0000-00008A140000}"/>
    <cellStyle name="Comma 34 3 2 4" xfId="11691" xr:uid="{00000000-0005-0000-0000-00008B140000}"/>
    <cellStyle name="Comma 34 3 3" xfId="2807" xr:uid="{00000000-0005-0000-0000-00008C140000}"/>
    <cellStyle name="Comma 34 3 3 2" xfId="5051" xr:uid="{00000000-0005-0000-0000-00008D140000}"/>
    <cellStyle name="Comma 34 3 3 2 2" xfId="9613" xr:uid="{00000000-0005-0000-0000-00008E140000}"/>
    <cellStyle name="Comma 34 3 3 3" xfId="7370" xr:uid="{00000000-0005-0000-0000-00008F140000}"/>
    <cellStyle name="Comma 34 3 4" xfId="3542" xr:uid="{00000000-0005-0000-0000-000090140000}"/>
    <cellStyle name="Comma 34 3 4 2" xfId="8104" xr:uid="{00000000-0005-0000-0000-000091140000}"/>
    <cellStyle name="Comma 34 3 5" xfId="5861" xr:uid="{00000000-0005-0000-0000-000092140000}"/>
    <cellStyle name="Comma 34 3 6" xfId="10905" xr:uid="{00000000-0005-0000-0000-000093140000}"/>
    <cellStyle name="Comma 34 4" xfId="1564" xr:uid="{00000000-0005-0000-0000-000094140000}"/>
    <cellStyle name="Comma 34 4 2" xfId="3808" xr:uid="{00000000-0005-0000-0000-000095140000}"/>
    <cellStyle name="Comma 34 4 2 2" xfId="8370" xr:uid="{00000000-0005-0000-0000-000096140000}"/>
    <cellStyle name="Comma 34 4 3" xfId="6127" xr:uid="{00000000-0005-0000-0000-000097140000}"/>
    <cellStyle name="Comma 34 4 4" xfId="11171" xr:uid="{00000000-0005-0000-0000-000098140000}"/>
    <cellStyle name="Comma 34 5" xfId="2342" xr:uid="{00000000-0005-0000-0000-000099140000}"/>
    <cellStyle name="Comma 34 5 2" xfId="4586" xr:uid="{00000000-0005-0000-0000-00009A140000}"/>
    <cellStyle name="Comma 34 5 2 2" xfId="9148" xr:uid="{00000000-0005-0000-0000-00009B140000}"/>
    <cellStyle name="Comma 34 5 3" xfId="6905" xr:uid="{00000000-0005-0000-0000-00009C140000}"/>
    <cellStyle name="Comma 34 6" xfId="3022" xr:uid="{00000000-0005-0000-0000-00009D140000}"/>
    <cellStyle name="Comma 34 6 2" xfId="7584" xr:uid="{00000000-0005-0000-0000-00009E140000}"/>
    <cellStyle name="Comma 34 7" xfId="5341" xr:uid="{00000000-0005-0000-0000-00009F140000}"/>
    <cellStyle name="Comma 34 8" xfId="10385" xr:uid="{00000000-0005-0000-0000-0000A0140000}"/>
    <cellStyle name="Comma 35" xfId="824" xr:uid="{00000000-0005-0000-0000-0000A1140000}"/>
    <cellStyle name="Comma 35 2" xfId="1053" xr:uid="{00000000-0005-0000-0000-0000A2140000}"/>
    <cellStyle name="Comma 35 2 2" xfId="1841" xr:uid="{00000000-0005-0000-0000-0000A3140000}"/>
    <cellStyle name="Comma 35 2 2 2" xfId="4085" xr:uid="{00000000-0005-0000-0000-0000A4140000}"/>
    <cellStyle name="Comma 35 2 2 2 2" xfId="8647" xr:uid="{00000000-0005-0000-0000-0000A5140000}"/>
    <cellStyle name="Comma 35 2 2 3" xfId="6404" xr:uid="{00000000-0005-0000-0000-0000A6140000}"/>
    <cellStyle name="Comma 35 2 2 4" xfId="11448" xr:uid="{00000000-0005-0000-0000-0000A7140000}"/>
    <cellStyle name="Comma 35 2 3" xfId="2565" xr:uid="{00000000-0005-0000-0000-0000A8140000}"/>
    <cellStyle name="Comma 35 2 3 2" xfId="4809" xr:uid="{00000000-0005-0000-0000-0000A9140000}"/>
    <cellStyle name="Comma 35 2 3 2 2" xfId="9371" xr:uid="{00000000-0005-0000-0000-0000AA140000}"/>
    <cellStyle name="Comma 35 2 3 3" xfId="7128" xr:uid="{00000000-0005-0000-0000-0000AB140000}"/>
    <cellStyle name="Comma 35 2 4" xfId="3299" xr:uid="{00000000-0005-0000-0000-0000AC140000}"/>
    <cellStyle name="Comma 35 2 4 2" xfId="7861" xr:uid="{00000000-0005-0000-0000-0000AD140000}"/>
    <cellStyle name="Comma 35 2 5" xfId="5618" xr:uid="{00000000-0005-0000-0000-0000AE140000}"/>
    <cellStyle name="Comma 35 2 6" xfId="10662" xr:uid="{00000000-0005-0000-0000-0000AF140000}"/>
    <cellStyle name="Comma 35 3" xfId="1307" xr:uid="{00000000-0005-0000-0000-0000B0140000}"/>
    <cellStyle name="Comma 35 3 2" xfId="2094" xr:uid="{00000000-0005-0000-0000-0000B1140000}"/>
    <cellStyle name="Comma 35 3 2 2" xfId="4338" xr:uid="{00000000-0005-0000-0000-0000B2140000}"/>
    <cellStyle name="Comma 35 3 2 2 2" xfId="8900" xr:uid="{00000000-0005-0000-0000-0000B3140000}"/>
    <cellStyle name="Comma 35 3 2 3" xfId="6657" xr:uid="{00000000-0005-0000-0000-0000B4140000}"/>
    <cellStyle name="Comma 35 3 2 4" xfId="11701" xr:uid="{00000000-0005-0000-0000-0000B5140000}"/>
    <cellStyle name="Comma 35 3 3" xfId="2816" xr:uid="{00000000-0005-0000-0000-0000B6140000}"/>
    <cellStyle name="Comma 35 3 3 2" xfId="5060" xr:uid="{00000000-0005-0000-0000-0000B7140000}"/>
    <cellStyle name="Comma 35 3 3 2 2" xfId="9622" xr:uid="{00000000-0005-0000-0000-0000B8140000}"/>
    <cellStyle name="Comma 35 3 3 3" xfId="7379" xr:uid="{00000000-0005-0000-0000-0000B9140000}"/>
    <cellStyle name="Comma 35 3 4" xfId="3552" xr:uid="{00000000-0005-0000-0000-0000BA140000}"/>
    <cellStyle name="Comma 35 3 4 2" xfId="8114" xr:uid="{00000000-0005-0000-0000-0000BB140000}"/>
    <cellStyle name="Comma 35 3 5" xfId="5871" xr:uid="{00000000-0005-0000-0000-0000BC140000}"/>
    <cellStyle name="Comma 35 3 6" xfId="10915" xr:uid="{00000000-0005-0000-0000-0000BD140000}"/>
    <cellStyle name="Comma 35 4" xfId="1627" xr:uid="{00000000-0005-0000-0000-0000BE140000}"/>
    <cellStyle name="Comma 35 4 2" xfId="3871" xr:uid="{00000000-0005-0000-0000-0000BF140000}"/>
    <cellStyle name="Comma 35 4 2 2" xfId="8433" xr:uid="{00000000-0005-0000-0000-0000C0140000}"/>
    <cellStyle name="Comma 35 4 3" xfId="6190" xr:uid="{00000000-0005-0000-0000-0000C1140000}"/>
    <cellStyle name="Comma 35 4 4" xfId="11234" xr:uid="{00000000-0005-0000-0000-0000C2140000}"/>
    <cellStyle name="Comma 35 5" xfId="2351" xr:uid="{00000000-0005-0000-0000-0000C3140000}"/>
    <cellStyle name="Comma 35 5 2" xfId="4595" xr:uid="{00000000-0005-0000-0000-0000C4140000}"/>
    <cellStyle name="Comma 35 5 2 2" xfId="9157" xr:uid="{00000000-0005-0000-0000-0000C5140000}"/>
    <cellStyle name="Comma 35 5 3" xfId="6914" xr:uid="{00000000-0005-0000-0000-0000C6140000}"/>
    <cellStyle name="Comma 35 6" xfId="3085" xr:uid="{00000000-0005-0000-0000-0000C7140000}"/>
    <cellStyle name="Comma 35 6 2" xfId="7647" xr:uid="{00000000-0005-0000-0000-0000C8140000}"/>
    <cellStyle name="Comma 35 7" xfId="5404" xr:uid="{00000000-0005-0000-0000-0000C9140000}"/>
    <cellStyle name="Comma 35 8" xfId="10448" xr:uid="{00000000-0005-0000-0000-0000CA140000}"/>
    <cellStyle name="Comma 36" xfId="24" xr:uid="{00000000-0005-0000-0000-0000CB140000}"/>
    <cellStyle name="Comma 36 10" xfId="5090" xr:uid="{00000000-0005-0000-0000-0000CC140000}"/>
    <cellStyle name="Comma 36 10 2" xfId="9652" xr:uid="{00000000-0005-0000-0000-0000CD140000}"/>
    <cellStyle name="Comma 36 11" xfId="5113" xr:uid="{00000000-0005-0000-0000-0000CE140000}"/>
    <cellStyle name="Comma 36 12" xfId="10158" xr:uid="{00000000-0005-0000-0000-0000CF140000}"/>
    <cellStyle name="Comma 36 2" xfId="27" xr:uid="{00000000-0005-0000-0000-0000D0140000}"/>
    <cellStyle name="Comma 36 2 10" xfId="5115" xr:uid="{00000000-0005-0000-0000-0000D1140000}"/>
    <cellStyle name="Comma 36 2 11" xfId="10160" xr:uid="{00000000-0005-0000-0000-0000D2140000}"/>
    <cellStyle name="Comma 36 2 2" xfId="872" xr:uid="{00000000-0005-0000-0000-0000D3140000}"/>
    <cellStyle name="Comma 36 2 2 2" xfId="1660" xr:uid="{00000000-0005-0000-0000-0000D4140000}"/>
    <cellStyle name="Comma 36 2 2 2 2" xfId="3904" xr:uid="{00000000-0005-0000-0000-0000D5140000}"/>
    <cellStyle name="Comma 36 2 2 2 2 2" xfId="8466" xr:uid="{00000000-0005-0000-0000-0000D6140000}"/>
    <cellStyle name="Comma 36 2 2 2 3" xfId="6223" xr:uid="{00000000-0005-0000-0000-0000D7140000}"/>
    <cellStyle name="Comma 36 2 2 2 4" xfId="11267" xr:uid="{00000000-0005-0000-0000-0000D8140000}"/>
    <cellStyle name="Comma 36 2 2 3" xfId="2384" xr:uid="{00000000-0005-0000-0000-0000D9140000}"/>
    <cellStyle name="Comma 36 2 2 3 2" xfId="4628" xr:uid="{00000000-0005-0000-0000-0000DA140000}"/>
    <cellStyle name="Comma 36 2 2 3 2 2" xfId="9190" xr:uid="{00000000-0005-0000-0000-0000DB140000}"/>
    <cellStyle name="Comma 36 2 2 3 3" xfId="6947" xr:uid="{00000000-0005-0000-0000-0000DC140000}"/>
    <cellStyle name="Comma 36 2 2 4" xfId="3118" xr:uid="{00000000-0005-0000-0000-0000DD140000}"/>
    <cellStyle name="Comma 36 2 2 4 2" xfId="7680" xr:uid="{00000000-0005-0000-0000-0000DE140000}"/>
    <cellStyle name="Comma 36 2 2 5" xfId="5437" xr:uid="{00000000-0005-0000-0000-0000DF140000}"/>
    <cellStyle name="Comma 36 2 2 6" xfId="10481" xr:uid="{00000000-0005-0000-0000-0000E0140000}"/>
    <cellStyle name="Comma 36 2 3" xfId="1080" xr:uid="{00000000-0005-0000-0000-0000E1140000}"/>
    <cellStyle name="Comma 36 2 3 2" xfId="1867" xr:uid="{00000000-0005-0000-0000-0000E2140000}"/>
    <cellStyle name="Comma 36 2 3 2 2" xfId="4111" xr:uid="{00000000-0005-0000-0000-0000E3140000}"/>
    <cellStyle name="Comma 36 2 3 2 2 2" xfId="8673" xr:uid="{00000000-0005-0000-0000-0000E4140000}"/>
    <cellStyle name="Comma 36 2 3 2 3" xfId="6430" xr:uid="{00000000-0005-0000-0000-0000E5140000}"/>
    <cellStyle name="Comma 36 2 3 2 4" xfId="11474" xr:uid="{00000000-0005-0000-0000-0000E6140000}"/>
    <cellStyle name="Comma 36 2 3 3" xfId="2591" xr:uid="{00000000-0005-0000-0000-0000E7140000}"/>
    <cellStyle name="Comma 36 2 3 3 2" xfId="4835" xr:uid="{00000000-0005-0000-0000-0000E8140000}"/>
    <cellStyle name="Comma 36 2 3 3 2 2" xfId="9397" xr:uid="{00000000-0005-0000-0000-0000E9140000}"/>
    <cellStyle name="Comma 36 2 3 3 3" xfId="7154" xr:uid="{00000000-0005-0000-0000-0000EA140000}"/>
    <cellStyle name="Comma 36 2 3 4" xfId="3325" xr:uid="{00000000-0005-0000-0000-0000EB140000}"/>
    <cellStyle name="Comma 36 2 3 4 2" xfId="7887" xr:uid="{00000000-0005-0000-0000-0000EC140000}"/>
    <cellStyle name="Comma 36 2 3 5" xfId="5644" xr:uid="{00000000-0005-0000-0000-0000ED140000}"/>
    <cellStyle name="Comma 36 2 3 6" xfId="10688" xr:uid="{00000000-0005-0000-0000-0000EE140000}"/>
    <cellStyle name="Comma 36 2 4" xfId="1102" xr:uid="{00000000-0005-0000-0000-0000EF140000}"/>
    <cellStyle name="Comma 36 2 4 2" xfId="1889" xr:uid="{00000000-0005-0000-0000-0000F0140000}"/>
    <cellStyle name="Comma 36 2 4 2 2" xfId="4133" xr:uid="{00000000-0005-0000-0000-0000F1140000}"/>
    <cellStyle name="Comma 36 2 4 2 2 2" xfId="8695" xr:uid="{00000000-0005-0000-0000-0000F2140000}"/>
    <cellStyle name="Comma 36 2 4 2 3" xfId="6452" xr:uid="{00000000-0005-0000-0000-0000F3140000}"/>
    <cellStyle name="Comma 36 2 4 2 4" xfId="11496" xr:uid="{00000000-0005-0000-0000-0000F4140000}"/>
    <cellStyle name="Comma 36 2 4 3" xfId="2613" xr:uid="{00000000-0005-0000-0000-0000F5140000}"/>
    <cellStyle name="Comma 36 2 4 3 2" xfId="4857" xr:uid="{00000000-0005-0000-0000-0000F6140000}"/>
    <cellStyle name="Comma 36 2 4 3 2 2" xfId="9419" xr:uid="{00000000-0005-0000-0000-0000F7140000}"/>
    <cellStyle name="Comma 36 2 4 3 3" xfId="7176" xr:uid="{00000000-0005-0000-0000-0000F8140000}"/>
    <cellStyle name="Comma 36 2 4 4" xfId="3347" xr:uid="{00000000-0005-0000-0000-0000F9140000}"/>
    <cellStyle name="Comma 36 2 4 4 2" xfId="7909" xr:uid="{00000000-0005-0000-0000-0000FA140000}"/>
    <cellStyle name="Comma 36 2 4 5" xfId="5666" xr:uid="{00000000-0005-0000-0000-0000FB140000}"/>
    <cellStyle name="Comma 36 2 4 6" xfId="10710" xr:uid="{00000000-0005-0000-0000-0000FC140000}"/>
    <cellStyle name="Comma 36 2 5" xfId="1124" xr:uid="{00000000-0005-0000-0000-0000FD140000}"/>
    <cellStyle name="Comma 36 2 5 2" xfId="1911" xr:uid="{00000000-0005-0000-0000-0000FE140000}"/>
    <cellStyle name="Comma 36 2 5 2 2" xfId="4155" xr:uid="{00000000-0005-0000-0000-0000FF140000}"/>
    <cellStyle name="Comma 36 2 5 2 2 2" xfId="8717" xr:uid="{00000000-0005-0000-0000-000000150000}"/>
    <cellStyle name="Comma 36 2 5 2 3" xfId="6474" xr:uid="{00000000-0005-0000-0000-000001150000}"/>
    <cellStyle name="Comma 36 2 5 2 4" xfId="11518" xr:uid="{00000000-0005-0000-0000-000002150000}"/>
    <cellStyle name="Comma 36 2 5 3" xfId="2635" xr:uid="{00000000-0005-0000-0000-000003150000}"/>
    <cellStyle name="Comma 36 2 5 3 2" xfId="4879" xr:uid="{00000000-0005-0000-0000-000004150000}"/>
    <cellStyle name="Comma 36 2 5 3 2 2" xfId="9441" xr:uid="{00000000-0005-0000-0000-000005150000}"/>
    <cellStyle name="Comma 36 2 5 3 3" xfId="7198" xr:uid="{00000000-0005-0000-0000-000006150000}"/>
    <cellStyle name="Comma 36 2 5 4" xfId="3369" xr:uid="{00000000-0005-0000-0000-000007150000}"/>
    <cellStyle name="Comma 36 2 5 4 2" xfId="7931" xr:uid="{00000000-0005-0000-0000-000008150000}"/>
    <cellStyle name="Comma 36 2 5 5" xfId="5688" xr:uid="{00000000-0005-0000-0000-000009150000}"/>
    <cellStyle name="Comma 36 2 5 6" xfId="10732" xr:uid="{00000000-0005-0000-0000-00000A150000}"/>
    <cellStyle name="Comma 36 2 6" xfId="1340" xr:uid="{00000000-0005-0000-0000-00000B150000}"/>
    <cellStyle name="Comma 36 2 6 2" xfId="3584" xr:uid="{00000000-0005-0000-0000-00000C150000}"/>
    <cellStyle name="Comma 36 2 6 2 2" xfId="8146" xr:uid="{00000000-0005-0000-0000-00000D150000}"/>
    <cellStyle name="Comma 36 2 6 3" xfId="5903" xr:uid="{00000000-0005-0000-0000-00000E150000}"/>
    <cellStyle name="Comma 36 2 6 4" xfId="10947" xr:uid="{00000000-0005-0000-0000-00000F150000}"/>
    <cellStyle name="Comma 36 2 7" xfId="2126" xr:uid="{00000000-0005-0000-0000-000010150000}"/>
    <cellStyle name="Comma 36 2 7 2" xfId="4370" xr:uid="{00000000-0005-0000-0000-000011150000}"/>
    <cellStyle name="Comma 36 2 7 2 2" xfId="8932" xr:uid="{00000000-0005-0000-0000-000012150000}"/>
    <cellStyle name="Comma 36 2 7 3" xfId="6689" xr:uid="{00000000-0005-0000-0000-000013150000}"/>
    <cellStyle name="Comma 36 2 8" xfId="2850" xr:uid="{00000000-0005-0000-0000-000014150000}"/>
    <cellStyle name="Comma 36 2 8 2" xfId="7412" xr:uid="{00000000-0005-0000-0000-000015150000}"/>
    <cellStyle name="Comma 36 2 9" xfId="5092" xr:uid="{00000000-0005-0000-0000-000016150000}"/>
    <cellStyle name="Comma 36 2 9 2" xfId="9654" xr:uid="{00000000-0005-0000-0000-000017150000}"/>
    <cellStyle name="Comma 36 3" xfId="870" xr:uid="{00000000-0005-0000-0000-000018150000}"/>
    <cellStyle name="Comma 36 3 2" xfId="1658" xr:uid="{00000000-0005-0000-0000-000019150000}"/>
    <cellStyle name="Comma 36 3 2 2" xfId="3902" xr:uid="{00000000-0005-0000-0000-00001A150000}"/>
    <cellStyle name="Comma 36 3 2 2 2" xfId="8464" xr:uid="{00000000-0005-0000-0000-00001B150000}"/>
    <cellStyle name="Comma 36 3 2 3" xfId="6221" xr:uid="{00000000-0005-0000-0000-00001C150000}"/>
    <cellStyle name="Comma 36 3 2 4" xfId="11265" xr:uid="{00000000-0005-0000-0000-00001D150000}"/>
    <cellStyle name="Comma 36 3 3" xfId="2382" xr:uid="{00000000-0005-0000-0000-00001E150000}"/>
    <cellStyle name="Comma 36 3 3 2" xfId="4626" xr:uid="{00000000-0005-0000-0000-00001F150000}"/>
    <cellStyle name="Comma 36 3 3 2 2" xfId="9188" xr:uid="{00000000-0005-0000-0000-000020150000}"/>
    <cellStyle name="Comma 36 3 3 3" xfId="6945" xr:uid="{00000000-0005-0000-0000-000021150000}"/>
    <cellStyle name="Comma 36 3 4" xfId="3116" xr:uid="{00000000-0005-0000-0000-000022150000}"/>
    <cellStyle name="Comma 36 3 4 2" xfId="7678" xr:uid="{00000000-0005-0000-0000-000023150000}"/>
    <cellStyle name="Comma 36 3 5" xfId="5435" xr:uid="{00000000-0005-0000-0000-000024150000}"/>
    <cellStyle name="Comma 36 3 6" xfId="10479" xr:uid="{00000000-0005-0000-0000-000025150000}"/>
    <cellStyle name="Comma 36 4" xfId="1078" xr:uid="{00000000-0005-0000-0000-000026150000}"/>
    <cellStyle name="Comma 36 4 2" xfId="1865" xr:uid="{00000000-0005-0000-0000-000027150000}"/>
    <cellStyle name="Comma 36 4 2 2" xfId="4109" xr:uid="{00000000-0005-0000-0000-000028150000}"/>
    <cellStyle name="Comma 36 4 2 2 2" xfId="8671" xr:uid="{00000000-0005-0000-0000-000029150000}"/>
    <cellStyle name="Comma 36 4 2 3" xfId="6428" xr:uid="{00000000-0005-0000-0000-00002A150000}"/>
    <cellStyle name="Comma 36 4 2 4" xfId="11472" xr:uid="{00000000-0005-0000-0000-00002B150000}"/>
    <cellStyle name="Comma 36 4 3" xfId="2589" xr:uid="{00000000-0005-0000-0000-00002C150000}"/>
    <cellStyle name="Comma 36 4 3 2" xfId="4833" xr:uid="{00000000-0005-0000-0000-00002D150000}"/>
    <cellStyle name="Comma 36 4 3 2 2" xfId="9395" xr:uid="{00000000-0005-0000-0000-00002E150000}"/>
    <cellStyle name="Comma 36 4 3 3" xfId="7152" xr:uid="{00000000-0005-0000-0000-00002F150000}"/>
    <cellStyle name="Comma 36 4 4" xfId="3323" xr:uid="{00000000-0005-0000-0000-000030150000}"/>
    <cellStyle name="Comma 36 4 4 2" xfId="7885" xr:uid="{00000000-0005-0000-0000-000031150000}"/>
    <cellStyle name="Comma 36 4 5" xfId="5642" xr:uid="{00000000-0005-0000-0000-000032150000}"/>
    <cellStyle name="Comma 36 4 6" xfId="10686" xr:uid="{00000000-0005-0000-0000-000033150000}"/>
    <cellStyle name="Comma 36 5" xfId="1100" xr:uid="{00000000-0005-0000-0000-000034150000}"/>
    <cellStyle name="Comma 36 5 2" xfId="1887" xr:uid="{00000000-0005-0000-0000-000035150000}"/>
    <cellStyle name="Comma 36 5 2 2" xfId="4131" xr:uid="{00000000-0005-0000-0000-000036150000}"/>
    <cellStyle name="Comma 36 5 2 2 2" xfId="8693" xr:uid="{00000000-0005-0000-0000-000037150000}"/>
    <cellStyle name="Comma 36 5 2 3" xfId="6450" xr:uid="{00000000-0005-0000-0000-000038150000}"/>
    <cellStyle name="Comma 36 5 2 4" xfId="11494" xr:uid="{00000000-0005-0000-0000-000039150000}"/>
    <cellStyle name="Comma 36 5 3" xfId="2611" xr:uid="{00000000-0005-0000-0000-00003A150000}"/>
    <cellStyle name="Comma 36 5 3 2" xfId="4855" xr:uid="{00000000-0005-0000-0000-00003B150000}"/>
    <cellStyle name="Comma 36 5 3 2 2" xfId="9417" xr:uid="{00000000-0005-0000-0000-00003C150000}"/>
    <cellStyle name="Comma 36 5 3 3" xfId="7174" xr:uid="{00000000-0005-0000-0000-00003D150000}"/>
    <cellStyle name="Comma 36 5 4" xfId="3345" xr:uid="{00000000-0005-0000-0000-00003E150000}"/>
    <cellStyle name="Comma 36 5 4 2" xfId="7907" xr:uid="{00000000-0005-0000-0000-00003F150000}"/>
    <cellStyle name="Comma 36 5 5" xfId="5664" xr:uid="{00000000-0005-0000-0000-000040150000}"/>
    <cellStyle name="Comma 36 5 6" xfId="10708" xr:uid="{00000000-0005-0000-0000-000041150000}"/>
    <cellStyle name="Comma 36 6" xfId="1122" xr:uid="{00000000-0005-0000-0000-000042150000}"/>
    <cellStyle name="Comma 36 6 2" xfId="1909" xr:uid="{00000000-0005-0000-0000-000043150000}"/>
    <cellStyle name="Comma 36 6 2 2" xfId="4153" xr:uid="{00000000-0005-0000-0000-000044150000}"/>
    <cellStyle name="Comma 36 6 2 2 2" xfId="8715" xr:uid="{00000000-0005-0000-0000-000045150000}"/>
    <cellStyle name="Comma 36 6 2 3" xfId="6472" xr:uid="{00000000-0005-0000-0000-000046150000}"/>
    <cellStyle name="Comma 36 6 2 4" xfId="11516" xr:uid="{00000000-0005-0000-0000-000047150000}"/>
    <cellStyle name="Comma 36 6 3" xfId="2633" xr:uid="{00000000-0005-0000-0000-000048150000}"/>
    <cellStyle name="Comma 36 6 3 2" xfId="4877" xr:uid="{00000000-0005-0000-0000-000049150000}"/>
    <cellStyle name="Comma 36 6 3 2 2" xfId="9439" xr:uid="{00000000-0005-0000-0000-00004A150000}"/>
    <cellStyle name="Comma 36 6 3 3" xfId="7196" xr:uid="{00000000-0005-0000-0000-00004B150000}"/>
    <cellStyle name="Comma 36 6 4" xfId="3367" xr:uid="{00000000-0005-0000-0000-00004C150000}"/>
    <cellStyle name="Comma 36 6 4 2" xfId="7929" xr:uid="{00000000-0005-0000-0000-00004D150000}"/>
    <cellStyle name="Comma 36 6 5" xfId="5686" xr:uid="{00000000-0005-0000-0000-00004E150000}"/>
    <cellStyle name="Comma 36 6 6" xfId="10730" xr:uid="{00000000-0005-0000-0000-00004F150000}"/>
    <cellStyle name="Comma 36 7" xfId="1338" xr:uid="{00000000-0005-0000-0000-000050150000}"/>
    <cellStyle name="Comma 36 7 2" xfId="3582" xr:uid="{00000000-0005-0000-0000-000051150000}"/>
    <cellStyle name="Comma 36 7 2 2" xfId="8144" xr:uid="{00000000-0005-0000-0000-000052150000}"/>
    <cellStyle name="Comma 36 7 3" xfId="5901" xr:uid="{00000000-0005-0000-0000-000053150000}"/>
    <cellStyle name="Comma 36 7 4" xfId="10945" xr:uid="{00000000-0005-0000-0000-000054150000}"/>
    <cellStyle name="Comma 36 8" xfId="2124" xr:uid="{00000000-0005-0000-0000-000055150000}"/>
    <cellStyle name="Comma 36 8 2" xfId="4368" xr:uid="{00000000-0005-0000-0000-000056150000}"/>
    <cellStyle name="Comma 36 8 2 2" xfId="8930" xr:uid="{00000000-0005-0000-0000-000057150000}"/>
    <cellStyle name="Comma 36 8 3" xfId="6687" xr:uid="{00000000-0005-0000-0000-000058150000}"/>
    <cellStyle name="Comma 36 9" xfId="2848" xr:uid="{00000000-0005-0000-0000-000059150000}"/>
    <cellStyle name="Comma 36 9 2" xfId="7410" xr:uid="{00000000-0005-0000-0000-00005A150000}"/>
    <cellStyle name="Comma 37" xfId="727" xr:uid="{00000000-0005-0000-0000-00005B150000}"/>
    <cellStyle name="Comma 37 2" xfId="1040" xr:uid="{00000000-0005-0000-0000-00005C150000}"/>
    <cellStyle name="Comma 37 2 2" xfId="1828" xr:uid="{00000000-0005-0000-0000-00005D150000}"/>
    <cellStyle name="Comma 37 2 2 2" xfId="4072" xr:uid="{00000000-0005-0000-0000-00005E150000}"/>
    <cellStyle name="Comma 37 2 2 2 2" xfId="8634" xr:uid="{00000000-0005-0000-0000-00005F150000}"/>
    <cellStyle name="Comma 37 2 2 3" xfId="6391" xr:uid="{00000000-0005-0000-0000-000060150000}"/>
    <cellStyle name="Comma 37 2 2 4" xfId="11435" xr:uid="{00000000-0005-0000-0000-000061150000}"/>
    <cellStyle name="Comma 37 2 3" xfId="2552" xr:uid="{00000000-0005-0000-0000-000062150000}"/>
    <cellStyle name="Comma 37 2 3 2" xfId="4796" xr:uid="{00000000-0005-0000-0000-000063150000}"/>
    <cellStyle name="Comma 37 2 3 2 2" xfId="9358" xr:uid="{00000000-0005-0000-0000-000064150000}"/>
    <cellStyle name="Comma 37 2 3 3" xfId="7115" xr:uid="{00000000-0005-0000-0000-000065150000}"/>
    <cellStyle name="Comma 37 2 4" xfId="3286" xr:uid="{00000000-0005-0000-0000-000066150000}"/>
    <cellStyle name="Comma 37 2 4 2" xfId="7848" xr:uid="{00000000-0005-0000-0000-000067150000}"/>
    <cellStyle name="Comma 37 2 5" xfId="5605" xr:uid="{00000000-0005-0000-0000-000068150000}"/>
    <cellStyle name="Comma 37 2 6" xfId="10649" xr:uid="{00000000-0005-0000-0000-000069150000}"/>
    <cellStyle name="Comma 37 3" xfId="1293" xr:uid="{00000000-0005-0000-0000-00006A150000}"/>
    <cellStyle name="Comma 37 3 2" xfId="2080" xr:uid="{00000000-0005-0000-0000-00006B150000}"/>
    <cellStyle name="Comma 37 3 2 2" xfId="4324" xr:uid="{00000000-0005-0000-0000-00006C150000}"/>
    <cellStyle name="Comma 37 3 2 2 2" xfId="8886" xr:uid="{00000000-0005-0000-0000-00006D150000}"/>
    <cellStyle name="Comma 37 3 2 3" xfId="6643" xr:uid="{00000000-0005-0000-0000-00006E150000}"/>
    <cellStyle name="Comma 37 3 2 4" xfId="11687" xr:uid="{00000000-0005-0000-0000-00006F150000}"/>
    <cellStyle name="Comma 37 3 3" xfId="2803" xr:uid="{00000000-0005-0000-0000-000070150000}"/>
    <cellStyle name="Comma 37 3 3 2" xfId="5047" xr:uid="{00000000-0005-0000-0000-000071150000}"/>
    <cellStyle name="Comma 37 3 3 2 2" xfId="9609" xr:uid="{00000000-0005-0000-0000-000072150000}"/>
    <cellStyle name="Comma 37 3 3 3" xfId="7366" xr:uid="{00000000-0005-0000-0000-000073150000}"/>
    <cellStyle name="Comma 37 3 4" xfId="3538" xr:uid="{00000000-0005-0000-0000-000074150000}"/>
    <cellStyle name="Comma 37 3 4 2" xfId="8100" xr:uid="{00000000-0005-0000-0000-000075150000}"/>
    <cellStyle name="Comma 37 3 5" xfId="5857" xr:uid="{00000000-0005-0000-0000-000076150000}"/>
    <cellStyle name="Comma 37 3 6" xfId="10901" xr:uid="{00000000-0005-0000-0000-000077150000}"/>
    <cellStyle name="Comma 37 4" xfId="1560" xr:uid="{00000000-0005-0000-0000-000078150000}"/>
    <cellStyle name="Comma 37 4 2" xfId="3804" xr:uid="{00000000-0005-0000-0000-000079150000}"/>
    <cellStyle name="Comma 37 4 2 2" xfId="8366" xr:uid="{00000000-0005-0000-0000-00007A150000}"/>
    <cellStyle name="Comma 37 4 3" xfId="6123" xr:uid="{00000000-0005-0000-0000-00007B150000}"/>
    <cellStyle name="Comma 37 4 4" xfId="11167" xr:uid="{00000000-0005-0000-0000-00007C150000}"/>
    <cellStyle name="Comma 37 5" xfId="2338" xr:uid="{00000000-0005-0000-0000-00007D150000}"/>
    <cellStyle name="Comma 37 5 2" xfId="4582" xr:uid="{00000000-0005-0000-0000-00007E150000}"/>
    <cellStyle name="Comma 37 5 2 2" xfId="9144" xr:uid="{00000000-0005-0000-0000-00007F150000}"/>
    <cellStyle name="Comma 37 5 3" xfId="6901" xr:uid="{00000000-0005-0000-0000-000080150000}"/>
    <cellStyle name="Comma 37 6" xfId="3018" xr:uid="{00000000-0005-0000-0000-000081150000}"/>
    <cellStyle name="Comma 37 6 2" xfId="7580" xr:uid="{00000000-0005-0000-0000-000082150000}"/>
    <cellStyle name="Comma 37 7" xfId="5337" xr:uid="{00000000-0005-0000-0000-000083150000}"/>
    <cellStyle name="Comma 37 8" xfId="10381" xr:uid="{00000000-0005-0000-0000-000084150000}"/>
    <cellStyle name="Comma 38" xfId="826" xr:uid="{00000000-0005-0000-0000-000085150000}"/>
    <cellStyle name="Comma 38 2" xfId="1055" xr:uid="{00000000-0005-0000-0000-000086150000}"/>
    <cellStyle name="Comma 38 2 2" xfId="1843" xr:uid="{00000000-0005-0000-0000-000087150000}"/>
    <cellStyle name="Comma 38 2 2 2" xfId="4087" xr:uid="{00000000-0005-0000-0000-000088150000}"/>
    <cellStyle name="Comma 38 2 2 2 2" xfId="8649" xr:uid="{00000000-0005-0000-0000-000089150000}"/>
    <cellStyle name="Comma 38 2 2 3" xfId="6406" xr:uid="{00000000-0005-0000-0000-00008A150000}"/>
    <cellStyle name="Comma 38 2 2 4" xfId="11450" xr:uid="{00000000-0005-0000-0000-00008B150000}"/>
    <cellStyle name="Comma 38 2 3" xfId="2567" xr:uid="{00000000-0005-0000-0000-00008C150000}"/>
    <cellStyle name="Comma 38 2 3 2" xfId="4811" xr:uid="{00000000-0005-0000-0000-00008D150000}"/>
    <cellStyle name="Comma 38 2 3 2 2" xfId="9373" xr:uid="{00000000-0005-0000-0000-00008E150000}"/>
    <cellStyle name="Comma 38 2 3 3" xfId="7130" xr:uid="{00000000-0005-0000-0000-00008F150000}"/>
    <cellStyle name="Comma 38 2 4" xfId="3301" xr:uid="{00000000-0005-0000-0000-000090150000}"/>
    <cellStyle name="Comma 38 2 4 2" xfId="7863" xr:uid="{00000000-0005-0000-0000-000091150000}"/>
    <cellStyle name="Comma 38 2 5" xfId="5620" xr:uid="{00000000-0005-0000-0000-000092150000}"/>
    <cellStyle name="Comma 38 2 6" xfId="10664" xr:uid="{00000000-0005-0000-0000-000093150000}"/>
    <cellStyle name="Comma 38 3" xfId="1309" xr:uid="{00000000-0005-0000-0000-000094150000}"/>
    <cellStyle name="Comma 38 3 2" xfId="2096" xr:uid="{00000000-0005-0000-0000-000095150000}"/>
    <cellStyle name="Comma 38 3 2 2" xfId="4340" xr:uid="{00000000-0005-0000-0000-000096150000}"/>
    <cellStyle name="Comma 38 3 2 2 2" xfId="8902" xr:uid="{00000000-0005-0000-0000-000097150000}"/>
    <cellStyle name="Comma 38 3 2 3" xfId="6659" xr:uid="{00000000-0005-0000-0000-000098150000}"/>
    <cellStyle name="Comma 38 3 2 4" xfId="11703" xr:uid="{00000000-0005-0000-0000-000099150000}"/>
    <cellStyle name="Comma 38 3 3" xfId="2818" xr:uid="{00000000-0005-0000-0000-00009A150000}"/>
    <cellStyle name="Comma 38 3 3 2" xfId="5062" xr:uid="{00000000-0005-0000-0000-00009B150000}"/>
    <cellStyle name="Comma 38 3 3 2 2" xfId="9624" xr:uid="{00000000-0005-0000-0000-00009C150000}"/>
    <cellStyle name="Comma 38 3 3 3" xfId="7381" xr:uid="{00000000-0005-0000-0000-00009D150000}"/>
    <cellStyle name="Comma 38 3 4" xfId="3554" xr:uid="{00000000-0005-0000-0000-00009E150000}"/>
    <cellStyle name="Comma 38 3 4 2" xfId="8116" xr:uid="{00000000-0005-0000-0000-00009F150000}"/>
    <cellStyle name="Comma 38 3 5" xfId="5873" xr:uid="{00000000-0005-0000-0000-0000A0150000}"/>
    <cellStyle name="Comma 38 3 6" xfId="10917" xr:uid="{00000000-0005-0000-0000-0000A1150000}"/>
    <cellStyle name="Comma 38 4" xfId="1629" xr:uid="{00000000-0005-0000-0000-0000A2150000}"/>
    <cellStyle name="Comma 38 4 2" xfId="3873" xr:uid="{00000000-0005-0000-0000-0000A3150000}"/>
    <cellStyle name="Comma 38 4 2 2" xfId="8435" xr:uid="{00000000-0005-0000-0000-0000A4150000}"/>
    <cellStyle name="Comma 38 4 3" xfId="6192" xr:uid="{00000000-0005-0000-0000-0000A5150000}"/>
    <cellStyle name="Comma 38 4 4" xfId="11236" xr:uid="{00000000-0005-0000-0000-0000A6150000}"/>
    <cellStyle name="Comma 38 5" xfId="2353" xr:uid="{00000000-0005-0000-0000-0000A7150000}"/>
    <cellStyle name="Comma 38 5 2" xfId="4597" xr:uid="{00000000-0005-0000-0000-0000A8150000}"/>
    <cellStyle name="Comma 38 5 2 2" xfId="9159" xr:uid="{00000000-0005-0000-0000-0000A9150000}"/>
    <cellStyle name="Comma 38 5 3" xfId="6916" xr:uid="{00000000-0005-0000-0000-0000AA150000}"/>
    <cellStyle name="Comma 38 6" xfId="3087" xr:uid="{00000000-0005-0000-0000-0000AB150000}"/>
    <cellStyle name="Comma 38 6 2" xfId="7649" xr:uid="{00000000-0005-0000-0000-0000AC150000}"/>
    <cellStyle name="Comma 38 7" xfId="5406" xr:uid="{00000000-0005-0000-0000-0000AD150000}"/>
    <cellStyle name="Comma 38 8" xfId="10450" xr:uid="{00000000-0005-0000-0000-0000AE150000}"/>
    <cellStyle name="Comma 39" xfId="730" xr:uid="{00000000-0005-0000-0000-0000AF150000}"/>
    <cellStyle name="Comma 39 2" xfId="1043" xr:uid="{00000000-0005-0000-0000-0000B0150000}"/>
    <cellStyle name="Comma 39 2 2" xfId="1831" xr:uid="{00000000-0005-0000-0000-0000B1150000}"/>
    <cellStyle name="Comma 39 2 2 2" xfId="4075" xr:uid="{00000000-0005-0000-0000-0000B2150000}"/>
    <cellStyle name="Comma 39 2 2 2 2" xfId="8637" xr:uid="{00000000-0005-0000-0000-0000B3150000}"/>
    <cellStyle name="Comma 39 2 2 3" xfId="6394" xr:uid="{00000000-0005-0000-0000-0000B4150000}"/>
    <cellStyle name="Comma 39 2 2 4" xfId="11438" xr:uid="{00000000-0005-0000-0000-0000B5150000}"/>
    <cellStyle name="Comma 39 2 3" xfId="2555" xr:uid="{00000000-0005-0000-0000-0000B6150000}"/>
    <cellStyle name="Comma 39 2 3 2" xfId="4799" xr:uid="{00000000-0005-0000-0000-0000B7150000}"/>
    <cellStyle name="Comma 39 2 3 2 2" xfId="9361" xr:uid="{00000000-0005-0000-0000-0000B8150000}"/>
    <cellStyle name="Comma 39 2 3 3" xfId="7118" xr:uid="{00000000-0005-0000-0000-0000B9150000}"/>
    <cellStyle name="Comma 39 2 4" xfId="3289" xr:uid="{00000000-0005-0000-0000-0000BA150000}"/>
    <cellStyle name="Comma 39 2 4 2" xfId="7851" xr:uid="{00000000-0005-0000-0000-0000BB150000}"/>
    <cellStyle name="Comma 39 2 5" xfId="5608" xr:uid="{00000000-0005-0000-0000-0000BC150000}"/>
    <cellStyle name="Comma 39 2 6" xfId="10652" xr:uid="{00000000-0005-0000-0000-0000BD150000}"/>
    <cellStyle name="Comma 39 3" xfId="1296" xr:uid="{00000000-0005-0000-0000-0000BE150000}"/>
    <cellStyle name="Comma 39 3 2" xfId="2083" xr:uid="{00000000-0005-0000-0000-0000BF150000}"/>
    <cellStyle name="Comma 39 3 2 2" xfId="4327" xr:uid="{00000000-0005-0000-0000-0000C0150000}"/>
    <cellStyle name="Comma 39 3 2 2 2" xfId="8889" xr:uid="{00000000-0005-0000-0000-0000C1150000}"/>
    <cellStyle name="Comma 39 3 2 3" xfId="6646" xr:uid="{00000000-0005-0000-0000-0000C2150000}"/>
    <cellStyle name="Comma 39 3 2 4" xfId="11690" xr:uid="{00000000-0005-0000-0000-0000C3150000}"/>
    <cellStyle name="Comma 39 3 3" xfId="2806" xr:uid="{00000000-0005-0000-0000-0000C4150000}"/>
    <cellStyle name="Comma 39 3 3 2" xfId="5050" xr:uid="{00000000-0005-0000-0000-0000C5150000}"/>
    <cellStyle name="Comma 39 3 3 2 2" xfId="9612" xr:uid="{00000000-0005-0000-0000-0000C6150000}"/>
    <cellStyle name="Comma 39 3 3 3" xfId="7369" xr:uid="{00000000-0005-0000-0000-0000C7150000}"/>
    <cellStyle name="Comma 39 3 4" xfId="3541" xr:uid="{00000000-0005-0000-0000-0000C8150000}"/>
    <cellStyle name="Comma 39 3 4 2" xfId="8103" xr:uid="{00000000-0005-0000-0000-0000C9150000}"/>
    <cellStyle name="Comma 39 3 5" xfId="5860" xr:uid="{00000000-0005-0000-0000-0000CA150000}"/>
    <cellStyle name="Comma 39 3 6" xfId="10904" xr:uid="{00000000-0005-0000-0000-0000CB150000}"/>
    <cellStyle name="Comma 39 4" xfId="1563" xr:uid="{00000000-0005-0000-0000-0000CC150000}"/>
    <cellStyle name="Comma 39 4 2" xfId="3807" xr:uid="{00000000-0005-0000-0000-0000CD150000}"/>
    <cellStyle name="Comma 39 4 2 2" xfId="8369" xr:uid="{00000000-0005-0000-0000-0000CE150000}"/>
    <cellStyle name="Comma 39 4 3" xfId="6126" xr:uid="{00000000-0005-0000-0000-0000CF150000}"/>
    <cellStyle name="Comma 39 4 4" xfId="11170" xr:uid="{00000000-0005-0000-0000-0000D0150000}"/>
    <cellStyle name="Comma 39 5" xfId="2341" xr:uid="{00000000-0005-0000-0000-0000D1150000}"/>
    <cellStyle name="Comma 39 5 2" xfId="4585" xr:uid="{00000000-0005-0000-0000-0000D2150000}"/>
    <cellStyle name="Comma 39 5 2 2" xfId="9147" xr:uid="{00000000-0005-0000-0000-0000D3150000}"/>
    <cellStyle name="Comma 39 5 3" xfId="6904" xr:uid="{00000000-0005-0000-0000-0000D4150000}"/>
    <cellStyle name="Comma 39 6" xfId="3021" xr:uid="{00000000-0005-0000-0000-0000D5150000}"/>
    <cellStyle name="Comma 39 6 2" xfId="7583" xr:uid="{00000000-0005-0000-0000-0000D6150000}"/>
    <cellStyle name="Comma 39 7" xfId="5340" xr:uid="{00000000-0005-0000-0000-0000D7150000}"/>
    <cellStyle name="Comma 39 8" xfId="10384" xr:uid="{00000000-0005-0000-0000-0000D8150000}"/>
    <cellStyle name="Comma 4" xfId="14" xr:uid="{00000000-0005-0000-0000-0000D9150000}"/>
    <cellStyle name="Comma 4 10" xfId="5081" xr:uid="{00000000-0005-0000-0000-0000DA150000}"/>
    <cellStyle name="Comma 4 10 2" xfId="9643" xr:uid="{00000000-0005-0000-0000-0000DB150000}"/>
    <cellStyle name="Comma 4 11" xfId="5104" xr:uid="{00000000-0005-0000-0000-0000DC150000}"/>
    <cellStyle name="Comma 4 12" xfId="10149" xr:uid="{00000000-0005-0000-0000-0000DD150000}"/>
    <cellStyle name="Comma 4 2" xfId="156" xr:uid="{00000000-0005-0000-0000-0000DE150000}"/>
    <cellStyle name="Comma 4 2 2" xfId="968" xr:uid="{00000000-0005-0000-0000-0000DF150000}"/>
    <cellStyle name="Comma 4 2 2 2" xfId="1756" xr:uid="{00000000-0005-0000-0000-0000E0150000}"/>
    <cellStyle name="Comma 4 2 2 2 2" xfId="4000" xr:uid="{00000000-0005-0000-0000-0000E1150000}"/>
    <cellStyle name="Comma 4 2 2 2 2 2" xfId="8562" xr:uid="{00000000-0005-0000-0000-0000E2150000}"/>
    <cellStyle name="Comma 4 2 2 2 3" xfId="6319" xr:uid="{00000000-0005-0000-0000-0000E3150000}"/>
    <cellStyle name="Comma 4 2 2 2 4" xfId="11363" xr:uid="{00000000-0005-0000-0000-0000E4150000}"/>
    <cellStyle name="Comma 4 2 2 3" xfId="2480" xr:uid="{00000000-0005-0000-0000-0000E5150000}"/>
    <cellStyle name="Comma 4 2 2 3 2" xfId="4724" xr:uid="{00000000-0005-0000-0000-0000E6150000}"/>
    <cellStyle name="Comma 4 2 2 3 2 2" xfId="9286" xr:uid="{00000000-0005-0000-0000-0000E7150000}"/>
    <cellStyle name="Comma 4 2 2 3 3" xfId="7043" xr:uid="{00000000-0005-0000-0000-0000E8150000}"/>
    <cellStyle name="Comma 4 2 2 4" xfId="3214" xr:uid="{00000000-0005-0000-0000-0000E9150000}"/>
    <cellStyle name="Comma 4 2 2 4 2" xfId="7776" xr:uid="{00000000-0005-0000-0000-0000EA150000}"/>
    <cellStyle name="Comma 4 2 2 5" xfId="5533" xr:uid="{00000000-0005-0000-0000-0000EB150000}"/>
    <cellStyle name="Comma 4 2 2 6" xfId="10577" xr:uid="{00000000-0005-0000-0000-0000EC150000}"/>
    <cellStyle name="Comma 4 2 3" xfId="1221" xr:uid="{00000000-0005-0000-0000-0000ED150000}"/>
    <cellStyle name="Comma 4 2 3 2" xfId="2008" xr:uid="{00000000-0005-0000-0000-0000EE150000}"/>
    <cellStyle name="Comma 4 2 3 2 2" xfId="4252" xr:uid="{00000000-0005-0000-0000-0000EF150000}"/>
    <cellStyle name="Comma 4 2 3 2 2 2" xfId="8814" xr:uid="{00000000-0005-0000-0000-0000F0150000}"/>
    <cellStyle name="Comma 4 2 3 2 3" xfId="6571" xr:uid="{00000000-0005-0000-0000-0000F1150000}"/>
    <cellStyle name="Comma 4 2 3 2 4" xfId="11615" xr:uid="{00000000-0005-0000-0000-0000F2150000}"/>
    <cellStyle name="Comma 4 2 3 3" xfId="2732" xr:uid="{00000000-0005-0000-0000-0000F3150000}"/>
    <cellStyle name="Comma 4 2 3 3 2" xfId="4976" xr:uid="{00000000-0005-0000-0000-0000F4150000}"/>
    <cellStyle name="Comma 4 2 3 3 2 2" xfId="9538" xr:uid="{00000000-0005-0000-0000-0000F5150000}"/>
    <cellStyle name="Comma 4 2 3 3 3" xfId="7295" xr:uid="{00000000-0005-0000-0000-0000F6150000}"/>
    <cellStyle name="Comma 4 2 3 4" xfId="3466" xr:uid="{00000000-0005-0000-0000-0000F7150000}"/>
    <cellStyle name="Comma 4 2 3 4 2" xfId="8028" xr:uid="{00000000-0005-0000-0000-0000F8150000}"/>
    <cellStyle name="Comma 4 2 3 5" xfId="5785" xr:uid="{00000000-0005-0000-0000-0000F9150000}"/>
    <cellStyle name="Comma 4 2 3 6" xfId="10829" xr:uid="{00000000-0005-0000-0000-0000FA150000}"/>
    <cellStyle name="Comma 4 2 4" xfId="1436" xr:uid="{00000000-0005-0000-0000-0000FB150000}"/>
    <cellStyle name="Comma 4 2 4 2" xfId="3680" xr:uid="{00000000-0005-0000-0000-0000FC150000}"/>
    <cellStyle name="Comma 4 2 4 2 2" xfId="8242" xr:uid="{00000000-0005-0000-0000-0000FD150000}"/>
    <cellStyle name="Comma 4 2 4 3" xfId="5999" xr:uid="{00000000-0005-0000-0000-0000FE150000}"/>
    <cellStyle name="Comma 4 2 4 4" xfId="11043" xr:uid="{00000000-0005-0000-0000-0000FF150000}"/>
    <cellStyle name="Comma 4 2 5" xfId="2222" xr:uid="{00000000-0005-0000-0000-000000160000}"/>
    <cellStyle name="Comma 4 2 5 2" xfId="4466" xr:uid="{00000000-0005-0000-0000-000001160000}"/>
    <cellStyle name="Comma 4 2 5 2 2" xfId="9028" xr:uid="{00000000-0005-0000-0000-000002160000}"/>
    <cellStyle name="Comma 4 2 5 3" xfId="6785" xr:uid="{00000000-0005-0000-0000-000003160000}"/>
    <cellStyle name="Comma 4 2 6" xfId="2946" xr:uid="{00000000-0005-0000-0000-000004160000}"/>
    <cellStyle name="Comma 4 2 6 2" xfId="7508" xr:uid="{00000000-0005-0000-0000-000005160000}"/>
    <cellStyle name="Comma 4 2 7" xfId="5211" xr:uid="{00000000-0005-0000-0000-000006160000}"/>
    <cellStyle name="Comma 4 2 8" xfId="10256" xr:uid="{00000000-0005-0000-0000-000007160000}"/>
    <cellStyle name="Comma 4 3" xfId="155" xr:uid="{00000000-0005-0000-0000-000008160000}"/>
    <cellStyle name="Comma 4 3 2" xfId="967" xr:uid="{00000000-0005-0000-0000-000009160000}"/>
    <cellStyle name="Comma 4 3 2 2" xfId="1755" xr:uid="{00000000-0005-0000-0000-00000A160000}"/>
    <cellStyle name="Comma 4 3 2 2 2" xfId="3999" xr:uid="{00000000-0005-0000-0000-00000B160000}"/>
    <cellStyle name="Comma 4 3 2 2 2 2" xfId="8561" xr:uid="{00000000-0005-0000-0000-00000C160000}"/>
    <cellStyle name="Comma 4 3 2 2 3" xfId="6318" xr:uid="{00000000-0005-0000-0000-00000D160000}"/>
    <cellStyle name="Comma 4 3 2 2 4" xfId="11362" xr:uid="{00000000-0005-0000-0000-00000E160000}"/>
    <cellStyle name="Comma 4 3 2 3" xfId="2479" xr:uid="{00000000-0005-0000-0000-00000F160000}"/>
    <cellStyle name="Comma 4 3 2 3 2" xfId="4723" xr:uid="{00000000-0005-0000-0000-000010160000}"/>
    <cellStyle name="Comma 4 3 2 3 2 2" xfId="9285" xr:uid="{00000000-0005-0000-0000-000011160000}"/>
    <cellStyle name="Comma 4 3 2 3 3" xfId="7042" xr:uid="{00000000-0005-0000-0000-000012160000}"/>
    <cellStyle name="Comma 4 3 2 4" xfId="3213" xr:uid="{00000000-0005-0000-0000-000013160000}"/>
    <cellStyle name="Comma 4 3 2 4 2" xfId="7775" xr:uid="{00000000-0005-0000-0000-000014160000}"/>
    <cellStyle name="Comma 4 3 2 5" xfId="5532" xr:uid="{00000000-0005-0000-0000-000015160000}"/>
    <cellStyle name="Comma 4 3 2 6" xfId="10576" xr:uid="{00000000-0005-0000-0000-000016160000}"/>
    <cellStyle name="Comma 4 3 3" xfId="1220" xr:uid="{00000000-0005-0000-0000-000017160000}"/>
    <cellStyle name="Comma 4 3 3 2" xfId="2007" xr:uid="{00000000-0005-0000-0000-000018160000}"/>
    <cellStyle name="Comma 4 3 3 2 2" xfId="4251" xr:uid="{00000000-0005-0000-0000-000019160000}"/>
    <cellStyle name="Comma 4 3 3 2 2 2" xfId="8813" xr:uid="{00000000-0005-0000-0000-00001A160000}"/>
    <cellStyle name="Comma 4 3 3 2 3" xfId="6570" xr:uid="{00000000-0005-0000-0000-00001B160000}"/>
    <cellStyle name="Comma 4 3 3 2 4" xfId="11614" xr:uid="{00000000-0005-0000-0000-00001C160000}"/>
    <cellStyle name="Comma 4 3 3 3" xfId="2731" xr:uid="{00000000-0005-0000-0000-00001D160000}"/>
    <cellStyle name="Comma 4 3 3 3 2" xfId="4975" xr:uid="{00000000-0005-0000-0000-00001E160000}"/>
    <cellStyle name="Comma 4 3 3 3 2 2" xfId="9537" xr:uid="{00000000-0005-0000-0000-00001F160000}"/>
    <cellStyle name="Comma 4 3 3 3 3" xfId="7294" xr:uid="{00000000-0005-0000-0000-000020160000}"/>
    <cellStyle name="Comma 4 3 3 4" xfId="3465" xr:uid="{00000000-0005-0000-0000-000021160000}"/>
    <cellStyle name="Comma 4 3 3 4 2" xfId="8027" xr:uid="{00000000-0005-0000-0000-000022160000}"/>
    <cellStyle name="Comma 4 3 3 5" xfId="5784" xr:uid="{00000000-0005-0000-0000-000023160000}"/>
    <cellStyle name="Comma 4 3 3 6" xfId="10828" xr:uid="{00000000-0005-0000-0000-000024160000}"/>
    <cellStyle name="Comma 4 3 4" xfId="1435" xr:uid="{00000000-0005-0000-0000-000025160000}"/>
    <cellStyle name="Comma 4 3 4 2" xfId="3679" xr:uid="{00000000-0005-0000-0000-000026160000}"/>
    <cellStyle name="Comma 4 3 4 2 2" xfId="8241" xr:uid="{00000000-0005-0000-0000-000027160000}"/>
    <cellStyle name="Comma 4 3 4 3" xfId="5998" xr:uid="{00000000-0005-0000-0000-000028160000}"/>
    <cellStyle name="Comma 4 3 4 4" xfId="11042" xr:uid="{00000000-0005-0000-0000-000029160000}"/>
    <cellStyle name="Comma 4 3 5" xfId="2221" xr:uid="{00000000-0005-0000-0000-00002A160000}"/>
    <cellStyle name="Comma 4 3 5 2" xfId="4465" xr:uid="{00000000-0005-0000-0000-00002B160000}"/>
    <cellStyle name="Comma 4 3 5 2 2" xfId="9027" xr:uid="{00000000-0005-0000-0000-00002C160000}"/>
    <cellStyle name="Comma 4 3 5 3" xfId="6784" xr:uid="{00000000-0005-0000-0000-00002D160000}"/>
    <cellStyle name="Comma 4 3 6" xfId="2945" xr:uid="{00000000-0005-0000-0000-00002E160000}"/>
    <cellStyle name="Comma 4 3 6 2" xfId="7507" xr:uid="{00000000-0005-0000-0000-00002F160000}"/>
    <cellStyle name="Comma 4 3 7" xfId="5210" xr:uid="{00000000-0005-0000-0000-000030160000}"/>
    <cellStyle name="Comma 4 3 8" xfId="10255" xr:uid="{00000000-0005-0000-0000-000031160000}"/>
    <cellStyle name="Comma 4 4" xfId="861" xr:uid="{00000000-0005-0000-0000-000032160000}"/>
    <cellStyle name="Comma 4 4 2" xfId="1649" xr:uid="{00000000-0005-0000-0000-000033160000}"/>
    <cellStyle name="Comma 4 4 2 2" xfId="3893" xr:uid="{00000000-0005-0000-0000-000034160000}"/>
    <cellStyle name="Comma 4 4 2 2 2" xfId="8455" xr:uid="{00000000-0005-0000-0000-000035160000}"/>
    <cellStyle name="Comma 4 4 2 3" xfId="6212" xr:uid="{00000000-0005-0000-0000-000036160000}"/>
    <cellStyle name="Comma 4 4 2 4" xfId="11256" xr:uid="{00000000-0005-0000-0000-000037160000}"/>
    <cellStyle name="Comma 4 4 3" xfId="2373" xr:uid="{00000000-0005-0000-0000-000038160000}"/>
    <cellStyle name="Comma 4 4 3 2" xfId="4617" xr:uid="{00000000-0005-0000-0000-000039160000}"/>
    <cellStyle name="Comma 4 4 3 2 2" xfId="9179" xr:uid="{00000000-0005-0000-0000-00003A160000}"/>
    <cellStyle name="Comma 4 4 3 3" xfId="6936" xr:uid="{00000000-0005-0000-0000-00003B160000}"/>
    <cellStyle name="Comma 4 4 4" xfId="3107" xr:uid="{00000000-0005-0000-0000-00003C160000}"/>
    <cellStyle name="Comma 4 4 4 2" xfId="7669" xr:uid="{00000000-0005-0000-0000-00003D160000}"/>
    <cellStyle name="Comma 4 4 5" xfId="5426" xr:uid="{00000000-0005-0000-0000-00003E160000}"/>
    <cellStyle name="Comma 4 4 6" xfId="10470" xr:uid="{00000000-0005-0000-0000-00003F160000}"/>
    <cellStyle name="Comma 4 5" xfId="1091" xr:uid="{00000000-0005-0000-0000-000040160000}"/>
    <cellStyle name="Comma 4 5 2" xfId="1878" xr:uid="{00000000-0005-0000-0000-000041160000}"/>
    <cellStyle name="Comma 4 5 2 2" xfId="4122" xr:uid="{00000000-0005-0000-0000-000042160000}"/>
    <cellStyle name="Comma 4 5 2 2 2" xfId="8684" xr:uid="{00000000-0005-0000-0000-000043160000}"/>
    <cellStyle name="Comma 4 5 2 3" xfId="6441" xr:uid="{00000000-0005-0000-0000-000044160000}"/>
    <cellStyle name="Comma 4 5 2 4" xfId="11485" xr:uid="{00000000-0005-0000-0000-000045160000}"/>
    <cellStyle name="Comma 4 5 3" xfId="2602" xr:uid="{00000000-0005-0000-0000-000046160000}"/>
    <cellStyle name="Comma 4 5 3 2" xfId="4846" xr:uid="{00000000-0005-0000-0000-000047160000}"/>
    <cellStyle name="Comma 4 5 3 2 2" xfId="9408" xr:uid="{00000000-0005-0000-0000-000048160000}"/>
    <cellStyle name="Comma 4 5 3 3" xfId="7165" xr:uid="{00000000-0005-0000-0000-000049160000}"/>
    <cellStyle name="Comma 4 5 4" xfId="3336" xr:uid="{00000000-0005-0000-0000-00004A160000}"/>
    <cellStyle name="Comma 4 5 4 2" xfId="7898" xr:uid="{00000000-0005-0000-0000-00004B160000}"/>
    <cellStyle name="Comma 4 5 5" xfId="5655" xr:uid="{00000000-0005-0000-0000-00004C160000}"/>
    <cellStyle name="Comma 4 5 6" xfId="10699" xr:uid="{00000000-0005-0000-0000-00004D160000}"/>
    <cellStyle name="Comma 4 6" xfId="1113" xr:uid="{00000000-0005-0000-0000-00004E160000}"/>
    <cellStyle name="Comma 4 6 2" xfId="1900" xr:uid="{00000000-0005-0000-0000-00004F160000}"/>
    <cellStyle name="Comma 4 6 2 2" xfId="4144" xr:uid="{00000000-0005-0000-0000-000050160000}"/>
    <cellStyle name="Comma 4 6 2 2 2" xfId="8706" xr:uid="{00000000-0005-0000-0000-000051160000}"/>
    <cellStyle name="Comma 4 6 2 3" xfId="6463" xr:uid="{00000000-0005-0000-0000-000052160000}"/>
    <cellStyle name="Comma 4 6 2 4" xfId="11507" xr:uid="{00000000-0005-0000-0000-000053160000}"/>
    <cellStyle name="Comma 4 6 3" xfId="2624" xr:uid="{00000000-0005-0000-0000-000054160000}"/>
    <cellStyle name="Comma 4 6 3 2" xfId="4868" xr:uid="{00000000-0005-0000-0000-000055160000}"/>
    <cellStyle name="Comma 4 6 3 2 2" xfId="9430" xr:uid="{00000000-0005-0000-0000-000056160000}"/>
    <cellStyle name="Comma 4 6 3 3" xfId="7187" xr:uid="{00000000-0005-0000-0000-000057160000}"/>
    <cellStyle name="Comma 4 6 4" xfId="3358" xr:uid="{00000000-0005-0000-0000-000058160000}"/>
    <cellStyle name="Comma 4 6 4 2" xfId="7920" xr:uid="{00000000-0005-0000-0000-000059160000}"/>
    <cellStyle name="Comma 4 6 5" xfId="5677" xr:uid="{00000000-0005-0000-0000-00005A160000}"/>
    <cellStyle name="Comma 4 6 6" xfId="10721" xr:uid="{00000000-0005-0000-0000-00005B160000}"/>
    <cellStyle name="Comma 4 7" xfId="1329" xr:uid="{00000000-0005-0000-0000-00005C160000}"/>
    <cellStyle name="Comma 4 7 2" xfId="3573" xr:uid="{00000000-0005-0000-0000-00005D160000}"/>
    <cellStyle name="Comma 4 7 2 2" xfId="8135" xr:uid="{00000000-0005-0000-0000-00005E160000}"/>
    <cellStyle name="Comma 4 7 3" xfId="5892" xr:uid="{00000000-0005-0000-0000-00005F160000}"/>
    <cellStyle name="Comma 4 7 4" xfId="10936" xr:uid="{00000000-0005-0000-0000-000060160000}"/>
    <cellStyle name="Comma 4 8" xfId="2115" xr:uid="{00000000-0005-0000-0000-000061160000}"/>
    <cellStyle name="Comma 4 8 2" xfId="4359" xr:uid="{00000000-0005-0000-0000-000062160000}"/>
    <cellStyle name="Comma 4 8 2 2" xfId="8921" xr:uid="{00000000-0005-0000-0000-000063160000}"/>
    <cellStyle name="Comma 4 8 3" xfId="6678" xr:uid="{00000000-0005-0000-0000-000064160000}"/>
    <cellStyle name="Comma 4 9" xfId="2839" xr:uid="{00000000-0005-0000-0000-000065160000}"/>
    <cellStyle name="Comma 4 9 2" xfId="7401" xr:uid="{00000000-0005-0000-0000-000066160000}"/>
    <cellStyle name="Comma 40" xfId="827" xr:uid="{00000000-0005-0000-0000-000067160000}"/>
    <cellStyle name="Comma 40 2" xfId="1056" xr:uid="{00000000-0005-0000-0000-000068160000}"/>
    <cellStyle name="Comma 40 2 2" xfId="1844" xr:uid="{00000000-0005-0000-0000-000069160000}"/>
    <cellStyle name="Comma 40 2 2 2" xfId="4088" xr:uid="{00000000-0005-0000-0000-00006A160000}"/>
    <cellStyle name="Comma 40 2 2 2 2" xfId="8650" xr:uid="{00000000-0005-0000-0000-00006B160000}"/>
    <cellStyle name="Comma 40 2 2 3" xfId="6407" xr:uid="{00000000-0005-0000-0000-00006C160000}"/>
    <cellStyle name="Comma 40 2 2 4" xfId="11451" xr:uid="{00000000-0005-0000-0000-00006D160000}"/>
    <cellStyle name="Comma 40 2 3" xfId="2568" xr:uid="{00000000-0005-0000-0000-00006E160000}"/>
    <cellStyle name="Comma 40 2 3 2" xfId="4812" xr:uid="{00000000-0005-0000-0000-00006F160000}"/>
    <cellStyle name="Comma 40 2 3 2 2" xfId="9374" xr:uid="{00000000-0005-0000-0000-000070160000}"/>
    <cellStyle name="Comma 40 2 3 3" xfId="7131" xr:uid="{00000000-0005-0000-0000-000071160000}"/>
    <cellStyle name="Comma 40 2 4" xfId="3302" xr:uid="{00000000-0005-0000-0000-000072160000}"/>
    <cellStyle name="Comma 40 2 4 2" xfId="7864" xr:uid="{00000000-0005-0000-0000-000073160000}"/>
    <cellStyle name="Comma 40 2 5" xfId="5621" xr:uid="{00000000-0005-0000-0000-000074160000}"/>
    <cellStyle name="Comma 40 2 6" xfId="10665" xr:uid="{00000000-0005-0000-0000-000075160000}"/>
    <cellStyle name="Comma 40 3" xfId="1310" xr:uid="{00000000-0005-0000-0000-000076160000}"/>
    <cellStyle name="Comma 40 3 2" xfId="2097" xr:uid="{00000000-0005-0000-0000-000077160000}"/>
    <cellStyle name="Comma 40 3 2 2" xfId="4341" xr:uid="{00000000-0005-0000-0000-000078160000}"/>
    <cellStyle name="Comma 40 3 2 2 2" xfId="8903" xr:uid="{00000000-0005-0000-0000-000079160000}"/>
    <cellStyle name="Comma 40 3 2 3" xfId="6660" xr:uid="{00000000-0005-0000-0000-00007A160000}"/>
    <cellStyle name="Comma 40 3 2 4" xfId="11704" xr:uid="{00000000-0005-0000-0000-00007B160000}"/>
    <cellStyle name="Comma 40 3 3" xfId="2819" xr:uid="{00000000-0005-0000-0000-00007C160000}"/>
    <cellStyle name="Comma 40 3 3 2" xfId="5063" xr:uid="{00000000-0005-0000-0000-00007D160000}"/>
    <cellStyle name="Comma 40 3 3 2 2" xfId="9625" xr:uid="{00000000-0005-0000-0000-00007E160000}"/>
    <cellStyle name="Comma 40 3 3 3" xfId="7382" xr:uid="{00000000-0005-0000-0000-00007F160000}"/>
    <cellStyle name="Comma 40 3 4" xfId="3555" xr:uid="{00000000-0005-0000-0000-000080160000}"/>
    <cellStyle name="Comma 40 3 4 2" xfId="8117" xr:uid="{00000000-0005-0000-0000-000081160000}"/>
    <cellStyle name="Comma 40 3 5" xfId="5874" xr:uid="{00000000-0005-0000-0000-000082160000}"/>
    <cellStyle name="Comma 40 3 6" xfId="10918" xr:uid="{00000000-0005-0000-0000-000083160000}"/>
    <cellStyle name="Comma 40 4" xfId="1630" xr:uid="{00000000-0005-0000-0000-000084160000}"/>
    <cellStyle name="Comma 40 4 2" xfId="3874" xr:uid="{00000000-0005-0000-0000-000085160000}"/>
    <cellStyle name="Comma 40 4 2 2" xfId="8436" xr:uid="{00000000-0005-0000-0000-000086160000}"/>
    <cellStyle name="Comma 40 4 3" xfId="6193" xr:uid="{00000000-0005-0000-0000-000087160000}"/>
    <cellStyle name="Comma 40 4 4" xfId="11237" xr:uid="{00000000-0005-0000-0000-000088160000}"/>
    <cellStyle name="Comma 40 5" xfId="2354" xr:uid="{00000000-0005-0000-0000-000089160000}"/>
    <cellStyle name="Comma 40 5 2" xfId="4598" xr:uid="{00000000-0005-0000-0000-00008A160000}"/>
    <cellStyle name="Comma 40 5 2 2" xfId="9160" xr:uid="{00000000-0005-0000-0000-00008B160000}"/>
    <cellStyle name="Comma 40 5 3" xfId="6917" xr:uid="{00000000-0005-0000-0000-00008C160000}"/>
    <cellStyle name="Comma 40 6" xfId="3088" xr:uid="{00000000-0005-0000-0000-00008D160000}"/>
    <cellStyle name="Comma 40 6 2" xfId="7650" xr:uid="{00000000-0005-0000-0000-00008E160000}"/>
    <cellStyle name="Comma 40 7" xfId="5407" xr:uid="{00000000-0005-0000-0000-00008F160000}"/>
    <cellStyle name="Comma 40 8" xfId="10451" xr:uid="{00000000-0005-0000-0000-000090160000}"/>
    <cellStyle name="Comma 41" xfId="729" xr:uid="{00000000-0005-0000-0000-000091160000}"/>
    <cellStyle name="Comma 41 2" xfId="1042" xr:uid="{00000000-0005-0000-0000-000092160000}"/>
    <cellStyle name="Comma 41 2 2" xfId="1830" xr:uid="{00000000-0005-0000-0000-000093160000}"/>
    <cellStyle name="Comma 41 2 2 2" xfId="4074" xr:uid="{00000000-0005-0000-0000-000094160000}"/>
    <cellStyle name="Comma 41 2 2 2 2" xfId="8636" xr:uid="{00000000-0005-0000-0000-000095160000}"/>
    <cellStyle name="Comma 41 2 2 3" xfId="6393" xr:uid="{00000000-0005-0000-0000-000096160000}"/>
    <cellStyle name="Comma 41 2 2 4" xfId="11437" xr:uid="{00000000-0005-0000-0000-000097160000}"/>
    <cellStyle name="Comma 41 2 3" xfId="2554" xr:uid="{00000000-0005-0000-0000-000098160000}"/>
    <cellStyle name="Comma 41 2 3 2" xfId="4798" xr:uid="{00000000-0005-0000-0000-000099160000}"/>
    <cellStyle name="Comma 41 2 3 2 2" xfId="9360" xr:uid="{00000000-0005-0000-0000-00009A160000}"/>
    <cellStyle name="Comma 41 2 3 3" xfId="7117" xr:uid="{00000000-0005-0000-0000-00009B160000}"/>
    <cellStyle name="Comma 41 2 4" xfId="3288" xr:uid="{00000000-0005-0000-0000-00009C160000}"/>
    <cellStyle name="Comma 41 2 4 2" xfId="7850" xr:uid="{00000000-0005-0000-0000-00009D160000}"/>
    <cellStyle name="Comma 41 2 5" xfId="5607" xr:uid="{00000000-0005-0000-0000-00009E160000}"/>
    <cellStyle name="Comma 41 2 6" xfId="10651" xr:uid="{00000000-0005-0000-0000-00009F160000}"/>
    <cellStyle name="Comma 41 3" xfId="1295" xr:uid="{00000000-0005-0000-0000-0000A0160000}"/>
    <cellStyle name="Comma 41 3 2" xfId="2082" xr:uid="{00000000-0005-0000-0000-0000A1160000}"/>
    <cellStyle name="Comma 41 3 2 2" xfId="4326" xr:uid="{00000000-0005-0000-0000-0000A2160000}"/>
    <cellStyle name="Comma 41 3 2 2 2" xfId="8888" xr:uid="{00000000-0005-0000-0000-0000A3160000}"/>
    <cellStyle name="Comma 41 3 2 3" xfId="6645" xr:uid="{00000000-0005-0000-0000-0000A4160000}"/>
    <cellStyle name="Comma 41 3 2 4" xfId="11689" xr:uid="{00000000-0005-0000-0000-0000A5160000}"/>
    <cellStyle name="Comma 41 3 3" xfId="2805" xr:uid="{00000000-0005-0000-0000-0000A6160000}"/>
    <cellStyle name="Comma 41 3 3 2" xfId="5049" xr:uid="{00000000-0005-0000-0000-0000A7160000}"/>
    <cellStyle name="Comma 41 3 3 2 2" xfId="9611" xr:uid="{00000000-0005-0000-0000-0000A8160000}"/>
    <cellStyle name="Comma 41 3 3 3" xfId="7368" xr:uid="{00000000-0005-0000-0000-0000A9160000}"/>
    <cellStyle name="Comma 41 3 4" xfId="3540" xr:uid="{00000000-0005-0000-0000-0000AA160000}"/>
    <cellStyle name="Comma 41 3 4 2" xfId="8102" xr:uid="{00000000-0005-0000-0000-0000AB160000}"/>
    <cellStyle name="Comma 41 3 5" xfId="5859" xr:uid="{00000000-0005-0000-0000-0000AC160000}"/>
    <cellStyle name="Comma 41 3 6" xfId="10903" xr:uid="{00000000-0005-0000-0000-0000AD160000}"/>
    <cellStyle name="Comma 41 4" xfId="1562" xr:uid="{00000000-0005-0000-0000-0000AE160000}"/>
    <cellStyle name="Comma 41 4 2" xfId="3806" xr:uid="{00000000-0005-0000-0000-0000AF160000}"/>
    <cellStyle name="Comma 41 4 2 2" xfId="8368" xr:uid="{00000000-0005-0000-0000-0000B0160000}"/>
    <cellStyle name="Comma 41 4 3" xfId="6125" xr:uid="{00000000-0005-0000-0000-0000B1160000}"/>
    <cellStyle name="Comma 41 4 4" xfId="11169" xr:uid="{00000000-0005-0000-0000-0000B2160000}"/>
    <cellStyle name="Comma 41 5" xfId="2340" xr:uid="{00000000-0005-0000-0000-0000B3160000}"/>
    <cellStyle name="Comma 41 5 2" xfId="4584" xr:uid="{00000000-0005-0000-0000-0000B4160000}"/>
    <cellStyle name="Comma 41 5 2 2" xfId="9146" xr:uid="{00000000-0005-0000-0000-0000B5160000}"/>
    <cellStyle name="Comma 41 5 3" xfId="6903" xr:uid="{00000000-0005-0000-0000-0000B6160000}"/>
    <cellStyle name="Comma 41 6" xfId="3020" xr:uid="{00000000-0005-0000-0000-0000B7160000}"/>
    <cellStyle name="Comma 41 6 2" xfId="7582" xr:uid="{00000000-0005-0000-0000-0000B8160000}"/>
    <cellStyle name="Comma 41 7" xfId="5339" xr:uid="{00000000-0005-0000-0000-0000B9160000}"/>
    <cellStyle name="Comma 41 8" xfId="10383" xr:uid="{00000000-0005-0000-0000-0000BA160000}"/>
    <cellStyle name="Comma 42" xfId="828" xr:uid="{00000000-0005-0000-0000-0000BB160000}"/>
    <cellStyle name="Comma 42 2" xfId="1057" xr:uid="{00000000-0005-0000-0000-0000BC160000}"/>
    <cellStyle name="Comma 42 2 2" xfId="1845" xr:uid="{00000000-0005-0000-0000-0000BD160000}"/>
    <cellStyle name="Comma 42 2 2 2" xfId="4089" xr:uid="{00000000-0005-0000-0000-0000BE160000}"/>
    <cellStyle name="Comma 42 2 2 2 2" xfId="8651" xr:uid="{00000000-0005-0000-0000-0000BF160000}"/>
    <cellStyle name="Comma 42 2 2 3" xfId="6408" xr:uid="{00000000-0005-0000-0000-0000C0160000}"/>
    <cellStyle name="Comma 42 2 2 4" xfId="11452" xr:uid="{00000000-0005-0000-0000-0000C1160000}"/>
    <cellStyle name="Comma 42 2 3" xfId="2569" xr:uid="{00000000-0005-0000-0000-0000C2160000}"/>
    <cellStyle name="Comma 42 2 3 2" xfId="4813" xr:uid="{00000000-0005-0000-0000-0000C3160000}"/>
    <cellStyle name="Comma 42 2 3 2 2" xfId="9375" xr:uid="{00000000-0005-0000-0000-0000C4160000}"/>
    <cellStyle name="Comma 42 2 3 3" xfId="7132" xr:uid="{00000000-0005-0000-0000-0000C5160000}"/>
    <cellStyle name="Comma 42 2 4" xfId="3303" xr:uid="{00000000-0005-0000-0000-0000C6160000}"/>
    <cellStyle name="Comma 42 2 4 2" xfId="7865" xr:uid="{00000000-0005-0000-0000-0000C7160000}"/>
    <cellStyle name="Comma 42 2 5" xfId="5622" xr:uid="{00000000-0005-0000-0000-0000C8160000}"/>
    <cellStyle name="Comma 42 2 6" xfId="10666" xr:uid="{00000000-0005-0000-0000-0000C9160000}"/>
    <cellStyle name="Comma 42 3" xfId="1311" xr:uid="{00000000-0005-0000-0000-0000CA160000}"/>
    <cellStyle name="Comma 42 3 2" xfId="2098" xr:uid="{00000000-0005-0000-0000-0000CB160000}"/>
    <cellStyle name="Comma 42 3 2 2" xfId="4342" xr:uid="{00000000-0005-0000-0000-0000CC160000}"/>
    <cellStyle name="Comma 42 3 2 2 2" xfId="8904" xr:uid="{00000000-0005-0000-0000-0000CD160000}"/>
    <cellStyle name="Comma 42 3 2 3" xfId="6661" xr:uid="{00000000-0005-0000-0000-0000CE160000}"/>
    <cellStyle name="Comma 42 3 2 4" xfId="11705" xr:uid="{00000000-0005-0000-0000-0000CF160000}"/>
    <cellStyle name="Comma 42 3 3" xfId="2820" xr:uid="{00000000-0005-0000-0000-0000D0160000}"/>
    <cellStyle name="Comma 42 3 3 2" xfId="5064" xr:uid="{00000000-0005-0000-0000-0000D1160000}"/>
    <cellStyle name="Comma 42 3 3 2 2" xfId="9626" xr:uid="{00000000-0005-0000-0000-0000D2160000}"/>
    <cellStyle name="Comma 42 3 3 3" xfId="7383" xr:uid="{00000000-0005-0000-0000-0000D3160000}"/>
    <cellStyle name="Comma 42 3 4" xfId="3556" xr:uid="{00000000-0005-0000-0000-0000D4160000}"/>
    <cellStyle name="Comma 42 3 4 2" xfId="8118" xr:uid="{00000000-0005-0000-0000-0000D5160000}"/>
    <cellStyle name="Comma 42 3 5" xfId="5875" xr:uid="{00000000-0005-0000-0000-0000D6160000}"/>
    <cellStyle name="Comma 42 3 6" xfId="10919" xr:uid="{00000000-0005-0000-0000-0000D7160000}"/>
    <cellStyle name="Comma 42 4" xfId="1631" xr:uid="{00000000-0005-0000-0000-0000D8160000}"/>
    <cellStyle name="Comma 42 4 2" xfId="3875" xr:uid="{00000000-0005-0000-0000-0000D9160000}"/>
    <cellStyle name="Comma 42 4 2 2" xfId="8437" xr:uid="{00000000-0005-0000-0000-0000DA160000}"/>
    <cellStyle name="Comma 42 4 3" xfId="6194" xr:uid="{00000000-0005-0000-0000-0000DB160000}"/>
    <cellStyle name="Comma 42 4 4" xfId="11238" xr:uid="{00000000-0005-0000-0000-0000DC160000}"/>
    <cellStyle name="Comma 42 5" xfId="2355" xr:uid="{00000000-0005-0000-0000-0000DD160000}"/>
    <cellStyle name="Comma 42 5 2" xfId="4599" xr:uid="{00000000-0005-0000-0000-0000DE160000}"/>
    <cellStyle name="Comma 42 5 2 2" xfId="9161" xr:uid="{00000000-0005-0000-0000-0000DF160000}"/>
    <cellStyle name="Comma 42 5 3" xfId="6918" xr:uid="{00000000-0005-0000-0000-0000E0160000}"/>
    <cellStyle name="Comma 42 6" xfId="3089" xr:uid="{00000000-0005-0000-0000-0000E1160000}"/>
    <cellStyle name="Comma 42 6 2" xfId="7651" xr:uid="{00000000-0005-0000-0000-0000E2160000}"/>
    <cellStyle name="Comma 42 7" xfId="5408" xr:uid="{00000000-0005-0000-0000-0000E3160000}"/>
    <cellStyle name="Comma 42 8" xfId="10452" xr:uid="{00000000-0005-0000-0000-0000E4160000}"/>
    <cellStyle name="Comma 43" xfId="732" xr:uid="{00000000-0005-0000-0000-0000E5160000}"/>
    <cellStyle name="Comma 43 2" xfId="1045" xr:uid="{00000000-0005-0000-0000-0000E6160000}"/>
    <cellStyle name="Comma 43 2 2" xfId="1833" xr:uid="{00000000-0005-0000-0000-0000E7160000}"/>
    <cellStyle name="Comma 43 2 2 2" xfId="4077" xr:uid="{00000000-0005-0000-0000-0000E8160000}"/>
    <cellStyle name="Comma 43 2 2 2 2" xfId="8639" xr:uid="{00000000-0005-0000-0000-0000E9160000}"/>
    <cellStyle name="Comma 43 2 2 3" xfId="6396" xr:uid="{00000000-0005-0000-0000-0000EA160000}"/>
    <cellStyle name="Comma 43 2 2 4" xfId="11440" xr:uid="{00000000-0005-0000-0000-0000EB160000}"/>
    <cellStyle name="Comma 43 2 3" xfId="2557" xr:uid="{00000000-0005-0000-0000-0000EC160000}"/>
    <cellStyle name="Comma 43 2 3 2" xfId="4801" xr:uid="{00000000-0005-0000-0000-0000ED160000}"/>
    <cellStyle name="Comma 43 2 3 2 2" xfId="9363" xr:uid="{00000000-0005-0000-0000-0000EE160000}"/>
    <cellStyle name="Comma 43 2 3 3" xfId="7120" xr:uid="{00000000-0005-0000-0000-0000EF160000}"/>
    <cellStyle name="Comma 43 2 4" xfId="3291" xr:uid="{00000000-0005-0000-0000-0000F0160000}"/>
    <cellStyle name="Comma 43 2 4 2" xfId="7853" xr:uid="{00000000-0005-0000-0000-0000F1160000}"/>
    <cellStyle name="Comma 43 2 5" xfId="5610" xr:uid="{00000000-0005-0000-0000-0000F2160000}"/>
    <cellStyle name="Comma 43 2 6" xfId="10654" xr:uid="{00000000-0005-0000-0000-0000F3160000}"/>
    <cellStyle name="Comma 43 3" xfId="1298" xr:uid="{00000000-0005-0000-0000-0000F4160000}"/>
    <cellStyle name="Comma 43 3 2" xfId="2085" xr:uid="{00000000-0005-0000-0000-0000F5160000}"/>
    <cellStyle name="Comma 43 3 2 2" xfId="4329" xr:uid="{00000000-0005-0000-0000-0000F6160000}"/>
    <cellStyle name="Comma 43 3 2 2 2" xfId="8891" xr:uid="{00000000-0005-0000-0000-0000F7160000}"/>
    <cellStyle name="Comma 43 3 2 3" xfId="6648" xr:uid="{00000000-0005-0000-0000-0000F8160000}"/>
    <cellStyle name="Comma 43 3 2 4" xfId="11692" xr:uid="{00000000-0005-0000-0000-0000F9160000}"/>
    <cellStyle name="Comma 43 3 3" xfId="2808" xr:uid="{00000000-0005-0000-0000-0000FA160000}"/>
    <cellStyle name="Comma 43 3 3 2" xfId="5052" xr:uid="{00000000-0005-0000-0000-0000FB160000}"/>
    <cellStyle name="Comma 43 3 3 2 2" xfId="9614" xr:uid="{00000000-0005-0000-0000-0000FC160000}"/>
    <cellStyle name="Comma 43 3 3 3" xfId="7371" xr:uid="{00000000-0005-0000-0000-0000FD160000}"/>
    <cellStyle name="Comma 43 3 4" xfId="3543" xr:uid="{00000000-0005-0000-0000-0000FE160000}"/>
    <cellStyle name="Comma 43 3 4 2" xfId="8105" xr:uid="{00000000-0005-0000-0000-0000FF160000}"/>
    <cellStyle name="Comma 43 3 5" xfId="5862" xr:uid="{00000000-0005-0000-0000-000000170000}"/>
    <cellStyle name="Comma 43 3 6" xfId="10906" xr:uid="{00000000-0005-0000-0000-000001170000}"/>
    <cellStyle name="Comma 43 4" xfId="1565" xr:uid="{00000000-0005-0000-0000-000002170000}"/>
    <cellStyle name="Comma 43 4 2" xfId="3809" xr:uid="{00000000-0005-0000-0000-000003170000}"/>
    <cellStyle name="Comma 43 4 2 2" xfId="8371" xr:uid="{00000000-0005-0000-0000-000004170000}"/>
    <cellStyle name="Comma 43 4 3" xfId="6128" xr:uid="{00000000-0005-0000-0000-000005170000}"/>
    <cellStyle name="Comma 43 4 4" xfId="11172" xr:uid="{00000000-0005-0000-0000-000006170000}"/>
    <cellStyle name="Comma 43 5" xfId="2343" xr:uid="{00000000-0005-0000-0000-000007170000}"/>
    <cellStyle name="Comma 43 5 2" xfId="4587" xr:uid="{00000000-0005-0000-0000-000008170000}"/>
    <cellStyle name="Comma 43 5 2 2" xfId="9149" xr:uid="{00000000-0005-0000-0000-000009170000}"/>
    <cellStyle name="Comma 43 5 3" xfId="6906" xr:uid="{00000000-0005-0000-0000-00000A170000}"/>
    <cellStyle name="Comma 43 6" xfId="3023" xr:uid="{00000000-0005-0000-0000-00000B170000}"/>
    <cellStyle name="Comma 43 6 2" xfId="7585" xr:uid="{00000000-0005-0000-0000-00000C170000}"/>
    <cellStyle name="Comma 43 7" xfId="5342" xr:uid="{00000000-0005-0000-0000-00000D170000}"/>
    <cellStyle name="Comma 43 8" xfId="10386" xr:uid="{00000000-0005-0000-0000-00000E170000}"/>
    <cellStyle name="Comma 44" xfId="157" xr:uid="{00000000-0005-0000-0000-00000F170000}"/>
    <cellStyle name="Comma 44 2" xfId="969" xr:uid="{00000000-0005-0000-0000-000010170000}"/>
    <cellStyle name="Comma 44 2 2" xfId="1757" xr:uid="{00000000-0005-0000-0000-000011170000}"/>
    <cellStyle name="Comma 44 2 2 2" xfId="4001" xr:uid="{00000000-0005-0000-0000-000012170000}"/>
    <cellStyle name="Comma 44 2 2 2 2" xfId="8563" xr:uid="{00000000-0005-0000-0000-000013170000}"/>
    <cellStyle name="Comma 44 2 2 3" xfId="6320" xr:uid="{00000000-0005-0000-0000-000014170000}"/>
    <cellStyle name="Comma 44 2 2 4" xfId="11364" xr:uid="{00000000-0005-0000-0000-000015170000}"/>
    <cellStyle name="Comma 44 2 3" xfId="2481" xr:uid="{00000000-0005-0000-0000-000016170000}"/>
    <cellStyle name="Comma 44 2 3 2" xfId="4725" xr:uid="{00000000-0005-0000-0000-000017170000}"/>
    <cellStyle name="Comma 44 2 3 2 2" xfId="9287" xr:uid="{00000000-0005-0000-0000-000018170000}"/>
    <cellStyle name="Comma 44 2 3 3" xfId="7044" xr:uid="{00000000-0005-0000-0000-000019170000}"/>
    <cellStyle name="Comma 44 2 4" xfId="3215" xr:uid="{00000000-0005-0000-0000-00001A170000}"/>
    <cellStyle name="Comma 44 2 4 2" xfId="7777" xr:uid="{00000000-0005-0000-0000-00001B170000}"/>
    <cellStyle name="Comma 44 2 5" xfId="5534" xr:uid="{00000000-0005-0000-0000-00001C170000}"/>
    <cellStyle name="Comma 44 2 6" xfId="10578" xr:uid="{00000000-0005-0000-0000-00001D170000}"/>
    <cellStyle name="Comma 44 3" xfId="1222" xr:uid="{00000000-0005-0000-0000-00001E170000}"/>
    <cellStyle name="Comma 44 3 2" xfId="2009" xr:uid="{00000000-0005-0000-0000-00001F170000}"/>
    <cellStyle name="Comma 44 3 2 2" xfId="4253" xr:uid="{00000000-0005-0000-0000-000020170000}"/>
    <cellStyle name="Comma 44 3 2 2 2" xfId="8815" xr:uid="{00000000-0005-0000-0000-000021170000}"/>
    <cellStyle name="Comma 44 3 2 3" xfId="6572" xr:uid="{00000000-0005-0000-0000-000022170000}"/>
    <cellStyle name="Comma 44 3 2 4" xfId="11616" xr:uid="{00000000-0005-0000-0000-000023170000}"/>
    <cellStyle name="Comma 44 3 3" xfId="2733" xr:uid="{00000000-0005-0000-0000-000024170000}"/>
    <cellStyle name="Comma 44 3 3 2" xfId="4977" xr:uid="{00000000-0005-0000-0000-000025170000}"/>
    <cellStyle name="Comma 44 3 3 2 2" xfId="9539" xr:uid="{00000000-0005-0000-0000-000026170000}"/>
    <cellStyle name="Comma 44 3 3 3" xfId="7296" xr:uid="{00000000-0005-0000-0000-000027170000}"/>
    <cellStyle name="Comma 44 3 4" xfId="3467" xr:uid="{00000000-0005-0000-0000-000028170000}"/>
    <cellStyle name="Comma 44 3 4 2" xfId="8029" xr:uid="{00000000-0005-0000-0000-000029170000}"/>
    <cellStyle name="Comma 44 3 5" xfId="5786" xr:uid="{00000000-0005-0000-0000-00002A170000}"/>
    <cellStyle name="Comma 44 3 6" xfId="10830" xr:uid="{00000000-0005-0000-0000-00002B170000}"/>
    <cellStyle name="Comma 44 4" xfId="1437" xr:uid="{00000000-0005-0000-0000-00002C170000}"/>
    <cellStyle name="Comma 44 4 2" xfId="3681" xr:uid="{00000000-0005-0000-0000-00002D170000}"/>
    <cellStyle name="Comma 44 4 2 2" xfId="8243" xr:uid="{00000000-0005-0000-0000-00002E170000}"/>
    <cellStyle name="Comma 44 4 3" xfId="6000" xr:uid="{00000000-0005-0000-0000-00002F170000}"/>
    <cellStyle name="Comma 44 4 4" xfId="11044" xr:uid="{00000000-0005-0000-0000-000030170000}"/>
    <cellStyle name="Comma 44 5" xfId="2223" xr:uid="{00000000-0005-0000-0000-000031170000}"/>
    <cellStyle name="Comma 44 5 2" xfId="4467" xr:uid="{00000000-0005-0000-0000-000032170000}"/>
    <cellStyle name="Comma 44 5 2 2" xfId="9029" xr:uid="{00000000-0005-0000-0000-000033170000}"/>
    <cellStyle name="Comma 44 5 3" xfId="6786" xr:uid="{00000000-0005-0000-0000-000034170000}"/>
    <cellStyle name="Comma 44 6" xfId="2947" xr:uid="{00000000-0005-0000-0000-000035170000}"/>
    <cellStyle name="Comma 44 6 2" xfId="7509" xr:uid="{00000000-0005-0000-0000-000036170000}"/>
    <cellStyle name="Comma 44 7" xfId="5212" xr:uid="{00000000-0005-0000-0000-000037170000}"/>
    <cellStyle name="Comma 44 8" xfId="10257" xr:uid="{00000000-0005-0000-0000-000038170000}"/>
    <cellStyle name="Comma 45" xfId="829" xr:uid="{00000000-0005-0000-0000-000039170000}"/>
    <cellStyle name="Comma 45 2" xfId="1058" xr:uid="{00000000-0005-0000-0000-00003A170000}"/>
    <cellStyle name="Comma 45 2 2" xfId="1846" xr:uid="{00000000-0005-0000-0000-00003B170000}"/>
    <cellStyle name="Comma 45 2 2 2" xfId="4090" xr:uid="{00000000-0005-0000-0000-00003C170000}"/>
    <cellStyle name="Comma 45 2 2 2 2" xfId="8652" xr:uid="{00000000-0005-0000-0000-00003D170000}"/>
    <cellStyle name="Comma 45 2 2 3" xfId="6409" xr:uid="{00000000-0005-0000-0000-00003E170000}"/>
    <cellStyle name="Comma 45 2 2 4" xfId="11453" xr:uid="{00000000-0005-0000-0000-00003F170000}"/>
    <cellStyle name="Comma 45 2 3" xfId="2570" xr:uid="{00000000-0005-0000-0000-000040170000}"/>
    <cellStyle name="Comma 45 2 3 2" xfId="4814" xr:uid="{00000000-0005-0000-0000-000041170000}"/>
    <cellStyle name="Comma 45 2 3 2 2" xfId="9376" xr:uid="{00000000-0005-0000-0000-000042170000}"/>
    <cellStyle name="Comma 45 2 3 3" xfId="7133" xr:uid="{00000000-0005-0000-0000-000043170000}"/>
    <cellStyle name="Comma 45 2 4" xfId="3304" xr:uid="{00000000-0005-0000-0000-000044170000}"/>
    <cellStyle name="Comma 45 2 4 2" xfId="7866" xr:uid="{00000000-0005-0000-0000-000045170000}"/>
    <cellStyle name="Comma 45 2 5" xfId="5623" xr:uid="{00000000-0005-0000-0000-000046170000}"/>
    <cellStyle name="Comma 45 2 6" xfId="10667" xr:uid="{00000000-0005-0000-0000-000047170000}"/>
    <cellStyle name="Comma 45 3" xfId="1312" xr:uid="{00000000-0005-0000-0000-000048170000}"/>
    <cellStyle name="Comma 45 3 2" xfId="2099" xr:uid="{00000000-0005-0000-0000-000049170000}"/>
    <cellStyle name="Comma 45 3 2 2" xfId="4343" xr:uid="{00000000-0005-0000-0000-00004A170000}"/>
    <cellStyle name="Comma 45 3 2 2 2" xfId="8905" xr:uid="{00000000-0005-0000-0000-00004B170000}"/>
    <cellStyle name="Comma 45 3 2 3" xfId="6662" xr:uid="{00000000-0005-0000-0000-00004C170000}"/>
    <cellStyle name="Comma 45 3 2 4" xfId="11706" xr:uid="{00000000-0005-0000-0000-00004D170000}"/>
    <cellStyle name="Comma 45 3 3" xfId="2821" xr:uid="{00000000-0005-0000-0000-00004E170000}"/>
    <cellStyle name="Comma 45 3 3 2" xfId="5065" xr:uid="{00000000-0005-0000-0000-00004F170000}"/>
    <cellStyle name="Comma 45 3 3 2 2" xfId="9627" xr:uid="{00000000-0005-0000-0000-000050170000}"/>
    <cellStyle name="Comma 45 3 3 3" xfId="7384" xr:uid="{00000000-0005-0000-0000-000051170000}"/>
    <cellStyle name="Comma 45 3 4" xfId="3557" xr:uid="{00000000-0005-0000-0000-000052170000}"/>
    <cellStyle name="Comma 45 3 4 2" xfId="8119" xr:uid="{00000000-0005-0000-0000-000053170000}"/>
    <cellStyle name="Comma 45 3 5" xfId="5876" xr:uid="{00000000-0005-0000-0000-000054170000}"/>
    <cellStyle name="Comma 45 3 6" xfId="10920" xr:uid="{00000000-0005-0000-0000-000055170000}"/>
    <cellStyle name="Comma 45 4" xfId="1632" xr:uid="{00000000-0005-0000-0000-000056170000}"/>
    <cellStyle name="Comma 45 4 2" xfId="3876" xr:uid="{00000000-0005-0000-0000-000057170000}"/>
    <cellStyle name="Comma 45 4 2 2" xfId="8438" xr:uid="{00000000-0005-0000-0000-000058170000}"/>
    <cellStyle name="Comma 45 4 3" xfId="6195" xr:uid="{00000000-0005-0000-0000-000059170000}"/>
    <cellStyle name="Comma 45 4 4" xfId="11239" xr:uid="{00000000-0005-0000-0000-00005A170000}"/>
    <cellStyle name="Comma 45 5" xfId="2356" xr:uid="{00000000-0005-0000-0000-00005B170000}"/>
    <cellStyle name="Comma 45 5 2" xfId="4600" xr:uid="{00000000-0005-0000-0000-00005C170000}"/>
    <cellStyle name="Comma 45 5 2 2" xfId="9162" xr:uid="{00000000-0005-0000-0000-00005D170000}"/>
    <cellStyle name="Comma 45 5 3" xfId="6919" xr:uid="{00000000-0005-0000-0000-00005E170000}"/>
    <cellStyle name="Comma 45 6" xfId="3090" xr:uid="{00000000-0005-0000-0000-00005F170000}"/>
    <cellStyle name="Comma 45 6 2" xfId="7652" xr:uid="{00000000-0005-0000-0000-000060170000}"/>
    <cellStyle name="Comma 45 7" xfId="5409" xr:uid="{00000000-0005-0000-0000-000061170000}"/>
    <cellStyle name="Comma 45 8" xfId="10453" xr:uid="{00000000-0005-0000-0000-000062170000}"/>
    <cellStyle name="Comma 46" xfId="841" xr:uid="{00000000-0005-0000-0000-000063170000}"/>
    <cellStyle name="Comma 46 2" xfId="1060" xr:uid="{00000000-0005-0000-0000-000064170000}"/>
    <cellStyle name="Comma 46 2 2" xfId="1848" xr:uid="{00000000-0005-0000-0000-000065170000}"/>
    <cellStyle name="Comma 46 2 2 2" xfId="4092" xr:uid="{00000000-0005-0000-0000-000066170000}"/>
    <cellStyle name="Comma 46 2 2 2 2" xfId="8654" xr:uid="{00000000-0005-0000-0000-000067170000}"/>
    <cellStyle name="Comma 46 2 2 3" xfId="6411" xr:uid="{00000000-0005-0000-0000-000068170000}"/>
    <cellStyle name="Comma 46 2 2 4" xfId="11455" xr:uid="{00000000-0005-0000-0000-000069170000}"/>
    <cellStyle name="Comma 46 2 3" xfId="2572" xr:uid="{00000000-0005-0000-0000-00006A170000}"/>
    <cellStyle name="Comma 46 2 3 2" xfId="4816" xr:uid="{00000000-0005-0000-0000-00006B170000}"/>
    <cellStyle name="Comma 46 2 3 2 2" xfId="9378" xr:uid="{00000000-0005-0000-0000-00006C170000}"/>
    <cellStyle name="Comma 46 2 3 3" xfId="7135" xr:uid="{00000000-0005-0000-0000-00006D170000}"/>
    <cellStyle name="Comma 46 2 4" xfId="3306" xr:uid="{00000000-0005-0000-0000-00006E170000}"/>
    <cellStyle name="Comma 46 2 4 2" xfId="7868" xr:uid="{00000000-0005-0000-0000-00006F170000}"/>
    <cellStyle name="Comma 46 2 5" xfId="5625" xr:uid="{00000000-0005-0000-0000-000070170000}"/>
    <cellStyle name="Comma 46 2 6" xfId="10669" xr:uid="{00000000-0005-0000-0000-000071170000}"/>
    <cellStyle name="Comma 46 3" xfId="1314" xr:uid="{00000000-0005-0000-0000-000072170000}"/>
    <cellStyle name="Comma 46 3 2" xfId="2101" xr:uid="{00000000-0005-0000-0000-000073170000}"/>
    <cellStyle name="Comma 46 3 2 2" xfId="4345" xr:uid="{00000000-0005-0000-0000-000074170000}"/>
    <cellStyle name="Comma 46 3 2 2 2" xfId="8907" xr:uid="{00000000-0005-0000-0000-000075170000}"/>
    <cellStyle name="Comma 46 3 2 3" xfId="6664" xr:uid="{00000000-0005-0000-0000-000076170000}"/>
    <cellStyle name="Comma 46 3 2 4" xfId="11708" xr:uid="{00000000-0005-0000-0000-000077170000}"/>
    <cellStyle name="Comma 46 3 3" xfId="2823" xr:uid="{00000000-0005-0000-0000-000078170000}"/>
    <cellStyle name="Comma 46 3 3 2" xfId="5067" xr:uid="{00000000-0005-0000-0000-000079170000}"/>
    <cellStyle name="Comma 46 3 3 2 2" xfId="9629" xr:uid="{00000000-0005-0000-0000-00007A170000}"/>
    <cellStyle name="Comma 46 3 3 3" xfId="7386" xr:uid="{00000000-0005-0000-0000-00007B170000}"/>
    <cellStyle name="Comma 46 3 4" xfId="3559" xr:uid="{00000000-0005-0000-0000-00007C170000}"/>
    <cellStyle name="Comma 46 3 4 2" xfId="8121" xr:uid="{00000000-0005-0000-0000-00007D170000}"/>
    <cellStyle name="Comma 46 3 5" xfId="5878" xr:uid="{00000000-0005-0000-0000-00007E170000}"/>
    <cellStyle name="Comma 46 3 6" xfId="10922" xr:uid="{00000000-0005-0000-0000-00007F170000}"/>
    <cellStyle name="Comma 46 4" xfId="1634" xr:uid="{00000000-0005-0000-0000-000080170000}"/>
    <cellStyle name="Comma 46 4 2" xfId="3878" xr:uid="{00000000-0005-0000-0000-000081170000}"/>
    <cellStyle name="Comma 46 4 2 2" xfId="8440" xr:uid="{00000000-0005-0000-0000-000082170000}"/>
    <cellStyle name="Comma 46 4 3" xfId="6197" xr:uid="{00000000-0005-0000-0000-000083170000}"/>
    <cellStyle name="Comma 46 4 4" xfId="11241" xr:uid="{00000000-0005-0000-0000-000084170000}"/>
    <cellStyle name="Comma 46 5" xfId="2358" xr:uid="{00000000-0005-0000-0000-000085170000}"/>
    <cellStyle name="Comma 46 5 2" xfId="4602" xr:uid="{00000000-0005-0000-0000-000086170000}"/>
    <cellStyle name="Comma 46 5 2 2" xfId="9164" xr:uid="{00000000-0005-0000-0000-000087170000}"/>
    <cellStyle name="Comma 46 5 3" xfId="6921" xr:uid="{00000000-0005-0000-0000-000088170000}"/>
    <cellStyle name="Comma 46 6" xfId="3092" xr:uid="{00000000-0005-0000-0000-000089170000}"/>
    <cellStyle name="Comma 46 6 2" xfId="7654" xr:uid="{00000000-0005-0000-0000-00008A170000}"/>
    <cellStyle name="Comma 46 7" xfId="5411" xr:uid="{00000000-0005-0000-0000-00008B170000}"/>
    <cellStyle name="Comma 46 8" xfId="10455" xr:uid="{00000000-0005-0000-0000-00008C170000}"/>
    <cellStyle name="Comma 47" xfId="842" xr:uid="{00000000-0005-0000-0000-00008D170000}"/>
    <cellStyle name="Comma 47 2" xfId="1061" xr:uid="{00000000-0005-0000-0000-00008E170000}"/>
    <cellStyle name="Comma 47 2 2" xfId="1849" xr:uid="{00000000-0005-0000-0000-00008F170000}"/>
    <cellStyle name="Comma 47 2 2 2" xfId="4093" xr:uid="{00000000-0005-0000-0000-000090170000}"/>
    <cellStyle name="Comma 47 2 2 2 2" xfId="8655" xr:uid="{00000000-0005-0000-0000-000091170000}"/>
    <cellStyle name="Comma 47 2 2 3" xfId="6412" xr:uid="{00000000-0005-0000-0000-000092170000}"/>
    <cellStyle name="Comma 47 2 2 4" xfId="11456" xr:uid="{00000000-0005-0000-0000-000093170000}"/>
    <cellStyle name="Comma 47 2 3" xfId="2573" xr:uid="{00000000-0005-0000-0000-000094170000}"/>
    <cellStyle name="Comma 47 2 3 2" xfId="4817" xr:uid="{00000000-0005-0000-0000-000095170000}"/>
    <cellStyle name="Comma 47 2 3 2 2" xfId="9379" xr:uid="{00000000-0005-0000-0000-000096170000}"/>
    <cellStyle name="Comma 47 2 3 3" xfId="7136" xr:uid="{00000000-0005-0000-0000-000097170000}"/>
    <cellStyle name="Comma 47 2 4" xfId="3307" xr:uid="{00000000-0005-0000-0000-000098170000}"/>
    <cellStyle name="Comma 47 2 4 2" xfId="7869" xr:uid="{00000000-0005-0000-0000-000099170000}"/>
    <cellStyle name="Comma 47 2 5" xfId="5626" xr:uid="{00000000-0005-0000-0000-00009A170000}"/>
    <cellStyle name="Comma 47 2 6" xfId="10670" xr:uid="{00000000-0005-0000-0000-00009B170000}"/>
    <cellStyle name="Comma 47 3" xfId="1315" xr:uid="{00000000-0005-0000-0000-00009C170000}"/>
    <cellStyle name="Comma 47 3 2" xfId="2102" xr:uid="{00000000-0005-0000-0000-00009D170000}"/>
    <cellStyle name="Comma 47 3 2 2" xfId="4346" xr:uid="{00000000-0005-0000-0000-00009E170000}"/>
    <cellStyle name="Comma 47 3 2 2 2" xfId="8908" xr:uid="{00000000-0005-0000-0000-00009F170000}"/>
    <cellStyle name="Comma 47 3 2 3" xfId="6665" xr:uid="{00000000-0005-0000-0000-0000A0170000}"/>
    <cellStyle name="Comma 47 3 2 4" xfId="11709" xr:uid="{00000000-0005-0000-0000-0000A1170000}"/>
    <cellStyle name="Comma 47 3 3" xfId="2824" xr:uid="{00000000-0005-0000-0000-0000A2170000}"/>
    <cellStyle name="Comma 47 3 3 2" xfId="5068" xr:uid="{00000000-0005-0000-0000-0000A3170000}"/>
    <cellStyle name="Comma 47 3 3 2 2" xfId="9630" xr:uid="{00000000-0005-0000-0000-0000A4170000}"/>
    <cellStyle name="Comma 47 3 3 3" xfId="7387" xr:uid="{00000000-0005-0000-0000-0000A5170000}"/>
    <cellStyle name="Comma 47 3 4" xfId="3560" xr:uid="{00000000-0005-0000-0000-0000A6170000}"/>
    <cellStyle name="Comma 47 3 4 2" xfId="8122" xr:uid="{00000000-0005-0000-0000-0000A7170000}"/>
    <cellStyle name="Comma 47 3 5" xfId="5879" xr:uid="{00000000-0005-0000-0000-0000A8170000}"/>
    <cellStyle name="Comma 47 3 6" xfId="10923" xr:uid="{00000000-0005-0000-0000-0000A9170000}"/>
    <cellStyle name="Comma 47 4" xfId="1635" xr:uid="{00000000-0005-0000-0000-0000AA170000}"/>
    <cellStyle name="Comma 47 4 2" xfId="3879" xr:uid="{00000000-0005-0000-0000-0000AB170000}"/>
    <cellStyle name="Comma 47 4 2 2" xfId="8441" xr:uid="{00000000-0005-0000-0000-0000AC170000}"/>
    <cellStyle name="Comma 47 4 3" xfId="6198" xr:uid="{00000000-0005-0000-0000-0000AD170000}"/>
    <cellStyle name="Comma 47 4 4" xfId="11242" xr:uid="{00000000-0005-0000-0000-0000AE170000}"/>
    <cellStyle name="Comma 47 5" xfId="2359" xr:uid="{00000000-0005-0000-0000-0000AF170000}"/>
    <cellStyle name="Comma 47 5 2" xfId="4603" xr:uid="{00000000-0005-0000-0000-0000B0170000}"/>
    <cellStyle name="Comma 47 5 2 2" xfId="9165" xr:uid="{00000000-0005-0000-0000-0000B1170000}"/>
    <cellStyle name="Comma 47 5 3" xfId="6922" xr:uid="{00000000-0005-0000-0000-0000B2170000}"/>
    <cellStyle name="Comma 47 6" xfId="3093" xr:uid="{00000000-0005-0000-0000-0000B3170000}"/>
    <cellStyle name="Comma 47 6 2" xfId="7655" xr:uid="{00000000-0005-0000-0000-0000B4170000}"/>
    <cellStyle name="Comma 47 7" xfId="5412" xr:uid="{00000000-0005-0000-0000-0000B5170000}"/>
    <cellStyle name="Comma 47 8" xfId="10456" xr:uid="{00000000-0005-0000-0000-0000B6170000}"/>
    <cellStyle name="Comma 48" xfId="158" xr:uid="{00000000-0005-0000-0000-0000B7170000}"/>
    <cellStyle name="Comma 48 2" xfId="970" xr:uid="{00000000-0005-0000-0000-0000B8170000}"/>
    <cellStyle name="Comma 48 2 2" xfId="1758" xr:uid="{00000000-0005-0000-0000-0000B9170000}"/>
    <cellStyle name="Comma 48 2 2 2" xfId="4002" xr:uid="{00000000-0005-0000-0000-0000BA170000}"/>
    <cellStyle name="Comma 48 2 2 2 2" xfId="8564" xr:uid="{00000000-0005-0000-0000-0000BB170000}"/>
    <cellStyle name="Comma 48 2 2 3" xfId="6321" xr:uid="{00000000-0005-0000-0000-0000BC170000}"/>
    <cellStyle name="Comma 48 2 2 4" xfId="11365" xr:uid="{00000000-0005-0000-0000-0000BD170000}"/>
    <cellStyle name="Comma 48 2 3" xfId="2482" xr:uid="{00000000-0005-0000-0000-0000BE170000}"/>
    <cellStyle name="Comma 48 2 3 2" xfId="4726" xr:uid="{00000000-0005-0000-0000-0000BF170000}"/>
    <cellStyle name="Comma 48 2 3 2 2" xfId="9288" xr:uid="{00000000-0005-0000-0000-0000C0170000}"/>
    <cellStyle name="Comma 48 2 3 3" xfId="7045" xr:uid="{00000000-0005-0000-0000-0000C1170000}"/>
    <cellStyle name="Comma 48 2 4" xfId="3216" xr:uid="{00000000-0005-0000-0000-0000C2170000}"/>
    <cellStyle name="Comma 48 2 4 2" xfId="7778" xr:uid="{00000000-0005-0000-0000-0000C3170000}"/>
    <cellStyle name="Comma 48 2 5" xfId="5535" xr:uid="{00000000-0005-0000-0000-0000C4170000}"/>
    <cellStyle name="Comma 48 2 6" xfId="10579" xr:uid="{00000000-0005-0000-0000-0000C5170000}"/>
    <cellStyle name="Comma 48 3" xfId="1223" xr:uid="{00000000-0005-0000-0000-0000C6170000}"/>
    <cellStyle name="Comma 48 3 2" xfId="2010" xr:uid="{00000000-0005-0000-0000-0000C7170000}"/>
    <cellStyle name="Comma 48 3 2 2" xfId="4254" xr:uid="{00000000-0005-0000-0000-0000C8170000}"/>
    <cellStyle name="Comma 48 3 2 2 2" xfId="8816" xr:uid="{00000000-0005-0000-0000-0000C9170000}"/>
    <cellStyle name="Comma 48 3 2 3" xfId="6573" xr:uid="{00000000-0005-0000-0000-0000CA170000}"/>
    <cellStyle name="Comma 48 3 2 4" xfId="11617" xr:uid="{00000000-0005-0000-0000-0000CB170000}"/>
    <cellStyle name="Comma 48 3 3" xfId="2734" xr:uid="{00000000-0005-0000-0000-0000CC170000}"/>
    <cellStyle name="Comma 48 3 3 2" xfId="4978" xr:uid="{00000000-0005-0000-0000-0000CD170000}"/>
    <cellStyle name="Comma 48 3 3 2 2" xfId="9540" xr:uid="{00000000-0005-0000-0000-0000CE170000}"/>
    <cellStyle name="Comma 48 3 3 3" xfId="7297" xr:uid="{00000000-0005-0000-0000-0000CF170000}"/>
    <cellStyle name="Comma 48 3 4" xfId="3468" xr:uid="{00000000-0005-0000-0000-0000D0170000}"/>
    <cellStyle name="Comma 48 3 4 2" xfId="8030" xr:uid="{00000000-0005-0000-0000-0000D1170000}"/>
    <cellStyle name="Comma 48 3 5" xfId="5787" xr:uid="{00000000-0005-0000-0000-0000D2170000}"/>
    <cellStyle name="Comma 48 3 6" xfId="10831" xr:uid="{00000000-0005-0000-0000-0000D3170000}"/>
    <cellStyle name="Comma 48 4" xfId="1438" xr:uid="{00000000-0005-0000-0000-0000D4170000}"/>
    <cellStyle name="Comma 48 4 2" xfId="3682" xr:uid="{00000000-0005-0000-0000-0000D5170000}"/>
    <cellStyle name="Comma 48 4 2 2" xfId="8244" xr:uid="{00000000-0005-0000-0000-0000D6170000}"/>
    <cellStyle name="Comma 48 4 3" xfId="6001" xr:uid="{00000000-0005-0000-0000-0000D7170000}"/>
    <cellStyle name="Comma 48 4 4" xfId="11045" xr:uid="{00000000-0005-0000-0000-0000D8170000}"/>
    <cellStyle name="Comma 48 5" xfId="2224" xr:uid="{00000000-0005-0000-0000-0000D9170000}"/>
    <cellStyle name="Comma 48 5 2" xfId="4468" xr:uid="{00000000-0005-0000-0000-0000DA170000}"/>
    <cellStyle name="Comma 48 5 2 2" xfId="9030" xr:uid="{00000000-0005-0000-0000-0000DB170000}"/>
    <cellStyle name="Comma 48 5 3" xfId="6787" xr:uid="{00000000-0005-0000-0000-0000DC170000}"/>
    <cellStyle name="Comma 48 6" xfId="2948" xr:uid="{00000000-0005-0000-0000-0000DD170000}"/>
    <cellStyle name="Comma 48 6 2" xfId="7510" xr:uid="{00000000-0005-0000-0000-0000DE170000}"/>
    <cellStyle name="Comma 48 7" xfId="5213" xr:uid="{00000000-0005-0000-0000-0000DF170000}"/>
    <cellStyle name="Comma 48 8" xfId="10258" xr:uid="{00000000-0005-0000-0000-0000E0170000}"/>
    <cellStyle name="Comma 49" xfId="736" xr:uid="{00000000-0005-0000-0000-0000E1170000}"/>
    <cellStyle name="Comma 49 2" xfId="1048" xr:uid="{00000000-0005-0000-0000-0000E2170000}"/>
    <cellStyle name="Comma 49 2 2" xfId="1836" xr:uid="{00000000-0005-0000-0000-0000E3170000}"/>
    <cellStyle name="Comma 49 2 2 2" xfId="4080" xr:uid="{00000000-0005-0000-0000-0000E4170000}"/>
    <cellStyle name="Comma 49 2 2 2 2" xfId="8642" xr:uid="{00000000-0005-0000-0000-0000E5170000}"/>
    <cellStyle name="Comma 49 2 2 3" xfId="6399" xr:uid="{00000000-0005-0000-0000-0000E6170000}"/>
    <cellStyle name="Comma 49 2 2 4" xfId="11443" xr:uid="{00000000-0005-0000-0000-0000E7170000}"/>
    <cellStyle name="Comma 49 2 3" xfId="2560" xr:uid="{00000000-0005-0000-0000-0000E8170000}"/>
    <cellStyle name="Comma 49 2 3 2" xfId="4804" xr:uid="{00000000-0005-0000-0000-0000E9170000}"/>
    <cellStyle name="Comma 49 2 3 2 2" xfId="9366" xr:uid="{00000000-0005-0000-0000-0000EA170000}"/>
    <cellStyle name="Comma 49 2 3 3" xfId="7123" xr:uid="{00000000-0005-0000-0000-0000EB170000}"/>
    <cellStyle name="Comma 49 2 4" xfId="3294" xr:uid="{00000000-0005-0000-0000-0000EC170000}"/>
    <cellStyle name="Comma 49 2 4 2" xfId="7856" xr:uid="{00000000-0005-0000-0000-0000ED170000}"/>
    <cellStyle name="Comma 49 2 5" xfId="5613" xr:uid="{00000000-0005-0000-0000-0000EE170000}"/>
    <cellStyle name="Comma 49 2 6" xfId="10657" xr:uid="{00000000-0005-0000-0000-0000EF170000}"/>
    <cellStyle name="Comma 49 3" xfId="1301" xr:uid="{00000000-0005-0000-0000-0000F0170000}"/>
    <cellStyle name="Comma 49 3 2" xfId="2088" xr:uid="{00000000-0005-0000-0000-0000F1170000}"/>
    <cellStyle name="Comma 49 3 2 2" xfId="4332" xr:uid="{00000000-0005-0000-0000-0000F2170000}"/>
    <cellStyle name="Comma 49 3 2 2 2" xfId="8894" xr:uid="{00000000-0005-0000-0000-0000F3170000}"/>
    <cellStyle name="Comma 49 3 2 3" xfId="6651" xr:uid="{00000000-0005-0000-0000-0000F4170000}"/>
    <cellStyle name="Comma 49 3 2 4" xfId="11695" xr:uid="{00000000-0005-0000-0000-0000F5170000}"/>
    <cellStyle name="Comma 49 3 3" xfId="2811" xr:uid="{00000000-0005-0000-0000-0000F6170000}"/>
    <cellStyle name="Comma 49 3 3 2" xfId="5055" xr:uid="{00000000-0005-0000-0000-0000F7170000}"/>
    <cellStyle name="Comma 49 3 3 2 2" xfId="9617" xr:uid="{00000000-0005-0000-0000-0000F8170000}"/>
    <cellStyle name="Comma 49 3 3 3" xfId="7374" xr:uid="{00000000-0005-0000-0000-0000F9170000}"/>
    <cellStyle name="Comma 49 3 4" xfId="3546" xr:uid="{00000000-0005-0000-0000-0000FA170000}"/>
    <cellStyle name="Comma 49 3 4 2" xfId="8108" xr:uid="{00000000-0005-0000-0000-0000FB170000}"/>
    <cellStyle name="Comma 49 3 5" xfId="5865" xr:uid="{00000000-0005-0000-0000-0000FC170000}"/>
    <cellStyle name="Comma 49 3 6" xfId="10909" xr:uid="{00000000-0005-0000-0000-0000FD170000}"/>
    <cellStyle name="Comma 49 4" xfId="1568" xr:uid="{00000000-0005-0000-0000-0000FE170000}"/>
    <cellStyle name="Comma 49 4 2" xfId="3812" xr:uid="{00000000-0005-0000-0000-0000FF170000}"/>
    <cellStyle name="Comma 49 4 2 2" xfId="8374" xr:uid="{00000000-0005-0000-0000-000000180000}"/>
    <cellStyle name="Comma 49 4 3" xfId="6131" xr:uid="{00000000-0005-0000-0000-000001180000}"/>
    <cellStyle name="Comma 49 4 4" xfId="11175" xr:uid="{00000000-0005-0000-0000-000002180000}"/>
    <cellStyle name="Comma 49 5" xfId="2346" xr:uid="{00000000-0005-0000-0000-000003180000}"/>
    <cellStyle name="Comma 49 5 2" xfId="4590" xr:uid="{00000000-0005-0000-0000-000004180000}"/>
    <cellStyle name="Comma 49 5 2 2" xfId="9152" xr:uid="{00000000-0005-0000-0000-000005180000}"/>
    <cellStyle name="Comma 49 5 3" xfId="6909" xr:uid="{00000000-0005-0000-0000-000006180000}"/>
    <cellStyle name="Comma 49 6" xfId="3026" xr:uid="{00000000-0005-0000-0000-000007180000}"/>
    <cellStyle name="Comma 49 6 2" xfId="7588" xr:uid="{00000000-0005-0000-0000-000008180000}"/>
    <cellStyle name="Comma 49 7" xfId="5345" xr:uid="{00000000-0005-0000-0000-000009180000}"/>
    <cellStyle name="Comma 49 8" xfId="10389" xr:uid="{00000000-0005-0000-0000-00000A180000}"/>
    <cellStyle name="Comma 5" xfId="159" xr:uid="{00000000-0005-0000-0000-00000B180000}"/>
    <cellStyle name="Comma 5 10" xfId="160" xr:uid="{00000000-0005-0000-0000-00000C180000}"/>
    <cellStyle name="Comma 5 11" xfId="10259" xr:uid="{00000000-0005-0000-0000-00000D180000}"/>
    <cellStyle name="Comma 5 2" xfId="161" xr:uid="{00000000-0005-0000-0000-00000E180000}"/>
    <cellStyle name="Comma 5 3" xfId="162" xr:uid="{00000000-0005-0000-0000-00000F180000}"/>
    <cellStyle name="Comma 5 3 2" xfId="972" xr:uid="{00000000-0005-0000-0000-000010180000}"/>
    <cellStyle name="Comma 5 3 2 2" xfId="1760" xr:uid="{00000000-0005-0000-0000-000011180000}"/>
    <cellStyle name="Comma 5 3 2 2 2" xfId="4004" xr:uid="{00000000-0005-0000-0000-000012180000}"/>
    <cellStyle name="Comma 5 3 2 2 2 2" xfId="8566" xr:uid="{00000000-0005-0000-0000-000013180000}"/>
    <cellStyle name="Comma 5 3 2 2 3" xfId="6323" xr:uid="{00000000-0005-0000-0000-000014180000}"/>
    <cellStyle name="Comma 5 3 2 2 4" xfId="11367" xr:uid="{00000000-0005-0000-0000-000015180000}"/>
    <cellStyle name="Comma 5 3 2 3" xfId="2484" xr:uid="{00000000-0005-0000-0000-000016180000}"/>
    <cellStyle name="Comma 5 3 2 3 2" xfId="4728" xr:uid="{00000000-0005-0000-0000-000017180000}"/>
    <cellStyle name="Comma 5 3 2 3 2 2" xfId="9290" xr:uid="{00000000-0005-0000-0000-000018180000}"/>
    <cellStyle name="Comma 5 3 2 3 3" xfId="7047" xr:uid="{00000000-0005-0000-0000-000019180000}"/>
    <cellStyle name="Comma 5 3 2 4" xfId="3218" xr:uid="{00000000-0005-0000-0000-00001A180000}"/>
    <cellStyle name="Comma 5 3 2 4 2" xfId="7780" xr:uid="{00000000-0005-0000-0000-00001B180000}"/>
    <cellStyle name="Comma 5 3 2 5" xfId="5537" xr:uid="{00000000-0005-0000-0000-00001C180000}"/>
    <cellStyle name="Comma 5 3 2 6" xfId="10581" xr:uid="{00000000-0005-0000-0000-00001D180000}"/>
    <cellStyle name="Comma 5 3 3" xfId="1225" xr:uid="{00000000-0005-0000-0000-00001E180000}"/>
    <cellStyle name="Comma 5 3 3 2" xfId="2012" xr:uid="{00000000-0005-0000-0000-00001F180000}"/>
    <cellStyle name="Comma 5 3 3 2 2" xfId="4256" xr:uid="{00000000-0005-0000-0000-000020180000}"/>
    <cellStyle name="Comma 5 3 3 2 2 2" xfId="8818" xr:uid="{00000000-0005-0000-0000-000021180000}"/>
    <cellStyle name="Comma 5 3 3 2 3" xfId="6575" xr:uid="{00000000-0005-0000-0000-000022180000}"/>
    <cellStyle name="Comma 5 3 3 2 4" xfId="11619" xr:uid="{00000000-0005-0000-0000-000023180000}"/>
    <cellStyle name="Comma 5 3 3 3" xfId="2736" xr:uid="{00000000-0005-0000-0000-000024180000}"/>
    <cellStyle name="Comma 5 3 3 3 2" xfId="4980" xr:uid="{00000000-0005-0000-0000-000025180000}"/>
    <cellStyle name="Comma 5 3 3 3 2 2" xfId="9542" xr:uid="{00000000-0005-0000-0000-000026180000}"/>
    <cellStyle name="Comma 5 3 3 3 3" xfId="7299" xr:uid="{00000000-0005-0000-0000-000027180000}"/>
    <cellStyle name="Comma 5 3 3 4" xfId="3470" xr:uid="{00000000-0005-0000-0000-000028180000}"/>
    <cellStyle name="Comma 5 3 3 4 2" xfId="8032" xr:uid="{00000000-0005-0000-0000-000029180000}"/>
    <cellStyle name="Comma 5 3 3 5" xfId="5789" xr:uid="{00000000-0005-0000-0000-00002A180000}"/>
    <cellStyle name="Comma 5 3 3 6" xfId="10833" xr:uid="{00000000-0005-0000-0000-00002B180000}"/>
    <cellStyle name="Comma 5 3 4" xfId="1440" xr:uid="{00000000-0005-0000-0000-00002C180000}"/>
    <cellStyle name="Comma 5 3 4 2" xfId="3684" xr:uid="{00000000-0005-0000-0000-00002D180000}"/>
    <cellStyle name="Comma 5 3 4 2 2" xfId="8246" xr:uid="{00000000-0005-0000-0000-00002E180000}"/>
    <cellStyle name="Comma 5 3 4 3" xfId="6003" xr:uid="{00000000-0005-0000-0000-00002F180000}"/>
    <cellStyle name="Comma 5 3 4 4" xfId="11047" xr:uid="{00000000-0005-0000-0000-000030180000}"/>
    <cellStyle name="Comma 5 3 5" xfId="2226" xr:uid="{00000000-0005-0000-0000-000031180000}"/>
    <cellStyle name="Comma 5 3 5 2" xfId="4470" xr:uid="{00000000-0005-0000-0000-000032180000}"/>
    <cellStyle name="Comma 5 3 5 2 2" xfId="9032" xr:uid="{00000000-0005-0000-0000-000033180000}"/>
    <cellStyle name="Comma 5 3 5 3" xfId="6789" xr:uid="{00000000-0005-0000-0000-000034180000}"/>
    <cellStyle name="Comma 5 3 6" xfId="2950" xr:uid="{00000000-0005-0000-0000-000035180000}"/>
    <cellStyle name="Comma 5 3 6 2" xfId="7512" xr:uid="{00000000-0005-0000-0000-000036180000}"/>
    <cellStyle name="Comma 5 3 7" xfId="5215" xr:uid="{00000000-0005-0000-0000-000037180000}"/>
    <cellStyle name="Comma 5 3 8" xfId="10260" xr:uid="{00000000-0005-0000-0000-000038180000}"/>
    <cellStyle name="Comma 5 4" xfId="971" xr:uid="{00000000-0005-0000-0000-000039180000}"/>
    <cellStyle name="Comma 5 4 2" xfId="1759" xr:uid="{00000000-0005-0000-0000-00003A180000}"/>
    <cellStyle name="Comma 5 4 2 2" xfId="4003" xr:uid="{00000000-0005-0000-0000-00003B180000}"/>
    <cellStyle name="Comma 5 4 2 2 2" xfId="8565" xr:uid="{00000000-0005-0000-0000-00003C180000}"/>
    <cellStyle name="Comma 5 4 2 3" xfId="6322" xr:uid="{00000000-0005-0000-0000-00003D180000}"/>
    <cellStyle name="Comma 5 4 2 4" xfId="11366" xr:uid="{00000000-0005-0000-0000-00003E180000}"/>
    <cellStyle name="Comma 5 4 3" xfId="2483" xr:uid="{00000000-0005-0000-0000-00003F180000}"/>
    <cellStyle name="Comma 5 4 3 2" xfId="4727" xr:uid="{00000000-0005-0000-0000-000040180000}"/>
    <cellStyle name="Comma 5 4 3 2 2" xfId="9289" xr:uid="{00000000-0005-0000-0000-000041180000}"/>
    <cellStyle name="Comma 5 4 3 3" xfId="7046" xr:uid="{00000000-0005-0000-0000-000042180000}"/>
    <cellStyle name="Comma 5 4 4" xfId="3217" xr:uid="{00000000-0005-0000-0000-000043180000}"/>
    <cellStyle name="Comma 5 4 4 2" xfId="7779" xr:uid="{00000000-0005-0000-0000-000044180000}"/>
    <cellStyle name="Comma 5 4 5" xfId="5536" xr:uid="{00000000-0005-0000-0000-000045180000}"/>
    <cellStyle name="Comma 5 4 6" xfId="10580" xr:uid="{00000000-0005-0000-0000-000046180000}"/>
    <cellStyle name="Comma 5 5" xfId="1224" xr:uid="{00000000-0005-0000-0000-000047180000}"/>
    <cellStyle name="Comma 5 5 2" xfId="2011" xr:uid="{00000000-0005-0000-0000-000048180000}"/>
    <cellStyle name="Comma 5 5 2 2" xfId="4255" xr:uid="{00000000-0005-0000-0000-000049180000}"/>
    <cellStyle name="Comma 5 5 2 2 2" xfId="8817" xr:uid="{00000000-0005-0000-0000-00004A180000}"/>
    <cellStyle name="Comma 5 5 2 3" xfId="6574" xr:uid="{00000000-0005-0000-0000-00004B180000}"/>
    <cellStyle name="Comma 5 5 2 4" xfId="11618" xr:uid="{00000000-0005-0000-0000-00004C180000}"/>
    <cellStyle name="Comma 5 5 3" xfId="2735" xr:uid="{00000000-0005-0000-0000-00004D180000}"/>
    <cellStyle name="Comma 5 5 3 2" xfId="4979" xr:uid="{00000000-0005-0000-0000-00004E180000}"/>
    <cellStyle name="Comma 5 5 3 2 2" xfId="9541" xr:uid="{00000000-0005-0000-0000-00004F180000}"/>
    <cellStyle name="Comma 5 5 3 3" xfId="7298" xr:uid="{00000000-0005-0000-0000-000050180000}"/>
    <cellStyle name="Comma 5 5 4" xfId="3469" xr:uid="{00000000-0005-0000-0000-000051180000}"/>
    <cellStyle name="Comma 5 5 4 2" xfId="8031" xr:uid="{00000000-0005-0000-0000-000052180000}"/>
    <cellStyle name="Comma 5 5 5" xfId="5788" xr:uid="{00000000-0005-0000-0000-000053180000}"/>
    <cellStyle name="Comma 5 5 6" xfId="10832" xr:uid="{00000000-0005-0000-0000-000054180000}"/>
    <cellStyle name="Comma 5 6" xfId="1439" xr:uid="{00000000-0005-0000-0000-000055180000}"/>
    <cellStyle name="Comma 5 6 2" xfId="3683" xr:uid="{00000000-0005-0000-0000-000056180000}"/>
    <cellStyle name="Comma 5 6 2 2" xfId="8245" xr:uid="{00000000-0005-0000-0000-000057180000}"/>
    <cellStyle name="Comma 5 6 3" xfId="6002" xr:uid="{00000000-0005-0000-0000-000058180000}"/>
    <cellStyle name="Comma 5 6 4" xfId="11046" xr:uid="{00000000-0005-0000-0000-000059180000}"/>
    <cellStyle name="Comma 5 7" xfId="2225" xr:uid="{00000000-0005-0000-0000-00005A180000}"/>
    <cellStyle name="Comma 5 7 2" xfId="4469" xr:uid="{00000000-0005-0000-0000-00005B180000}"/>
    <cellStyle name="Comma 5 7 2 2" xfId="9031" xr:uid="{00000000-0005-0000-0000-00005C180000}"/>
    <cellStyle name="Comma 5 7 3" xfId="6788" xr:uid="{00000000-0005-0000-0000-00005D180000}"/>
    <cellStyle name="Comma 5 8" xfId="2949" xr:uid="{00000000-0005-0000-0000-00005E180000}"/>
    <cellStyle name="Comma 5 8 2" xfId="7511" xr:uid="{00000000-0005-0000-0000-00005F180000}"/>
    <cellStyle name="Comma 5 9" xfId="5214" xr:uid="{00000000-0005-0000-0000-000060180000}"/>
    <cellStyle name="Comma 50" xfId="844" xr:uid="{00000000-0005-0000-0000-000061180000}"/>
    <cellStyle name="Comma 50 2" xfId="1062" xr:uid="{00000000-0005-0000-0000-000062180000}"/>
    <cellStyle name="Comma 50 2 2" xfId="1850" xr:uid="{00000000-0005-0000-0000-000063180000}"/>
    <cellStyle name="Comma 50 2 2 2" xfId="4094" xr:uid="{00000000-0005-0000-0000-000064180000}"/>
    <cellStyle name="Comma 50 2 2 2 2" xfId="8656" xr:uid="{00000000-0005-0000-0000-000065180000}"/>
    <cellStyle name="Comma 50 2 2 3" xfId="6413" xr:uid="{00000000-0005-0000-0000-000066180000}"/>
    <cellStyle name="Comma 50 2 2 4" xfId="11457" xr:uid="{00000000-0005-0000-0000-000067180000}"/>
    <cellStyle name="Comma 50 2 3" xfId="2574" xr:uid="{00000000-0005-0000-0000-000068180000}"/>
    <cellStyle name="Comma 50 2 3 2" xfId="4818" xr:uid="{00000000-0005-0000-0000-000069180000}"/>
    <cellStyle name="Comma 50 2 3 2 2" xfId="9380" xr:uid="{00000000-0005-0000-0000-00006A180000}"/>
    <cellStyle name="Comma 50 2 3 3" xfId="7137" xr:uid="{00000000-0005-0000-0000-00006B180000}"/>
    <cellStyle name="Comma 50 2 4" xfId="3308" xr:uid="{00000000-0005-0000-0000-00006C180000}"/>
    <cellStyle name="Comma 50 2 4 2" xfId="7870" xr:uid="{00000000-0005-0000-0000-00006D180000}"/>
    <cellStyle name="Comma 50 2 5" xfId="5627" xr:uid="{00000000-0005-0000-0000-00006E180000}"/>
    <cellStyle name="Comma 50 2 6" xfId="10671" xr:uid="{00000000-0005-0000-0000-00006F180000}"/>
    <cellStyle name="Comma 50 3" xfId="1316" xr:uid="{00000000-0005-0000-0000-000070180000}"/>
    <cellStyle name="Comma 50 3 2" xfId="2103" xr:uid="{00000000-0005-0000-0000-000071180000}"/>
    <cellStyle name="Comma 50 3 2 2" xfId="4347" xr:uid="{00000000-0005-0000-0000-000072180000}"/>
    <cellStyle name="Comma 50 3 2 2 2" xfId="8909" xr:uid="{00000000-0005-0000-0000-000073180000}"/>
    <cellStyle name="Comma 50 3 2 3" xfId="6666" xr:uid="{00000000-0005-0000-0000-000074180000}"/>
    <cellStyle name="Comma 50 3 2 4" xfId="11710" xr:uid="{00000000-0005-0000-0000-000075180000}"/>
    <cellStyle name="Comma 50 3 3" xfId="2825" xr:uid="{00000000-0005-0000-0000-000076180000}"/>
    <cellStyle name="Comma 50 3 3 2" xfId="5069" xr:uid="{00000000-0005-0000-0000-000077180000}"/>
    <cellStyle name="Comma 50 3 3 2 2" xfId="9631" xr:uid="{00000000-0005-0000-0000-000078180000}"/>
    <cellStyle name="Comma 50 3 3 3" xfId="7388" xr:uid="{00000000-0005-0000-0000-000079180000}"/>
    <cellStyle name="Comma 50 3 4" xfId="3561" xr:uid="{00000000-0005-0000-0000-00007A180000}"/>
    <cellStyle name="Comma 50 3 4 2" xfId="8123" xr:uid="{00000000-0005-0000-0000-00007B180000}"/>
    <cellStyle name="Comma 50 3 5" xfId="5880" xr:uid="{00000000-0005-0000-0000-00007C180000}"/>
    <cellStyle name="Comma 50 3 6" xfId="10924" xr:uid="{00000000-0005-0000-0000-00007D180000}"/>
    <cellStyle name="Comma 50 4" xfId="1636" xr:uid="{00000000-0005-0000-0000-00007E180000}"/>
    <cellStyle name="Comma 50 4 2" xfId="3880" xr:uid="{00000000-0005-0000-0000-00007F180000}"/>
    <cellStyle name="Comma 50 4 2 2" xfId="8442" xr:uid="{00000000-0005-0000-0000-000080180000}"/>
    <cellStyle name="Comma 50 4 3" xfId="6199" xr:uid="{00000000-0005-0000-0000-000081180000}"/>
    <cellStyle name="Comma 50 4 4" xfId="11243" xr:uid="{00000000-0005-0000-0000-000082180000}"/>
    <cellStyle name="Comma 50 5" xfId="2360" xr:uid="{00000000-0005-0000-0000-000083180000}"/>
    <cellStyle name="Comma 50 5 2" xfId="4604" xr:uid="{00000000-0005-0000-0000-000084180000}"/>
    <cellStyle name="Comma 50 5 2 2" xfId="9166" xr:uid="{00000000-0005-0000-0000-000085180000}"/>
    <cellStyle name="Comma 50 5 3" xfId="6923" xr:uid="{00000000-0005-0000-0000-000086180000}"/>
    <cellStyle name="Comma 50 6" xfId="3094" xr:uid="{00000000-0005-0000-0000-000087180000}"/>
    <cellStyle name="Comma 50 6 2" xfId="7656" xr:uid="{00000000-0005-0000-0000-000088180000}"/>
    <cellStyle name="Comma 50 7" xfId="5413" xr:uid="{00000000-0005-0000-0000-000089180000}"/>
    <cellStyle name="Comma 50 8" xfId="10457" xr:uid="{00000000-0005-0000-0000-00008A180000}"/>
    <cellStyle name="Comma 51" xfId="836" xr:uid="{00000000-0005-0000-0000-00008B180000}"/>
    <cellStyle name="Comma 51 2" xfId="1059" xr:uid="{00000000-0005-0000-0000-00008C180000}"/>
    <cellStyle name="Comma 51 2 2" xfId="1847" xr:uid="{00000000-0005-0000-0000-00008D180000}"/>
    <cellStyle name="Comma 51 2 2 2" xfId="4091" xr:uid="{00000000-0005-0000-0000-00008E180000}"/>
    <cellStyle name="Comma 51 2 2 2 2" xfId="8653" xr:uid="{00000000-0005-0000-0000-00008F180000}"/>
    <cellStyle name="Comma 51 2 2 3" xfId="6410" xr:uid="{00000000-0005-0000-0000-000090180000}"/>
    <cellStyle name="Comma 51 2 2 4" xfId="11454" xr:uid="{00000000-0005-0000-0000-000091180000}"/>
    <cellStyle name="Comma 51 2 3" xfId="2571" xr:uid="{00000000-0005-0000-0000-000092180000}"/>
    <cellStyle name="Comma 51 2 3 2" xfId="4815" xr:uid="{00000000-0005-0000-0000-000093180000}"/>
    <cellStyle name="Comma 51 2 3 2 2" xfId="9377" xr:uid="{00000000-0005-0000-0000-000094180000}"/>
    <cellStyle name="Comma 51 2 3 3" xfId="7134" xr:uid="{00000000-0005-0000-0000-000095180000}"/>
    <cellStyle name="Comma 51 2 4" xfId="3305" xr:uid="{00000000-0005-0000-0000-000096180000}"/>
    <cellStyle name="Comma 51 2 4 2" xfId="7867" xr:uid="{00000000-0005-0000-0000-000097180000}"/>
    <cellStyle name="Comma 51 2 5" xfId="5624" xr:uid="{00000000-0005-0000-0000-000098180000}"/>
    <cellStyle name="Comma 51 2 6" xfId="10668" xr:uid="{00000000-0005-0000-0000-000099180000}"/>
    <cellStyle name="Comma 51 3" xfId="1313" xr:uid="{00000000-0005-0000-0000-00009A180000}"/>
    <cellStyle name="Comma 51 3 2" xfId="2100" xr:uid="{00000000-0005-0000-0000-00009B180000}"/>
    <cellStyle name="Comma 51 3 2 2" xfId="4344" xr:uid="{00000000-0005-0000-0000-00009C180000}"/>
    <cellStyle name="Comma 51 3 2 2 2" xfId="8906" xr:uid="{00000000-0005-0000-0000-00009D180000}"/>
    <cellStyle name="Comma 51 3 2 3" xfId="6663" xr:uid="{00000000-0005-0000-0000-00009E180000}"/>
    <cellStyle name="Comma 51 3 2 4" xfId="11707" xr:uid="{00000000-0005-0000-0000-00009F180000}"/>
    <cellStyle name="Comma 51 3 3" xfId="2822" xr:uid="{00000000-0005-0000-0000-0000A0180000}"/>
    <cellStyle name="Comma 51 3 3 2" xfId="5066" xr:uid="{00000000-0005-0000-0000-0000A1180000}"/>
    <cellStyle name="Comma 51 3 3 2 2" xfId="9628" xr:uid="{00000000-0005-0000-0000-0000A2180000}"/>
    <cellStyle name="Comma 51 3 3 3" xfId="7385" xr:uid="{00000000-0005-0000-0000-0000A3180000}"/>
    <cellStyle name="Comma 51 3 4" xfId="3558" xr:uid="{00000000-0005-0000-0000-0000A4180000}"/>
    <cellStyle name="Comma 51 3 4 2" xfId="8120" xr:uid="{00000000-0005-0000-0000-0000A5180000}"/>
    <cellStyle name="Comma 51 3 5" xfId="5877" xr:uid="{00000000-0005-0000-0000-0000A6180000}"/>
    <cellStyle name="Comma 51 3 6" xfId="10921" xr:uid="{00000000-0005-0000-0000-0000A7180000}"/>
    <cellStyle name="Comma 51 4" xfId="1633" xr:uid="{00000000-0005-0000-0000-0000A8180000}"/>
    <cellStyle name="Comma 51 4 2" xfId="3877" xr:uid="{00000000-0005-0000-0000-0000A9180000}"/>
    <cellStyle name="Comma 51 4 2 2" xfId="8439" xr:uid="{00000000-0005-0000-0000-0000AA180000}"/>
    <cellStyle name="Comma 51 4 3" xfId="6196" xr:uid="{00000000-0005-0000-0000-0000AB180000}"/>
    <cellStyle name="Comma 51 4 4" xfId="11240" xr:uid="{00000000-0005-0000-0000-0000AC180000}"/>
    <cellStyle name="Comma 51 5" xfId="2357" xr:uid="{00000000-0005-0000-0000-0000AD180000}"/>
    <cellStyle name="Comma 51 5 2" xfId="4601" xr:uid="{00000000-0005-0000-0000-0000AE180000}"/>
    <cellStyle name="Comma 51 5 2 2" xfId="9163" xr:uid="{00000000-0005-0000-0000-0000AF180000}"/>
    <cellStyle name="Comma 51 5 3" xfId="6920" xr:uid="{00000000-0005-0000-0000-0000B0180000}"/>
    <cellStyle name="Comma 51 6" xfId="3091" xr:uid="{00000000-0005-0000-0000-0000B1180000}"/>
    <cellStyle name="Comma 51 6 2" xfId="7653" xr:uid="{00000000-0005-0000-0000-0000B2180000}"/>
    <cellStyle name="Comma 51 7" xfId="5410" xr:uid="{00000000-0005-0000-0000-0000B3180000}"/>
    <cellStyle name="Comma 51 8" xfId="10454" xr:uid="{00000000-0005-0000-0000-0000B4180000}"/>
    <cellStyle name="Comma 52" xfId="846" xr:uid="{00000000-0005-0000-0000-0000B5180000}"/>
    <cellStyle name="Comma 52 2" xfId="1063" xr:uid="{00000000-0005-0000-0000-0000B6180000}"/>
    <cellStyle name="Comma 52 2 2" xfId="1851" xr:uid="{00000000-0005-0000-0000-0000B7180000}"/>
    <cellStyle name="Comma 52 2 2 2" xfId="4095" xr:uid="{00000000-0005-0000-0000-0000B8180000}"/>
    <cellStyle name="Comma 52 2 2 2 2" xfId="8657" xr:uid="{00000000-0005-0000-0000-0000B9180000}"/>
    <cellStyle name="Comma 52 2 2 3" xfId="6414" xr:uid="{00000000-0005-0000-0000-0000BA180000}"/>
    <cellStyle name="Comma 52 2 2 4" xfId="11458" xr:uid="{00000000-0005-0000-0000-0000BB180000}"/>
    <cellStyle name="Comma 52 2 3" xfId="2575" xr:uid="{00000000-0005-0000-0000-0000BC180000}"/>
    <cellStyle name="Comma 52 2 3 2" xfId="4819" xr:uid="{00000000-0005-0000-0000-0000BD180000}"/>
    <cellStyle name="Comma 52 2 3 2 2" xfId="9381" xr:uid="{00000000-0005-0000-0000-0000BE180000}"/>
    <cellStyle name="Comma 52 2 3 3" xfId="7138" xr:uid="{00000000-0005-0000-0000-0000BF180000}"/>
    <cellStyle name="Comma 52 2 4" xfId="3309" xr:uid="{00000000-0005-0000-0000-0000C0180000}"/>
    <cellStyle name="Comma 52 2 4 2" xfId="7871" xr:uid="{00000000-0005-0000-0000-0000C1180000}"/>
    <cellStyle name="Comma 52 2 5" xfId="5628" xr:uid="{00000000-0005-0000-0000-0000C2180000}"/>
    <cellStyle name="Comma 52 2 6" xfId="10672" xr:uid="{00000000-0005-0000-0000-0000C3180000}"/>
    <cellStyle name="Comma 52 3" xfId="1317" xr:uid="{00000000-0005-0000-0000-0000C4180000}"/>
    <cellStyle name="Comma 52 3 2" xfId="2104" xr:uid="{00000000-0005-0000-0000-0000C5180000}"/>
    <cellStyle name="Comma 52 3 2 2" xfId="4348" xr:uid="{00000000-0005-0000-0000-0000C6180000}"/>
    <cellStyle name="Comma 52 3 2 2 2" xfId="8910" xr:uid="{00000000-0005-0000-0000-0000C7180000}"/>
    <cellStyle name="Comma 52 3 2 3" xfId="6667" xr:uid="{00000000-0005-0000-0000-0000C8180000}"/>
    <cellStyle name="Comma 52 3 2 4" xfId="11711" xr:uid="{00000000-0005-0000-0000-0000C9180000}"/>
    <cellStyle name="Comma 52 3 3" xfId="2826" xr:uid="{00000000-0005-0000-0000-0000CA180000}"/>
    <cellStyle name="Comma 52 3 3 2" xfId="5070" xr:uid="{00000000-0005-0000-0000-0000CB180000}"/>
    <cellStyle name="Comma 52 3 3 2 2" xfId="9632" xr:uid="{00000000-0005-0000-0000-0000CC180000}"/>
    <cellStyle name="Comma 52 3 3 3" xfId="7389" xr:uid="{00000000-0005-0000-0000-0000CD180000}"/>
    <cellStyle name="Comma 52 3 4" xfId="3562" xr:uid="{00000000-0005-0000-0000-0000CE180000}"/>
    <cellStyle name="Comma 52 3 4 2" xfId="8124" xr:uid="{00000000-0005-0000-0000-0000CF180000}"/>
    <cellStyle name="Comma 52 3 5" xfId="5881" xr:uid="{00000000-0005-0000-0000-0000D0180000}"/>
    <cellStyle name="Comma 52 3 6" xfId="10925" xr:uid="{00000000-0005-0000-0000-0000D1180000}"/>
    <cellStyle name="Comma 52 4" xfId="1637" xr:uid="{00000000-0005-0000-0000-0000D2180000}"/>
    <cellStyle name="Comma 52 4 2" xfId="3881" xr:uid="{00000000-0005-0000-0000-0000D3180000}"/>
    <cellStyle name="Comma 52 4 2 2" xfId="8443" xr:uid="{00000000-0005-0000-0000-0000D4180000}"/>
    <cellStyle name="Comma 52 4 3" xfId="6200" xr:uid="{00000000-0005-0000-0000-0000D5180000}"/>
    <cellStyle name="Comma 52 4 4" xfId="11244" xr:uid="{00000000-0005-0000-0000-0000D6180000}"/>
    <cellStyle name="Comma 52 5" xfId="2361" xr:uid="{00000000-0005-0000-0000-0000D7180000}"/>
    <cellStyle name="Comma 52 5 2" xfId="4605" xr:uid="{00000000-0005-0000-0000-0000D8180000}"/>
    <cellStyle name="Comma 52 5 2 2" xfId="9167" xr:uid="{00000000-0005-0000-0000-0000D9180000}"/>
    <cellStyle name="Comma 52 5 3" xfId="6924" xr:uid="{00000000-0005-0000-0000-0000DA180000}"/>
    <cellStyle name="Comma 52 6" xfId="3095" xr:uid="{00000000-0005-0000-0000-0000DB180000}"/>
    <cellStyle name="Comma 52 6 2" xfId="7657" xr:uid="{00000000-0005-0000-0000-0000DC180000}"/>
    <cellStyle name="Comma 52 7" xfId="5414" xr:uid="{00000000-0005-0000-0000-0000DD180000}"/>
    <cellStyle name="Comma 52 8" xfId="10458" xr:uid="{00000000-0005-0000-0000-0000DE180000}"/>
    <cellStyle name="Comma 53" xfId="163" xr:uid="{00000000-0005-0000-0000-0000DF180000}"/>
    <cellStyle name="Comma 53 2" xfId="973" xr:uid="{00000000-0005-0000-0000-0000E0180000}"/>
    <cellStyle name="Comma 53 2 2" xfId="1761" xr:uid="{00000000-0005-0000-0000-0000E1180000}"/>
    <cellStyle name="Comma 53 2 2 2" xfId="4005" xr:uid="{00000000-0005-0000-0000-0000E2180000}"/>
    <cellStyle name="Comma 53 2 2 2 2" xfId="8567" xr:uid="{00000000-0005-0000-0000-0000E3180000}"/>
    <cellStyle name="Comma 53 2 2 3" xfId="6324" xr:uid="{00000000-0005-0000-0000-0000E4180000}"/>
    <cellStyle name="Comma 53 2 2 4" xfId="11368" xr:uid="{00000000-0005-0000-0000-0000E5180000}"/>
    <cellStyle name="Comma 53 2 3" xfId="2485" xr:uid="{00000000-0005-0000-0000-0000E6180000}"/>
    <cellStyle name="Comma 53 2 3 2" xfId="4729" xr:uid="{00000000-0005-0000-0000-0000E7180000}"/>
    <cellStyle name="Comma 53 2 3 2 2" xfId="9291" xr:uid="{00000000-0005-0000-0000-0000E8180000}"/>
    <cellStyle name="Comma 53 2 3 3" xfId="7048" xr:uid="{00000000-0005-0000-0000-0000E9180000}"/>
    <cellStyle name="Comma 53 2 4" xfId="3219" xr:uid="{00000000-0005-0000-0000-0000EA180000}"/>
    <cellStyle name="Comma 53 2 4 2" xfId="7781" xr:uid="{00000000-0005-0000-0000-0000EB180000}"/>
    <cellStyle name="Comma 53 2 5" xfId="5538" xr:uid="{00000000-0005-0000-0000-0000EC180000}"/>
    <cellStyle name="Comma 53 2 6" xfId="10582" xr:uid="{00000000-0005-0000-0000-0000ED180000}"/>
    <cellStyle name="Comma 53 3" xfId="1226" xr:uid="{00000000-0005-0000-0000-0000EE180000}"/>
    <cellStyle name="Comma 53 3 2" xfId="2013" xr:uid="{00000000-0005-0000-0000-0000EF180000}"/>
    <cellStyle name="Comma 53 3 2 2" xfId="4257" xr:uid="{00000000-0005-0000-0000-0000F0180000}"/>
    <cellStyle name="Comma 53 3 2 2 2" xfId="8819" xr:uid="{00000000-0005-0000-0000-0000F1180000}"/>
    <cellStyle name="Comma 53 3 2 3" xfId="6576" xr:uid="{00000000-0005-0000-0000-0000F2180000}"/>
    <cellStyle name="Comma 53 3 2 4" xfId="11620" xr:uid="{00000000-0005-0000-0000-0000F3180000}"/>
    <cellStyle name="Comma 53 3 3" xfId="2737" xr:uid="{00000000-0005-0000-0000-0000F4180000}"/>
    <cellStyle name="Comma 53 3 3 2" xfId="4981" xr:uid="{00000000-0005-0000-0000-0000F5180000}"/>
    <cellStyle name="Comma 53 3 3 2 2" xfId="9543" xr:uid="{00000000-0005-0000-0000-0000F6180000}"/>
    <cellStyle name="Comma 53 3 3 3" xfId="7300" xr:uid="{00000000-0005-0000-0000-0000F7180000}"/>
    <cellStyle name="Comma 53 3 4" xfId="3471" xr:uid="{00000000-0005-0000-0000-0000F8180000}"/>
    <cellStyle name="Comma 53 3 4 2" xfId="8033" xr:uid="{00000000-0005-0000-0000-0000F9180000}"/>
    <cellStyle name="Comma 53 3 5" xfId="5790" xr:uid="{00000000-0005-0000-0000-0000FA180000}"/>
    <cellStyle name="Comma 53 3 6" xfId="10834" xr:uid="{00000000-0005-0000-0000-0000FB180000}"/>
    <cellStyle name="Comma 53 4" xfId="1441" xr:uid="{00000000-0005-0000-0000-0000FC180000}"/>
    <cellStyle name="Comma 53 4 2" xfId="3685" xr:uid="{00000000-0005-0000-0000-0000FD180000}"/>
    <cellStyle name="Comma 53 4 2 2" xfId="8247" xr:uid="{00000000-0005-0000-0000-0000FE180000}"/>
    <cellStyle name="Comma 53 4 3" xfId="6004" xr:uid="{00000000-0005-0000-0000-0000FF180000}"/>
    <cellStyle name="Comma 53 4 4" xfId="11048" xr:uid="{00000000-0005-0000-0000-000000190000}"/>
    <cellStyle name="Comma 53 5" xfId="2227" xr:uid="{00000000-0005-0000-0000-000001190000}"/>
    <cellStyle name="Comma 53 5 2" xfId="4471" xr:uid="{00000000-0005-0000-0000-000002190000}"/>
    <cellStyle name="Comma 53 5 2 2" xfId="9033" xr:uid="{00000000-0005-0000-0000-000003190000}"/>
    <cellStyle name="Comma 53 5 3" xfId="6790" xr:uid="{00000000-0005-0000-0000-000004190000}"/>
    <cellStyle name="Comma 53 6" xfId="2951" xr:uid="{00000000-0005-0000-0000-000005190000}"/>
    <cellStyle name="Comma 53 6 2" xfId="7513" xr:uid="{00000000-0005-0000-0000-000006190000}"/>
    <cellStyle name="Comma 53 7" xfId="5216" xr:uid="{00000000-0005-0000-0000-000007190000}"/>
    <cellStyle name="Comma 53 8" xfId="10261" xr:uid="{00000000-0005-0000-0000-000008190000}"/>
    <cellStyle name="Comma 54" xfId="735" xr:uid="{00000000-0005-0000-0000-000009190000}"/>
    <cellStyle name="Comma 54 2" xfId="1047" xr:uid="{00000000-0005-0000-0000-00000A190000}"/>
    <cellStyle name="Comma 54 2 2" xfId="1835" xr:uid="{00000000-0005-0000-0000-00000B190000}"/>
    <cellStyle name="Comma 54 2 2 2" xfId="4079" xr:uid="{00000000-0005-0000-0000-00000C190000}"/>
    <cellStyle name="Comma 54 2 2 2 2" xfId="8641" xr:uid="{00000000-0005-0000-0000-00000D190000}"/>
    <cellStyle name="Comma 54 2 2 3" xfId="6398" xr:uid="{00000000-0005-0000-0000-00000E190000}"/>
    <cellStyle name="Comma 54 2 2 4" xfId="11442" xr:uid="{00000000-0005-0000-0000-00000F190000}"/>
    <cellStyle name="Comma 54 2 3" xfId="2559" xr:uid="{00000000-0005-0000-0000-000010190000}"/>
    <cellStyle name="Comma 54 2 3 2" xfId="4803" xr:uid="{00000000-0005-0000-0000-000011190000}"/>
    <cellStyle name="Comma 54 2 3 2 2" xfId="9365" xr:uid="{00000000-0005-0000-0000-000012190000}"/>
    <cellStyle name="Comma 54 2 3 3" xfId="7122" xr:uid="{00000000-0005-0000-0000-000013190000}"/>
    <cellStyle name="Comma 54 2 4" xfId="3293" xr:uid="{00000000-0005-0000-0000-000014190000}"/>
    <cellStyle name="Comma 54 2 4 2" xfId="7855" xr:uid="{00000000-0005-0000-0000-000015190000}"/>
    <cellStyle name="Comma 54 2 5" xfId="5612" xr:uid="{00000000-0005-0000-0000-000016190000}"/>
    <cellStyle name="Comma 54 2 6" xfId="10656" xr:uid="{00000000-0005-0000-0000-000017190000}"/>
    <cellStyle name="Comma 54 3" xfId="1300" xr:uid="{00000000-0005-0000-0000-000018190000}"/>
    <cellStyle name="Comma 54 3 2" xfId="2087" xr:uid="{00000000-0005-0000-0000-000019190000}"/>
    <cellStyle name="Comma 54 3 2 2" xfId="4331" xr:uid="{00000000-0005-0000-0000-00001A190000}"/>
    <cellStyle name="Comma 54 3 2 2 2" xfId="8893" xr:uid="{00000000-0005-0000-0000-00001B190000}"/>
    <cellStyle name="Comma 54 3 2 3" xfId="6650" xr:uid="{00000000-0005-0000-0000-00001C190000}"/>
    <cellStyle name="Comma 54 3 2 4" xfId="11694" xr:uid="{00000000-0005-0000-0000-00001D190000}"/>
    <cellStyle name="Comma 54 3 3" xfId="2810" xr:uid="{00000000-0005-0000-0000-00001E190000}"/>
    <cellStyle name="Comma 54 3 3 2" xfId="5054" xr:uid="{00000000-0005-0000-0000-00001F190000}"/>
    <cellStyle name="Comma 54 3 3 2 2" xfId="9616" xr:uid="{00000000-0005-0000-0000-000020190000}"/>
    <cellStyle name="Comma 54 3 3 3" xfId="7373" xr:uid="{00000000-0005-0000-0000-000021190000}"/>
    <cellStyle name="Comma 54 3 4" xfId="3545" xr:uid="{00000000-0005-0000-0000-000022190000}"/>
    <cellStyle name="Comma 54 3 4 2" xfId="8107" xr:uid="{00000000-0005-0000-0000-000023190000}"/>
    <cellStyle name="Comma 54 3 5" xfId="5864" xr:uid="{00000000-0005-0000-0000-000024190000}"/>
    <cellStyle name="Comma 54 3 6" xfId="10908" xr:uid="{00000000-0005-0000-0000-000025190000}"/>
    <cellStyle name="Comma 54 4" xfId="1567" xr:uid="{00000000-0005-0000-0000-000026190000}"/>
    <cellStyle name="Comma 54 4 2" xfId="3811" xr:uid="{00000000-0005-0000-0000-000027190000}"/>
    <cellStyle name="Comma 54 4 2 2" xfId="8373" xr:uid="{00000000-0005-0000-0000-000028190000}"/>
    <cellStyle name="Comma 54 4 3" xfId="6130" xr:uid="{00000000-0005-0000-0000-000029190000}"/>
    <cellStyle name="Comma 54 4 4" xfId="11174" xr:uid="{00000000-0005-0000-0000-00002A190000}"/>
    <cellStyle name="Comma 54 5" xfId="2345" xr:uid="{00000000-0005-0000-0000-00002B190000}"/>
    <cellStyle name="Comma 54 5 2" xfId="4589" xr:uid="{00000000-0005-0000-0000-00002C190000}"/>
    <cellStyle name="Comma 54 5 2 2" xfId="9151" xr:uid="{00000000-0005-0000-0000-00002D190000}"/>
    <cellStyle name="Comma 54 5 3" xfId="6908" xr:uid="{00000000-0005-0000-0000-00002E190000}"/>
    <cellStyle name="Comma 54 6" xfId="3025" xr:uid="{00000000-0005-0000-0000-00002F190000}"/>
    <cellStyle name="Comma 54 6 2" xfId="7587" xr:uid="{00000000-0005-0000-0000-000030190000}"/>
    <cellStyle name="Comma 54 7" xfId="5344" xr:uid="{00000000-0005-0000-0000-000031190000}"/>
    <cellStyle name="Comma 54 8" xfId="10388" xr:uid="{00000000-0005-0000-0000-000032190000}"/>
    <cellStyle name="Comma 55" xfId="848" xr:uid="{00000000-0005-0000-0000-000033190000}"/>
    <cellStyle name="Comma 55 2" xfId="1065" xr:uid="{00000000-0005-0000-0000-000034190000}"/>
    <cellStyle name="Comma 55 2 2" xfId="1853" xr:uid="{00000000-0005-0000-0000-000035190000}"/>
    <cellStyle name="Comma 55 2 2 2" xfId="4097" xr:uid="{00000000-0005-0000-0000-000036190000}"/>
    <cellStyle name="Comma 55 2 2 2 2" xfId="8659" xr:uid="{00000000-0005-0000-0000-000037190000}"/>
    <cellStyle name="Comma 55 2 2 3" xfId="6416" xr:uid="{00000000-0005-0000-0000-000038190000}"/>
    <cellStyle name="Comma 55 2 2 4" xfId="11460" xr:uid="{00000000-0005-0000-0000-000039190000}"/>
    <cellStyle name="Comma 55 2 3" xfId="2577" xr:uid="{00000000-0005-0000-0000-00003A190000}"/>
    <cellStyle name="Comma 55 2 3 2" xfId="4821" xr:uid="{00000000-0005-0000-0000-00003B190000}"/>
    <cellStyle name="Comma 55 2 3 2 2" xfId="9383" xr:uid="{00000000-0005-0000-0000-00003C190000}"/>
    <cellStyle name="Comma 55 2 3 3" xfId="7140" xr:uid="{00000000-0005-0000-0000-00003D190000}"/>
    <cellStyle name="Comma 55 2 4" xfId="3311" xr:uid="{00000000-0005-0000-0000-00003E190000}"/>
    <cellStyle name="Comma 55 2 4 2" xfId="7873" xr:uid="{00000000-0005-0000-0000-00003F190000}"/>
    <cellStyle name="Comma 55 2 5" xfId="5630" xr:uid="{00000000-0005-0000-0000-000040190000}"/>
    <cellStyle name="Comma 55 2 6" xfId="10674" xr:uid="{00000000-0005-0000-0000-000041190000}"/>
    <cellStyle name="Comma 55 3" xfId="1319" xr:uid="{00000000-0005-0000-0000-000042190000}"/>
    <cellStyle name="Comma 55 3 2" xfId="2106" xr:uid="{00000000-0005-0000-0000-000043190000}"/>
    <cellStyle name="Comma 55 3 2 2" xfId="4350" xr:uid="{00000000-0005-0000-0000-000044190000}"/>
    <cellStyle name="Comma 55 3 2 2 2" xfId="8912" xr:uid="{00000000-0005-0000-0000-000045190000}"/>
    <cellStyle name="Comma 55 3 2 3" xfId="6669" xr:uid="{00000000-0005-0000-0000-000046190000}"/>
    <cellStyle name="Comma 55 3 2 4" xfId="11713" xr:uid="{00000000-0005-0000-0000-000047190000}"/>
    <cellStyle name="Comma 55 3 3" xfId="2828" xr:uid="{00000000-0005-0000-0000-000048190000}"/>
    <cellStyle name="Comma 55 3 3 2" xfId="5072" xr:uid="{00000000-0005-0000-0000-000049190000}"/>
    <cellStyle name="Comma 55 3 3 2 2" xfId="9634" xr:uid="{00000000-0005-0000-0000-00004A190000}"/>
    <cellStyle name="Comma 55 3 3 3" xfId="7391" xr:uid="{00000000-0005-0000-0000-00004B190000}"/>
    <cellStyle name="Comma 55 3 4" xfId="3564" xr:uid="{00000000-0005-0000-0000-00004C190000}"/>
    <cellStyle name="Comma 55 3 4 2" xfId="8126" xr:uid="{00000000-0005-0000-0000-00004D190000}"/>
    <cellStyle name="Comma 55 3 5" xfId="5883" xr:uid="{00000000-0005-0000-0000-00004E190000}"/>
    <cellStyle name="Comma 55 3 6" xfId="10927" xr:uid="{00000000-0005-0000-0000-00004F190000}"/>
    <cellStyle name="Comma 55 4" xfId="1639" xr:uid="{00000000-0005-0000-0000-000050190000}"/>
    <cellStyle name="Comma 55 4 2" xfId="3883" xr:uid="{00000000-0005-0000-0000-000051190000}"/>
    <cellStyle name="Comma 55 4 2 2" xfId="8445" xr:uid="{00000000-0005-0000-0000-000052190000}"/>
    <cellStyle name="Comma 55 4 3" xfId="6202" xr:uid="{00000000-0005-0000-0000-000053190000}"/>
    <cellStyle name="Comma 55 4 4" xfId="11246" xr:uid="{00000000-0005-0000-0000-000054190000}"/>
    <cellStyle name="Comma 55 5" xfId="2363" xr:uid="{00000000-0005-0000-0000-000055190000}"/>
    <cellStyle name="Comma 55 5 2" xfId="4607" xr:uid="{00000000-0005-0000-0000-000056190000}"/>
    <cellStyle name="Comma 55 5 2 2" xfId="9169" xr:uid="{00000000-0005-0000-0000-000057190000}"/>
    <cellStyle name="Comma 55 5 3" xfId="6926" xr:uid="{00000000-0005-0000-0000-000058190000}"/>
    <cellStyle name="Comma 55 6" xfId="3097" xr:uid="{00000000-0005-0000-0000-000059190000}"/>
    <cellStyle name="Comma 55 6 2" xfId="7659" xr:uid="{00000000-0005-0000-0000-00005A190000}"/>
    <cellStyle name="Comma 55 7" xfId="5416" xr:uid="{00000000-0005-0000-0000-00005B190000}"/>
    <cellStyle name="Comma 55 8" xfId="10460" xr:uid="{00000000-0005-0000-0000-00005C190000}"/>
    <cellStyle name="Comma 56" xfId="734" xr:uid="{00000000-0005-0000-0000-00005D190000}"/>
    <cellStyle name="Comma 56 2" xfId="1046" xr:uid="{00000000-0005-0000-0000-00005E190000}"/>
    <cellStyle name="Comma 56 2 2" xfId="1834" xr:uid="{00000000-0005-0000-0000-00005F190000}"/>
    <cellStyle name="Comma 56 2 2 2" xfId="4078" xr:uid="{00000000-0005-0000-0000-000060190000}"/>
    <cellStyle name="Comma 56 2 2 2 2" xfId="8640" xr:uid="{00000000-0005-0000-0000-000061190000}"/>
    <cellStyle name="Comma 56 2 2 3" xfId="6397" xr:uid="{00000000-0005-0000-0000-000062190000}"/>
    <cellStyle name="Comma 56 2 2 4" xfId="11441" xr:uid="{00000000-0005-0000-0000-000063190000}"/>
    <cellStyle name="Comma 56 2 3" xfId="2558" xr:uid="{00000000-0005-0000-0000-000064190000}"/>
    <cellStyle name="Comma 56 2 3 2" xfId="4802" xr:uid="{00000000-0005-0000-0000-000065190000}"/>
    <cellStyle name="Comma 56 2 3 2 2" xfId="9364" xr:uid="{00000000-0005-0000-0000-000066190000}"/>
    <cellStyle name="Comma 56 2 3 3" xfId="7121" xr:uid="{00000000-0005-0000-0000-000067190000}"/>
    <cellStyle name="Comma 56 2 4" xfId="3292" xr:uid="{00000000-0005-0000-0000-000068190000}"/>
    <cellStyle name="Comma 56 2 4 2" xfId="7854" xr:uid="{00000000-0005-0000-0000-000069190000}"/>
    <cellStyle name="Comma 56 2 5" xfId="5611" xr:uid="{00000000-0005-0000-0000-00006A190000}"/>
    <cellStyle name="Comma 56 2 6" xfId="10655" xr:uid="{00000000-0005-0000-0000-00006B190000}"/>
    <cellStyle name="Comma 56 3" xfId="1299" xr:uid="{00000000-0005-0000-0000-00006C190000}"/>
    <cellStyle name="Comma 56 3 2" xfId="2086" xr:uid="{00000000-0005-0000-0000-00006D190000}"/>
    <cellStyle name="Comma 56 3 2 2" xfId="4330" xr:uid="{00000000-0005-0000-0000-00006E190000}"/>
    <cellStyle name="Comma 56 3 2 2 2" xfId="8892" xr:uid="{00000000-0005-0000-0000-00006F190000}"/>
    <cellStyle name="Comma 56 3 2 3" xfId="6649" xr:uid="{00000000-0005-0000-0000-000070190000}"/>
    <cellStyle name="Comma 56 3 2 4" xfId="11693" xr:uid="{00000000-0005-0000-0000-000071190000}"/>
    <cellStyle name="Comma 56 3 3" xfId="2809" xr:uid="{00000000-0005-0000-0000-000072190000}"/>
    <cellStyle name="Comma 56 3 3 2" xfId="5053" xr:uid="{00000000-0005-0000-0000-000073190000}"/>
    <cellStyle name="Comma 56 3 3 2 2" xfId="9615" xr:uid="{00000000-0005-0000-0000-000074190000}"/>
    <cellStyle name="Comma 56 3 3 3" xfId="7372" xr:uid="{00000000-0005-0000-0000-000075190000}"/>
    <cellStyle name="Comma 56 3 4" xfId="3544" xr:uid="{00000000-0005-0000-0000-000076190000}"/>
    <cellStyle name="Comma 56 3 4 2" xfId="8106" xr:uid="{00000000-0005-0000-0000-000077190000}"/>
    <cellStyle name="Comma 56 3 5" xfId="5863" xr:uid="{00000000-0005-0000-0000-000078190000}"/>
    <cellStyle name="Comma 56 3 6" xfId="10907" xr:uid="{00000000-0005-0000-0000-000079190000}"/>
    <cellStyle name="Comma 56 4" xfId="1566" xr:uid="{00000000-0005-0000-0000-00007A190000}"/>
    <cellStyle name="Comma 56 4 2" xfId="3810" xr:uid="{00000000-0005-0000-0000-00007B190000}"/>
    <cellStyle name="Comma 56 4 2 2" xfId="8372" xr:uid="{00000000-0005-0000-0000-00007C190000}"/>
    <cellStyle name="Comma 56 4 3" xfId="6129" xr:uid="{00000000-0005-0000-0000-00007D190000}"/>
    <cellStyle name="Comma 56 4 4" xfId="11173" xr:uid="{00000000-0005-0000-0000-00007E190000}"/>
    <cellStyle name="Comma 56 5" xfId="2344" xr:uid="{00000000-0005-0000-0000-00007F190000}"/>
    <cellStyle name="Comma 56 5 2" xfId="4588" xr:uid="{00000000-0005-0000-0000-000080190000}"/>
    <cellStyle name="Comma 56 5 2 2" xfId="9150" xr:uid="{00000000-0005-0000-0000-000081190000}"/>
    <cellStyle name="Comma 56 5 3" xfId="6907" xr:uid="{00000000-0005-0000-0000-000082190000}"/>
    <cellStyle name="Comma 56 6" xfId="3024" xr:uid="{00000000-0005-0000-0000-000083190000}"/>
    <cellStyle name="Comma 56 6 2" xfId="7586" xr:uid="{00000000-0005-0000-0000-000084190000}"/>
    <cellStyle name="Comma 56 7" xfId="5343" xr:uid="{00000000-0005-0000-0000-000085190000}"/>
    <cellStyle name="Comma 56 8" xfId="10387" xr:uid="{00000000-0005-0000-0000-000086190000}"/>
    <cellStyle name="Comma 57" xfId="847" xr:uid="{00000000-0005-0000-0000-000087190000}"/>
    <cellStyle name="Comma 57 2" xfId="1064" xr:uid="{00000000-0005-0000-0000-000088190000}"/>
    <cellStyle name="Comma 57 2 2" xfId="1852" xr:uid="{00000000-0005-0000-0000-000089190000}"/>
    <cellStyle name="Comma 57 2 2 2" xfId="4096" xr:uid="{00000000-0005-0000-0000-00008A190000}"/>
    <cellStyle name="Comma 57 2 2 2 2" xfId="8658" xr:uid="{00000000-0005-0000-0000-00008B190000}"/>
    <cellStyle name="Comma 57 2 2 3" xfId="6415" xr:uid="{00000000-0005-0000-0000-00008C190000}"/>
    <cellStyle name="Comma 57 2 2 4" xfId="11459" xr:uid="{00000000-0005-0000-0000-00008D190000}"/>
    <cellStyle name="Comma 57 2 3" xfId="2576" xr:uid="{00000000-0005-0000-0000-00008E190000}"/>
    <cellStyle name="Comma 57 2 3 2" xfId="4820" xr:uid="{00000000-0005-0000-0000-00008F190000}"/>
    <cellStyle name="Comma 57 2 3 2 2" xfId="9382" xr:uid="{00000000-0005-0000-0000-000090190000}"/>
    <cellStyle name="Comma 57 2 3 3" xfId="7139" xr:uid="{00000000-0005-0000-0000-000091190000}"/>
    <cellStyle name="Comma 57 2 4" xfId="3310" xr:uid="{00000000-0005-0000-0000-000092190000}"/>
    <cellStyle name="Comma 57 2 4 2" xfId="7872" xr:uid="{00000000-0005-0000-0000-000093190000}"/>
    <cellStyle name="Comma 57 2 5" xfId="5629" xr:uid="{00000000-0005-0000-0000-000094190000}"/>
    <cellStyle name="Comma 57 2 6" xfId="10673" xr:uid="{00000000-0005-0000-0000-000095190000}"/>
    <cellStyle name="Comma 57 3" xfId="1318" xr:uid="{00000000-0005-0000-0000-000096190000}"/>
    <cellStyle name="Comma 57 3 2" xfId="2105" xr:uid="{00000000-0005-0000-0000-000097190000}"/>
    <cellStyle name="Comma 57 3 2 2" xfId="4349" xr:uid="{00000000-0005-0000-0000-000098190000}"/>
    <cellStyle name="Comma 57 3 2 2 2" xfId="8911" xr:uid="{00000000-0005-0000-0000-000099190000}"/>
    <cellStyle name="Comma 57 3 2 3" xfId="6668" xr:uid="{00000000-0005-0000-0000-00009A190000}"/>
    <cellStyle name="Comma 57 3 2 4" xfId="11712" xr:uid="{00000000-0005-0000-0000-00009B190000}"/>
    <cellStyle name="Comma 57 3 3" xfId="2827" xr:uid="{00000000-0005-0000-0000-00009C190000}"/>
    <cellStyle name="Comma 57 3 3 2" xfId="5071" xr:uid="{00000000-0005-0000-0000-00009D190000}"/>
    <cellStyle name="Comma 57 3 3 2 2" xfId="9633" xr:uid="{00000000-0005-0000-0000-00009E190000}"/>
    <cellStyle name="Comma 57 3 3 3" xfId="7390" xr:uid="{00000000-0005-0000-0000-00009F190000}"/>
    <cellStyle name="Comma 57 3 4" xfId="3563" xr:uid="{00000000-0005-0000-0000-0000A0190000}"/>
    <cellStyle name="Comma 57 3 4 2" xfId="8125" xr:uid="{00000000-0005-0000-0000-0000A1190000}"/>
    <cellStyle name="Comma 57 3 5" xfId="5882" xr:uid="{00000000-0005-0000-0000-0000A2190000}"/>
    <cellStyle name="Comma 57 3 6" xfId="10926" xr:uid="{00000000-0005-0000-0000-0000A3190000}"/>
    <cellStyle name="Comma 57 4" xfId="1638" xr:uid="{00000000-0005-0000-0000-0000A4190000}"/>
    <cellStyle name="Comma 57 4 2" xfId="3882" xr:uid="{00000000-0005-0000-0000-0000A5190000}"/>
    <cellStyle name="Comma 57 4 2 2" xfId="8444" xr:uid="{00000000-0005-0000-0000-0000A6190000}"/>
    <cellStyle name="Comma 57 4 3" xfId="6201" xr:uid="{00000000-0005-0000-0000-0000A7190000}"/>
    <cellStyle name="Comma 57 4 4" xfId="11245" xr:uid="{00000000-0005-0000-0000-0000A8190000}"/>
    <cellStyle name="Comma 57 5" xfId="2362" xr:uid="{00000000-0005-0000-0000-0000A9190000}"/>
    <cellStyle name="Comma 57 5 2" xfId="4606" xr:uid="{00000000-0005-0000-0000-0000AA190000}"/>
    <cellStyle name="Comma 57 5 2 2" xfId="9168" xr:uid="{00000000-0005-0000-0000-0000AB190000}"/>
    <cellStyle name="Comma 57 5 3" xfId="6925" xr:uid="{00000000-0005-0000-0000-0000AC190000}"/>
    <cellStyle name="Comma 57 6" xfId="3096" xr:uid="{00000000-0005-0000-0000-0000AD190000}"/>
    <cellStyle name="Comma 57 6 2" xfId="7658" xr:uid="{00000000-0005-0000-0000-0000AE190000}"/>
    <cellStyle name="Comma 57 7" xfId="5415" xr:uid="{00000000-0005-0000-0000-0000AF190000}"/>
    <cellStyle name="Comma 57 8" xfId="10459" xr:uid="{00000000-0005-0000-0000-0000B0190000}"/>
    <cellStyle name="Comma 58" xfId="164" xr:uid="{00000000-0005-0000-0000-0000B1190000}"/>
    <cellStyle name="Comma 58 2" xfId="974" xr:uid="{00000000-0005-0000-0000-0000B2190000}"/>
    <cellStyle name="Comma 58 2 2" xfId="1762" xr:uid="{00000000-0005-0000-0000-0000B3190000}"/>
    <cellStyle name="Comma 58 2 2 2" xfId="4006" xr:uid="{00000000-0005-0000-0000-0000B4190000}"/>
    <cellStyle name="Comma 58 2 2 2 2" xfId="8568" xr:uid="{00000000-0005-0000-0000-0000B5190000}"/>
    <cellStyle name="Comma 58 2 2 3" xfId="6325" xr:uid="{00000000-0005-0000-0000-0000B6190000}"/>
    <cellStyle name="Comma 58 2 2 4" xfId="11369" xr:uid="{00000000-0005-0000-0000-0000B7190000}"/>
    <cellStyle name="Comma 58 2 3" xfId="2486" xr:uid="{00000000-0005-0000-0000-0000B8190000}"/>
    <cellStyle name="Comma 58 2 3 2" xfId="4730" xr:uid="{00000000-0005-0000-0000-0000B9190000}"/>
    <cellStyle name="Comma 58 2 3 2 2" xfId="9292" xr:uid="{00000000-0005-0000-0000-0000BA190000}"/>
    <cellStyle name="Comma 58 2 3 3" xfId="7049" xr:uid="{00000000-0005-0000-0000-0000BB190000}"/>
    <cellStyle name="Comma 58 2 4" xfId="3220" xr:uid="{00000000-0005-0000-0000-0000BC190000}"/>
    <cellStyle name="Comma 58 2 4 2" xfId="7782" xr:uid="{00000000-0005-0000-0000-0000BD190000}"/>
    <cellStyle name="Comma 58 2 5" xfId="5539" xr:uid="{00000000-0005-0000-0000-0000BE190000}"/>
    <cellStyle name="Comma 58 2 6" xfId="10583" xr:uid="{00000000-0005-0000-0000-0000BF190000}"/>
    <cellStyle name="Comma 58 3" xfId="1227" xr:uid="{00000000-0005-0000-0000-0000C0190000}"/>
    <cellStyle name="Comma 58 3 2" xfId="2014" xr:uid="{00000000-0005-0000-0000-0000C1190000}"/>
    <cellStyle name="Comma 58 3 2 2" xfId="4258" xr:uid="{00000000-0005-0000-0000-0000C2190000}"/>
    <cellStyle name="Comma 58 3 2 2 2" xfId="8820" xr:uid="{00000000-0005-0000-0000-0000C3190000}"/>
    <cellStyle name="Comma 58 3 2 3" xfId="6577" xr:uid="{00000000-0005-0000-0000-0000C4190000}"/>
    <cellStyle name="Comma 58 3 2 4" xfId="11621" xr:uid="{00000000-0005-0000-0000-0000C5190000}"/>
    <cellStyle name="Comma 58 3 3" xfId="2738" xr:uid="{00000000-0005-0000-0000-0000C6190000}"/>
    <cellStyle name="Comma 58 3 3 2" xfId="4982" xr:uid="{00000000-0005-0000-0000-0000C7190000}"/>
    <cellStyle name="Comma 58 3 3 2 2" xfId="9544" xr:uid="{00000000-0005-0000-0000-0000C8190000}"/>
    <cellStyle name="Comma 58 3 3 3" xfId="7301" xr:uid="{00000000-0005-0000-0000-0000C9190000}"/>
    <cellStyle name="Comma 58 3 4" xfId="3472" xr:uid="{00000000-0005-0000-0000-0000CA190000}"/>
    <cellStyle name="Comma 58 3 4 2" xfId="8034" xr:uid="{00000000-0005-0000-0000-0000CB190000}"/>
    <cellStyle name="Comma 58 3 5" xfId="5791" xr:uid="{00000000-0005-0000-0000-0000CC190000}"/>
    <cellStyle name="Comma 58 3 6" xfId="10835" xr:uid="{00000000-0005-0000-0000-0000CD190000}"/>
    <cellStyle name="Comma 58 4" xfId="1442" xr:uid="{00000000-0005-0000-0000-0000CE190000}"/>
    <cellStyle name="Comma 58 4 2" xfId="3686" xr:uid="{00000000-0005-0000-0000-0000CF190000}"/>
    <cellStyle name="Comma 58 4 2 2" xfId="8248" xr:uid="{00000000-0005-0000-0000-0000D0190000}"/>
    <cellStyle name="Comma 58 4 3" xfId="6005" xr:uid="{00000000-0005-0000-0000-0000D1190000}"/>
    <cellStyle name="Comma 58 4 4" xfId="11049" xr:uid="{00000000-0005-0000-0000-0000D2190000}"/>
    <cellStyle name="Comma 58 5" xfId="2228" xr:uid="{00000000-0005-0000-0000-0000D3190000}"/>
    <cellStyle name="Comma 58 5 2" xfId="4472" xr:uid="{00000000-0005-0000-0000-0000D4190000}"/>
    <cellStyle name="Comma 58 5 2 2" xfId="9034" xr:uid="{00000000-0005-0000-0000-0000D5190000}"/>
    <cellStyle name="Comma 58 5 3" xfId="6791" xr:uid="{00000000-0005-0000-0000-0000D6190000}"/>
    <cellStyle name="Comma 58 6" xfId="2952" xr:uid="{00000000-0005-0000-0000-0000D7190000}"/>
    <cellStyle name="Comma 58 6 2" xfId="7514" xr:uid="{00000000-0005-0000-0000-0000D8190000}"/>
    <cellStyle name="Comma 58 7" xfId="5217" xr:uid="{00000000-0005-0000-0000-0000D9190000}"/>
    <cellStyle name="Comma 58 8" xfId="10262" xr:uid="{00000000-0005-0000-0000-0000DA190000}"/>
    <cellStyle name="Comma 59" xfId="852" xr:uid="{00000000-0005-0000-0000-0000DB190000}"/>
    <cellStyle name="Comma 59 2" xfId="1640" xr:uid="{00000000-0005-0000-0000-0000DC190000}"/>
    <cellStyle name="Comma 59 2 2" xfId="3884" xr:uid="{00000000-0005-0000-0000-0000DD190000}"/>
    <cellStyle name="Comma 59 2 2 2" xfId="8446" xr:uid="{00000000-0005-0000-0000-0000DE190000}"/>
    <cellStyle name="Comma 59 2 3" xfId="6203" xr:uid="{00000000-0005-0000-0000-0000DF190000}"/>
    <cellStyle name="Comma 59 2 4" xfId="11247" xr:uid="{00000000-0005-0000-0000-0000E0190000}"/>
    <cellStyle name="Comma 59 3" xfId="2364" xr:uid="{00000000-0005-0000-0000-0000E1190000}"/>
    <cellStyle name="Comma 59 3 2" xfId="4608" xr:uid="{00000000-0005-0000-0000-0000E2190000}"/>
    <cellStyle name="Comma 59 3 2 2" xfId="9170" xr:uid="{00000000-0005-0000-0000-0000E3190000}"/>
    <cellStyle name="Comma 59 3 3" xfId="6927" xr:uid="{00000000-0005-0000-0000-0000E4190000}"/>
    <cellStyle name="Comma 59 4" xfId="3098" xr:uid="{00000000-0005-0000-0000-0000E5190000}"/>
    <cellStyle name="Comma 59 4 2" xfId="7660" xr:uid="{00000000-0005-0000-0000-0000E6190000}"/>
    <cellStyle name="Comma 59 5" xfId="5417" xr:uid="{00000000-0005-0000-0000-0000E7190000}"/>
    <cellStyle name="Comma 59 6" xfId="10461" xr:uid="{00000000-0005-0000-0000-0000E8190000}"/>
    <cellStyle name="Comma 6" xfId="165" xr:uid="{00000000-0005-0000-0000-0000E9190000}"/>
    <cellStyle name="Comma 6 10" xfId="166" xr:uid="{00000000-0005-0000-0000-0000EA190000}"/>
    <cellStyle name="Comma 6 10 2" xfId="976" xr:uid="{00000000-0005-0000-0000-0000EB190000}"/>
    <cellStyle name="Comma 6 10 2 2" xfId="1764" xr:uid="{00000000-0005-0000-0000-0000EC190000}"/>
    <cellStyle name="Comma 6 10 2 2 2" xfId="4008" xr:uid="{00000000-0005-0000-0000-0000ED190000}"/>
    <cellStyle name="Comma 6 10 2 2 2 2" xfId="8570" xr:uid="{00000000-0005-0000-0000-0000EE190000}"/>
    <cellStyle name="Comma 6 10 2 2 3" xfId="6327" xr:uid="{00000000-0005-0000-0000-0000EF190000}"/>
    <cellStyle name="Comma 6 10 2 2 4" xfId="11371" xr:uid="{00000000-0005-0000-0000-0000F0190000}"/>
    <cellStyle name="Comma 6 10 2 3" xfId="2488" xr:uid="{00000000-0005-0000-0000-0000F1190000}"/>
    <cellStyle name="Comma 6 10 2 3 2" xfId="4732" xr:uid="{00000000-0005-0000-0000-0000F2190000}"/>
    <cellStyle name="Comma 6 10 2 3 2 2" xfId="9294" xr:uid="{00000000-0005-0000-0000-0000F3190000}"/>
    <cellStyle name="Comma 6 10 2 3 3" xfId="7051" xr:uid="{00000000-0005-0000-0000-0000F4190000}"/>
    <cellStyle name="Comma 6 10 2 4" xfId="3222" xr:uid="{00000000-0005-0000-0000-0000F5190000}"/>
    <cellStyle name="Comma 6 10 2 4 2" xfId="7784" xr:uid="{00000000-0005-0000-0000-0000F6190000}"/>
    <cellStyle name="Comma 6 10 2 5" xfId="5541" xr:uid="{00000000-0005-0000-0000-0000F7190000}"/>
    <cellStyle name="Comma 6 10 2 6" xfId="10585" xr:uid="{00000000-0005-0000-0000-0000F8190000}"/>
    <cellStyle name="Comma 6 10 3" xfId="1229" xr:uid="{00000000-0005-0000-0000-0000F9190000}"/>
    <cellStyle name="Comma 6 10 3 2" xfId="2016" xr:uid="{00000000-0005-0000-0000-0000FA190000}"/>
    <cellStyle name="Comma 6 10 3 2 2" xfId="4260" xr:uid="{00000000-0005-0000-0000-0000FB190000}"/>
    <cellStyle name="Comma 6 10 3 2 2 2" xfId="8822" xr:uid="{00000000-0005-0000-0000-0000FC190000}"/>
    <cellStyle name="Comma 6 10 3 2 3" xfId="6579" xr:uid="{00000000-0005-0000-0000-0000FD190000}"/>
    <cellStyle name="Comma 6 10 3 2 4" xfId="11623" xr:uid="{00000000-0005-0000-0000-0000FE190000}"/>
    <cellStyle name="Comma 6 10 3 3" xfId="2740" xr:uid="{00000000-0005-0000-0000-0000FF190000}"/>
    <cellStyle name="Comma 6 10 3 3 2" xfId="4984" xr:uid="{00000000-0005-0000-0000-0000001A0000}"/>
    <cellStyle name="Comma 6 10 3 3 2 2" xfId="9546" xr:uid="{00000000-0005-0000-0000-0000011A0000}"/>
    <cellStyle name="Comma 6 10 3 3 3" xfId="7303" xr:uid="{00000000-0005-0000-0000-0000021A0000}"/>
    <cellStyle name="Comma 6 10 3 4" xfId="3474" xr:uid="{00000000-0005-0000-0000-0000031A0000}"/>
    <cellStyle name="Comma 6 10 3 4 2" xfId="8036" xr:uid="{00000000-0005-0000-0000-0000041A0000}"/>
    <cellStyle name="Comma 6 10 3 5" xfId="5793" xr:uid="{00000000-0005-0000-0000-0000051A0000}"/>
    <cellStyle name="Comma 6 10 3 6" xfId="10837" xr:uid="{00000000-0005-0000-0000-0000061A0000}"/>
    <cellStyle name="Comma 6 10 4" xfId="1444" xr:uid="{00000000-0005-0000-0000-0000071A0000}"/>
    <cellStyle name="Comma 6 10 4 2" xfId="3688" xr:uid="{00000000-0005-0000-0000-0000081A0000}"/>
    <cellStyle name="Comma 6 10 4 2 2" xfId="8250" xr:uid="{00000000-0005-0000-0000-0000091A0000}"/>
    <cellStyle name="Comma 6 10 4 3" xfId="6007" xr:uid="{00000000-0005-0000-0000-00000A1A0000}"/>
    <cellStyle name="Comma 6 10 4 4" xfId="11051" xr:uid="{00000000-0005-0000-0000-00000B1A0000}"/>
    <cellStyle name="Comma 6 10 5" xfId="2230" xr:uid="{00000000-0005-0000-0000-00000C1A0000}"/>
    <cellStyle name="Comma 6 10 5 2" xfId="4474" xr:uid="{00000000-0005-0000-0000-00000D1A0000}"/>
    <cellStyle name="Comma 6 10 5 2 2" xfId="9036" xr:uid="{00000000-0005-0000-0000-00000E1A0000}"/>
    <cellStyle name="Comma 6 10 5 3" xfId="6793" xr:uid="{00000000-0005-0000-0000-00000F1A0000}"/>
    <cellStyle name="Comma 6 10 6" xfId="2954" xr:uid="{00000000-0005-0000-0000-0000101A0000}"/>
    <cellStyle name="Comma 6 10 6 2" xfId="7516" xr:uid="{00000000-0005-0000-0000-0000111A0000}"/>
    <cellStyle name="Comma 6 10 7" xfId="5219" xr:uid="{00000000-0005-0000-0000-0000121A0000}"/>
    <cellStyle name="Comma 6 10 8" xfId="10264" xr:uid="{00000000-0005-0000-0000-0000131A0000}"/>
    <cellStyle name="Comma 6 11" xfId="167" xr:uid="{00000000-0005-0000-0000-0000141A0000}"/>
    <cellStyle name="Comma 6 11 2" xfId="977" xr:uid="{00000000-0005-0000-0000-0000151A0000}"/>
    <cellStyle name="Comma 6 11 2 2" xfId="1765" xr:uid="{00000000-0005-0000-0000-0000161A0000}"/>
    <cellStyle name="Comma 6 11 2 2 2" xfId="4009" xr:uid="{00000000-0005-0000-0000-0000171A0000}"/>
    <cellStyle name="Comma 6 11 2 2 2 2" xfId="8571" xr:uid="{00000000-0005-0000-0000-0000181A0000}"/>
    <cellStyle name="Comma 6 11 2 2 3" xfId="6328" xr:uid="{00000000-0005-0000-0000-0000191A0000}"/>
    <cellStyle name="Comma 6 11 2 2 4" xfId="11372" xr:uid="{00000000-0005-0000-0000-00001A1A0000}"/>
    <cellStyle name="Comma 6 11 2 3" xfId="2489" xr:uid="{00000000-0005-0000-0000-00001B1A0000}"/>
    <cellStyle name="Comma 6 11 2 3 2" xfId="4733" xr:uid="{00000000-0005-0000-0000-00001C1A0000}"/>
    <cellStyle name="Comma 6 11 2 3 2 2" xfId="9295" xr:uid="{00000000-0005-0000-0000-00001D1A0000}"/>
    <cellStyle name="Comma 6 11 2 3 3" xfId="7052" xr:uid="{00000000-0005-0000-0000-00001E1A0000}"/>
    <cellStyle name="Comma 6 11 2 4" xfId="3223" xr:uid="{00000000-0005-0000-0000-00001F1A0000}"/>
    <cellStyle name="Comma 6 11 2 4 2" xfId="7785" xr:uid="{00000000-0005-0000-0000-0000201A0000}"/>
    <cellStyle name="Comma 6 11 2 5" xfId="5542" xr:uid="{00000000-0005-0000-0000-0000211A0000}"/>
    <cellStyle name="Comma 6 11 2 6" xfId="10586" xr:uid="{00000000-0005-0000-0000-0000221A0000}"/>
    <cellStyle name="Comma 6 11 3" xfId="1230" xr:uid="{00000000-0005-0000-0000-0000231A0000}"/>
    <cellStyle name="Comma 6 11 3 2" xfId="2017" xr:uid="{00000000-0005-0000-0000-0000241A0000}"/>
    <cellStyle name="Comma 6 11 3 2 2" xfId="4261" xr:uid="{00000000-0005-0000-0000-0000251A0000}"/>
    <cellStyle name="Comma 6 11 3 2 2 2" xfId="8823" xr:uid="{00000000-0005-0000-0000-0000261A0000}"/>
    <cellStyle name="Comma 6 11 3 2 3" xfId="6580" xr:uid="{00000000-0005-0000-0000-0000271A0000}"/>
    <cellStyle name="Comma 6 11 3 2 4" xfId="11624" xr:uid="{00000000-0005-0000-0000-0000281A0000}"/>
    <cellStyle name="Comma 6 11 3 3" xfId="2741" xr:uid="{00000000-0005-0000-0000-0000291A0000}"/>
    <cellStyle name="Comma 6 11 3 3 2" xfId="4985" xr:uid="{00000000-0005-0000-0000-00002A1A0000}"/>
    <cellStyle name="Comma 6 11 3 3 2 2" xfId="9547" xr:uid="{00000000-0005-0000-0000-00002B1A0000}"/>
    <cellStyle name="Comma 6 11 3 3 3" xfId="7304" xr:uid="{00000000-0005-0000-0000-00002C1A0000}"/>
    <cellStyle name="Comma 6 11 3 4" xfId="3475" xr:uid="{00000000-0005-0000-0000-00002D1A0000}"/>
    <cellStyle name="Comma 6 11 3 4 2" xfId="8037" xr:uid="{00000000-0005-0000-0000-00002E1A0000}"/>
    <cellStyle name="Comma 6 11 3 5" xfId="5794" xr:uid="{00000000-0005-0000-0000-00002F1A0000}"/>
    <cellStyle name="Comma 6 11 3 6" xfId="10838" xr:uid="{00000000-0005-0000-0000-0000301A0000}"/>
    <cellStyle name="Comma 6 11 4" xfId="1445" xr:uid="{00000000-0005-0000-0000-0000311A0000}"/>
    <cellStyle name="Comma 6 11 4 2" xfId="3689" xr:uid="{00000000-0005-0000-0000-0000321A0000}"/>
    <cellStyle name="Comma 6 11 4 2 2" xfId="8251" xr:uid="{00000000-0005-0000-0000-0000331A0000}"/>
    <cellStyle name="Comma 6 11 4 3" xfId="6008" xr:uid="{00000000-0005-0000-0000-0000341A0000}"/>
    <cellStyle name="Comma 6 11 4 4" xfId="11052" xr:uid="{00000000-0005-0000-0000-0000351A0000}"/>
    <cellStyle name="Comma 6 11 5" xfId="2231" xr:uid="{00000000-0005-0000-0000-0000361A0000}"/>
    <cellStyle name="Comma 6 11 5 2" xfId="4475" xr:uid="{00000000-0005-0000-0000-0000371A0000}"/>
    <cellStyle name="Comma 6 11 5 2 2" xfId="9037" xr:uid="{00000000-0005-0000-0000-0000381A0000}"/>
    <cellStyle name="Comma 6 11 5 3" xfId="6794" xr:uid="{00000000-0005-0000-0000-0000391A0000}"/>
    <cellStyle name="Comma 6 11 6" xfId="2955" xr:uid="{00000000-0005-0000-0000-00003A1A0000}"/>
    <cellStyle name="Comma 6 11 6 2" xfId="7517" xr:uid="{00000000-0005-0000-0000-00003B1A0000}"/>
    <cellStyle name="Comma 6 11 7" xfId="5220" xr:uid="{00000000-0005-0000-0000-00003C1A0000}"/>
    <cellStyle name="Comma 6 11 8" xfId="10265" xr:uid="{00000000-0005-0000-0000-00003D1A0000}"/>
    <cellStyle name="Comma 6 12" xfId="168" xr:uid="{00000000-0005-0000-0000-00003E1A0000}"/>
    <cellStyle name="Comma 6 12 2" xfId="978" xr:uid="{00000000-0005-0000-0000-00003F1A0000}"/>
    <cellStyle name="Comma 6 12 2 2" xfId="1766" xr:uid="{00000000-0005-0000-0000-0000401A0000}"/>
    <cellStyle name="Comma 6 12 2 2 2" xfId="4010" xr:uid="{00000000-0005-0000-0000-0000411A0000}"/>
    <cellStyle name="Comma 6 12 2 2 2 2" xfId="8572" xr:uid="{00000000-0005-0000-0000-0000421A0000}"/>
    <cellStyle name="Comma 6 12 2 2 3" xfId="6329" xr:uid="{00000000-0005-0000-0000-0000431A0000}"/>
    <cellStyle name="Comma 6 12 2 2 4" xfId="11373" xr:uid="{00000000-0005-0000-0000-0000441A0000}"/>
    <cellStyle name="Comma 6 12 2 3" xfId="2490" xr:uid="{00000000-0005-0000-0000-0000451A0000}"/>
    <cellStyle name="Comma 6 12 2 3 2" xfId="4734" xr:uid="{00000000-0005-0000-0000-0000461A0000}"/>
    <cellStyle name="Comma 6 12 2 3 2 2" xfId="9296" xr:uid="{00000000-0005-0000-0000-0000471A0000}"/>
    <cellStyle name="Comma 6 12 2 3 3" xfId="7053" xr:uid="{00000000-0005-0000-0000-0000481A0000}"/>
    <cellStyle name="Comma 6 12 2 4" xfId="3224" xr:uid="{00000000-0005-0000-0000-0000491A0000}"/>
    <cellStyle name="Comma 6 12 2 4 2" xfId="7786" xr:uid="{00000000-0005-0000-0000-00004A1A0000}"/>
    <cellStyle name="Comma 6 12 2 5" xfId="5543" xr:uid="{00000000-0005-0000-0000-00004B1A0000}"/>
    <cellStyle name="Comma 6 12 2 6" xfId="10587" xr:uid="{00000000-0005-0000-0000-00004C1A0000}"/>
    <cellStyle name="Comma 6 12 3" xfId="1231" xr:uid="{00000000-0005-0000-0000-00004D1A0000}"/>
    <cellStyle name="Comma 6 12 3 2" xfId="2018" xr:uid="{00000000-0005-0000-0000-00004E1A0000}"/>
    <cellStyle name="Comma 6 12 3 2 2" xfId="4262" xr:uid="{00000000-0005-0000-0000-00004F1A0000}"/>
    <cellStyle name="Comma 6 12 3 2 2 2" xfId="8824" xr:uid="{00000000-0005-0000-0000-0000501A0000}"/>
    <cellStyle name="Comma 6 12 3 2 3" xfId="6581" xr:uid="{00000000-0005-0000-0000-0000511A0000}"/>
    <cellStyle name="Comma 6 12 3 2 4" xfId="11625" xr:uid="{00000000-0005-0000-0000-0000521A0000}"/>
    <cellStyle name="Comma 6 12 3 3" xfId="2742" xr:uid="{00000000-0005-0000-0000-0000531A0000}"/>
    <cellStyle name="Comma 6 12 3 3 2" xfId="4986" xr:uid="{00000000-0005-0000-0000-0000541A0000}"/>
    <cellStyle name="Comma 6 12 3 3 2 2" xfId="9548" xr:uid="{00000000-0005-0000-0000-0000551A0000}"/>
    <cellStyle name="Comma 6 12 3 3 3" xfId="7305" xr:uid="{00000000-0005-0000-0000-0000561A0000}"/>
    <cellStyle name="Comma 6 12 3 4" xfId="3476" xr:uid="{00000000-0005-0000-0000-0000571A0000}"/>
    <cellStyle name="Comma 6 12 3 4 2" xfId="8038" xr:uid="{00000000-0005-0000-0000-0000581A0000}"/>
    <cellStyle name="Comma 6 12 3 5" xfId="5795" xr:uid="{00000000-0005-0000-0000-0000591A0000}"/>
    <cellStyle name="Comma 6 12 3 6" xfId="10839" xr:uid="{00000000-0005-0000-0000-00005A1A0000}"/>
    <cellStyle name="Comma 6 12 4" xfId="1446" xr:uid="{00000000-0005-0000-0000-00005B1A0000}"/>
    <cellStyle name="Comma 6 12 4 2" xfId="3690" xr:uid="{00000000-0005-0000-0000-00005C1A0000}"/>
    <cellStyle name="Comma 6 12 4 2 2" xfId="8252" xr:uid="{00000000-0005-0000-0000-00005D1A0000}"/>
    <cellStyle name="Comma 6 12 4 3" xfId="6009" xr:uid="{00000000-0005-0000-0000-00005E1A0000}"/>
    <cellStyle name="Comma 6 12 4 4" xfId="11053" xr:uid="{00000000-0005-0000-0000-00005F1A0000}"/>
    <cellStyle name="Comma 6 12 5" xfId="2232" xr:uid="{00000000-0005-0000-0000-0000601A0000}"/>
    <cellStyle name="Comma 6 12 5 2" xfId="4476" xr:uid="{00000000-0005-0000-0000-0000611A0000}"/>
    <cellStyle name="Comma 6 12 5 2 2" xfId="9038" xr:uid="{00000000-0005-0000-0000-0000621A0000}"/>
    <cellStyle name="Comma 6 12 5 3" xfId="6795" xr:uid="{00000000-0005-0000-0000-0000631A0000}"/>
    <cellStyle name="Comma 6 12 6" xfId="2956" xr:uid="{00000000-0005-0000-0000-0000641A0000}"/>
    <cellStyle name="Comma 6 12 6 2" xfId="7518" xr:uid="{00000000-0005-0000-0000-0000651A0000}"/>
    <cellStyle name="Comma 6 12 7" xfId="5221" xr:uid="{00000000-0005-0000-0000-0000661A0000}"/>
    <cellStyle name="Comma 6 12 8" xfId="10266" xr:uid="{00000000-0005-0000-0000-0000671A0000}"/>
    <cellStyle name="Comma 6 13" xfId="169" xr:uid="{00000000-0005-0000-0000-0000681A0000}"/>
    <cellStyle name="Comma 6 13 2" xfId="979" xr:uid="{00000000-0005-0000-0000-0000691A0000}"/>
    <cellStyle name="Comma 6 13 2 2" xfId="1767" xr:uid="{00000000-0005-0000-0000-00006A1A0000}"/>
    <cellStyle name="Comma 6 13 2 2 2" xfId="4011" xr:uid="{00000000-0005-0000-0000-00006B1A0000}"/>
    <cellStyle name="Comma 6 13 2 2 2 2" xfId="8573" xr:uid="{00000000-0005-0000-0000-00006C1A0000}"/>
    <cellStyle name="Comma 6 13 2 2 3" xfId="6330" xr:uid="{00000000-0005-0000-0000-00006D1A0000}"/>
    <cellStyle name="Comma 6 13 2 2 4" xfId="11374" xr:uid="{00000000-0005-0000-0000-00006E1A0000}"/>
    <cellStyle name="Comma 6 13 2 3" xfId="2491" xr:uid="{00000000-0005-0000-0000-00006F1A0000}"/>
    <cellStyle name="Comma 6 13 2 3 2" xfId="4735" xr:uid="{00000000-0005-0000-0000-0000701A0000}"/>
    <cellStyle name="Comma 6 13 2 3 2 2" xfId="9297" xr:uid="{00000000-0005-0000-0000-0000711A0000}"/>
    <cellStyle name="Comma 6 13 2 3 3" xfId="7054" xr:uid="{00000000-0005-0000-0000-0000721A0000}"/>
    <cellStyle name="Comma 6 13 2 4" xfId="3225" xr:uid="{00000000-0005-0000-0000-0000731A0000}"/>
    <cellStyle name="Comma 6 13 2 4 2" xfId="7787" xr:uid="{00000000-0005-0000-0000-0000741A0000}"/>
    <cellStyle name="Comma 6 13 2 5" xfId="5544" xr:uid="{00000000-0005-0000-0000-0000751A0000}"/>
    <cellStyle name="Comma 6 13 2 6" xfId="10588" xr:uid="{00000000-0005-0000-0000-0000761A0000}"/>
    <cellStyle name="Comma 6 13 3" xfId="1232" xr:uid="{00000000-0005-0000-0000-0000771A0000}"/>
    <cellStyle name="Comma 6 13 3 2" xfId="2019" xr:uid="{00000000-0005-0000-0000-0000781A0000}"/>
    <cellStyle name="Comma 6 13 3 2 2" xfId="4263" xr:uid="{00000000-0005-0000-0000-0000791A0000}"/>
    <cellStyle name="Comma 6 13 3 2 2 2" xfId="8825" xr:uid="{00000000-0005-0000-0000-00007A1A0000}"/>
    <cellStyle name="Comma 6 13 3 2 3" xfId="6582" xr:uid="{00000000-0005-0000-0000-00007B1A0000}"/>
    <cellStyle name="Comma 6 13 3 2 4" xfId="11626" xr:uid="{00000000-0005-0000-0000-00007C1A0000}"/>
    <cellStyle name="Comma 6 13 3 3" xfId="2743" xr:uid="{00000000-0005-0000-0000-00007D1A0000}"/>
    <cellStyle name="Comma 6 13 3 3 2" xfId="4987" xr:uid="{00000000-0005-0000-0000-00007E1A0000}"/>
    <cellStyle name="Comma 6 13 3 3 2 2" xfId="9549" xr:uid="{00000000-0005-0000-0000-00007F1A0000}"/>
    <cellStyle name="Comma 6 13 3 3 3" xfId="7306" xr:uid="{00000000-0005-0000-0000-0000801A0000}"/>
    <cellStyle name="Comma 6 13 3 4" xfId="3477" xr:uid="{00000000-0005-0000-0000-0000811A0000}"/>
    <cellStyle name="Comma 6 13 3 4 2" xfId="8039" xr:uid="{00000000-0005-0000-0000-0000821A0000}"/>
    <cellStyle name="Comma 6 13 3 5" xfId="5796" xr:uid="{00000000-0005-0000-0000-0000831A0000}"/>
    <cellStyle name="Comma 6 13 3 6" xfId="10840" xr:uid="{00000000-0005-0000-0000-0000841A0000}"/>
    <cellStyle name="Comma 6 13 4" xfId="1447" xr:uid="{00000000-0005-0000-0000-0000851A0000}"/>
    <cellStyle name="Comma 6 13 4 2" xfId="3691" xr:uid="{00000000-0005-0000-0000-0000861A0000}"/>
    <cellStyle name="Comma 6 13 4 2 2" xfId="8253" xr:uid="{00000000-0005-0000-0000-0000871A0000}"/>
    <cellStyle name="Comma 6 13 4 3" xfId="6010" xr:uid="{00000000-0005-0000-0000-0000881A0000}"/>
    <cellStyle name="Comma 6 13 4 4" xfId="11054" xr:uid="{00000000-0005-0000-0000-0000891A0000}"/>
    <cellStyle name="Comma 6 13 5" xfId="2233" xr:uid="{00000000-0005-0000-0000-00008A1A0000}"/>
    <cellStyle name="Comma 6 13 5 2" xfId="4477" xr:uid="{00000000-0005-0000-0000-00008B1A0000}"/>
    <cellStyle name="Comma 6 13 5 2 2" xfId="9039" xr:uid="{00000000-0005-0000-0000-00008C1A0000}"/>
    <cellStyle name="Comma 6 13 5 3" xfId="6796" xr:uid="{00000000-0005-0000-0000-00008D1A0000}"/>
    <cellStyle name="Comma 6 13 6" xfId="2957" xr:uid="{00000000-0005-0000-0000-00008E1A0000}"/>
    <cellStyle name="Comma 6 13 6 2" xfId="7519" xr:uid="{00000000-0005-0000-0000-00008F1A0000}"/>
    <cellStyle name="Comma 6 13 7" xfId="5222" xr:uid="{00000000-0005-0000-0000-0000901A0000}"/>
    <cellStyle name="Comma 6 13 8" xfId="10267" xr:uid="{00000000-0005-0000-0000-0000911A0000}"/>
    <cellStyle name="Comma 6 14" xfId="170" xr:uid="{00000000-0005-0000-0000-0000921A0000}"/>
    <cellStyle name="Comma 6 14 2" xfId="980" xr:uid="{00000000-0005-0000-0000-0000931A0000}"/>
    <cellStyle name="Comma 6 14 2 2" xfId="1768" xr:uid="{00000000-0005-0000-0000-0000941A0000}"/>
    <cellStyle name="Comma 6 14 2 2 2" xfId="4012" xr:uid="{00000000-0005-0000-0000-0000951A0000}"/>
    <cellStyle name="Comma 6 14 2 2 2 2" xfId="8574" xr:uid="{00000000-0005-0000-0000-0000961A0000}"/>
    <cellStyle name="Comma 6 14 2 2 3" xfId="6331" xr:uid="{00000000-0005-0000-0000-0000971A0000}"/>
    <cellStyle name="Comma 6 14 2 2 4" xfId="11375" xr:uid="{00000000-0005-0000-0000-0000981A0000}"/>
    <cellStyle name="Comma 6 14 2 3" xfId="2492" xr:uid="{00000000-0005-0000-0000-0000991A0000}"/>
    <cellStyle name="Comma 6 14 2 3 2" xfId="4736" xr:uid="{00000000-0005-0000-0000-00009A1A0000}"/>
    <cellStyle name="Comma 6 14 2 3 2 2" xfId="9298" xr:uid="{00000000-0005-0000-0000-00009B1A0000}"/>
    <cellStyle name="Comma 6 14 2 3 3" xfId="7055" xr:uid="{00000000-0005-0000-0000-00009C1A0000}"/>
    <cellStyle name="Comma 6 14 2 4" xfId="3226" xr:uid="{00000000-0005-0000-0000-00009D1A0000}"/>
    <cellStyle name="Comma 6 14 2 4 2" xfId="7788" xr:uid="{00000000-0005-0000-0000-00009E1A0000}"/>
    <cellStyle name="Comma 6 14 2 5" xfId="5545" xr:uid="{00000000-0005-0000-0000-00009F1A0000}"/>
    <cellStyle name="Comma 6 14 2 6" xfId="10589" xr:uid="{00000000-0005-0000-0000-0000A01A0000}"/>
    <cellStyle name="Comma 6 14 3" xfId="1233" xr:uid="{00000000-0005-0000-0000-0000A11A0000}"/>
    <cellStyle name="Comma 6 14 3 2" xfId="2020" xr:uid="{00000000-0005-0000-0000-0000A21A0000}"/>
    <cellStyle name="Comma 6 14 3 2 2" xfId="4264" xr:uid="{00000000-0005-0000-0000-0000A31A0000}"/>
    <cellStyle name="Comma 6 14 3 2 2 2" xfId="8826" xr:uid="{00000000-0005-0000-0000-0000A41A0000}"/>
    <cellStyle name="Comma 6 14 3 2 3" xfId="6583" xr:uid="{00000000-0005-0000-0000-0000A51A0000}"/>
    <cellStyle name="Comma 6 14 3 2 4" xfId="11627" xr:uid="{00000000-0005-0000-0000-0000A61A0000}"/>
    <cellStyle name="Comma 6 14 3 3" xfId="2744" xr:uid="{00000000-0005-0000-0000-0000A71A0000}"/>
    <cellStyle name="Comma 6 14 3 3 2" xfId="4988" xr:uid="{00000000-0005-0000-0000-0000A81A0000}"/>
    <cellStyle name="Comma 6 14 3 3 2 2" xfId="9550" xr:uid="{00000000-0005-0000-0000-0000A91A0000}"/>
    <cellStyle name="Comma 6 14 3 3 3" xfId="7307" xr:uid="{00000000-0005-0000-0000-0000AA1A0000}"/>
    <cellStyle name="Comma 6 14 3 4" xfId="3478" xr:uid="{00000000-0005-0000-0000-0000AB1A0000}"/>
    <cellStyle name="Comma 6 14 3 4 2" xfId="8040" xr:uid="{00000000-0005-0000-0000-0000AC1A0000}"/>
    <cellStyle name="Comma 6 14 3 5" xfId="5797" xr:uid="{00000000-0005-0000-0000-0000AD1A0000}"/>
    <cellStyle name="Comma 6 14 3 6" xfId="10841" xr:uid="{00000000-0005-0000-0000-0000AE1A0000}"/>
    <cellStyle name="Comma 6 14 4" xfId="1448" xr:uid="{00000000-0005-0000-0000-0000AF1A0000}"/>
    <cellStyle name="Comma 6 14 4 2" xfId="3692" xr:uid="{00000000-0005-0000-0000-0000B01A0000}"/>
    <cellStyle name="Comma 6 14 4 2 2" xfId="8254" xr:uid="{00000000-0005-0000-0000-0000B11A0000}"/>
    <cellStyle name="Comma 6 14 4 3" xfId="6011" xr:uid="{00000000-0005-0000-0000-0000B21A0000}"/>
    <cellStyle name="Comma 6 14 4 4" xfId="11055" xr:uid="{00000000-0005-0000-0000-0000B31A0000}"/>
    <cellStyle name="Comma 6 14 5" xfId="2234" xr:uid="{00000000-0005-0000-0000-0000B41A0000}"/>
    <cellStyle name="Comma 6 14 5 2" xfId="4478" xr:uid="{00000000-0005-0000-0000-0000B51A0000}"/>
    <cellStyle name="Comma 6 14 5 2 2" xfId="9040" xr:uid="{00000000-0005-0000-0000-0000B61A0000}"/>
    <cellStyle name="Comma 6 14 5 3" xfId="6797" xr:uid="{00000000-0005-0000-0000-0000B71A0000}"/>
    <cellStyle name="Comma 6 14 6" xfId="2958" xr:uid="{00000000-0005-0000-0000-0000B81A0000}"/>
    <cellStyle name="Comma 6 14 6 2" xfId="7520" xr:uid="{00000000-0005-0000-0000-0000B91A0000}"/>
    <cellStyle name="Comma 6 14 7" xfId="5223" xr:uid="{00000000-0005-0000-0000-0000BA1A0000}"/>
    <cellStyle name="Comma 6 14 8" xfId="10268" xr:uid="{00000000-0005-0000-0000-0000BB1A0000}"/>
    <cellStyle name="Comma 6 15" xfId="171" xr:uid="{00000000-0005-0000-0000-0000BC1A0000}"/>
    <cellStyle name="Comma 6 15 2" xfId="981" xr:uid="{00000000-0005-0000-0000-0000BD1A0000}"/>
    <cellStyle name="Comma 6 15 2 2" xfId="1769" xr:uid="{00000000-0005-0000-0000-0000BE1A0000}"/>
    <cellStyle name="Comma 6 15 2 2 2" xfId="4013" xr:uid="{00000000-0005-0000-0000-0000BF1A0000}"/>
    <cellStyle name="Comma 6 15 2 2 2 2" xfId="8575" xr:uid="{00000000-0005-0000-0000-0000C01A0000}"/>
    <cellStyle name="Comma 6 15 2 2 3" xfId="6332" xr:uid="{00000000-0005-0000-0000-0000C11A0000}"/>
    <cellStyle name="Comma 6 15 2 2 4" xfId="11376" xr:uid="{00000000-0005-0000-0000-0000C21A0000}"/>
    <cellStyle name="Comma 6 15 2 3" xfId="2493" xr:uid="{00000000-0005-0000-0000-0000C31A0000}"/>
    <cellStyle name="Comma 6 15 2 3 2" xfId="4737" xr:uid="{00000000-0005-0000-0000-0000C41A0000}"/>
    <cellStyle name="Comma 6 15 2 3 2 2" xfId="9299" xr:uid="{00000000-0005-0000-0000-0000C51A0000}"/>
    <cellStyle name="Comma 6 15 2 3 3" xfId="7056" xr:uid="{00000000-0005-0000-0000-0000C61A0000}"/>
    <cellStyle name="Comma 6 15 2 4" xfId="3227" xr:uid="{00000000-0005-0000-0000-0000C71A0000}"/>
    <cellStyle name="Comma 6 15 2 4 2" xfId="7789" xr:uid="{00000000-0005-0000-0000-0000C81A0000}"/>
    <cellStyle name="Comma 6 15 2 5" xfId="5546" xr:uid="{00000000-0005-0000-0000-0000C91A0000}"/>
    <cellStyle name="Comma 6 15 2 6" xfId="10590" xr:uid="{00000000-0005-0000-0000-0000CA1A0000}"/>
    <cellStyle name="Comma 6 15 3" xfId="1234" xr:uid="{00000000-0005-0000-0000-0000CB1A0000}"/>
    <cellStyle name="Comma 6 15 3 2" xfId="2021" xr:uid="{00000000-0005-0000-0000-0000CC1A0000}"/>
    <cellStyle name="Comma 6 15 3 2 2" xfId="4265" xr:uid="{00000000-0005-0000-0000-0000CD1A0000}"/>
    <cellStyle name="Comma 6 15 3 2 2 2" xfId="8827" xr:uid="{00000000-0005-0000-0000-0000CE1A0000}"/>
    <cellStyle name="Comma 6 15 3 2 3" xfId="6584" xr:uid="{00000000-0005-0000-0000-0000CF1A0000}"/>
    <cellStyle name="Comma 6 15 3 2 4" xfId="11628" xr:uid="{00000000-0005-0000-0000-0000D01A0000}"/>
    <cellStyle name="Comma 6 15 3 3" xfId="2745" xr:uid="{00000000-0005-0000-0000-0000D11A0000}"/>
    <cellStyle name="Comma 6 15 3 3 2" xfId="4989" xr:uid="{00000000-0005-0000-0000-0000D21A0000}"/>
    <cellStyle name="Comma 6 15 3 3 2 2" xfId="9551" xr:uid="{00000000-0005-0000-0000-0000D31A0000}"/>
    <cellStyle name="Comma 6 15 3 3 3" xfId="7308" xr:uid="{00000000-0005-0000-0000-0000D41A0000}"/>
    <cellStyle name="Comma 6 15 3 4" xfId="3479" xr:uid="{00000000-0005-0000-0000-0000D51A0000}"/>
    <cellStyle name="Comma 6 15 3 4 2" xfId="8041" xr:uid="{00000000-0005-0000-0000-0000D61A0000}"/>
    <cellStyle name="Comma 6 15 3 5" xfId="5798" xr:uid="{00000000-0005-0000-0000-0000D71A0000}"/>
    <cellStyle name="Comma 6 15 3 6" xfId="10842" xr:uid="{00000000-0005-0000-0000-0000D81A0000}"/>
    <cellStyle name="Comma 6 15 4" xfId="1449" xr:uid="{00000000-0005-0000-0000-0000D91A0000}"/>
    <cellStyle name="Comma 6 15 4 2" xfId="3693" xr:uid="{00000000-0005-0000-0000-0000DA1A0000}"/>
    <cellStyle name="Comma 6 15 4 2 2" xfId="8255" xr:uid="{00000000-0005-0000-0000-0000DB1A0000}"/>
    <cellStyle name="Comma 6 15 4 3" xfId="6012" xr:uid="{00000000-0005-0000-0000-0000DC1A0000}"/>
    <cellStyle name="Comma 6 15 4 4" xfId="11056" xr:uid="{00000000-0005-0000-0000-0000DD1A0000}"/>
    <cellStyle name="Comma 6 15 5" xfId="2235" xr:uid="{00000000-0005-0000-0000-0000DE1A0000}"/>
    <cellStyle name="Comma 6 15 5 2" xfId="4479" xr:uid="{00000000-0005-0000-0000-0000DF1A0000}"/>
    <cellStyle name="Comma 6 15 5 2 2" xfId="9041" xr:uid="{00000000-0005-0000-0000-0000E01A0000}"/>
    <cellStyle name="Comma 6 15 5 3" xfId="6798" xr:uid="{00000000-0005-0000-0000-0000E11A0000}"/>
    <cellStyle name="Comma 6 15 6" xfId="2959" xr:uid="{00000000-0005-0000-0000-0000E21A0000}"/>
    <cellStyle name="Comma 6 15 6 2" xfId="7521" xr:uid="{00000000-0005-0000-0000-0000E31A0000}"/>
    <cellStyle name="Comma 6 15 7" xfId="5224" xr:uid="{00000000-0005-0000-0000-0000E41A0000}"/>
    <cellStyle name="Comma 6 15 8" xfId="10269" xr:uid="{00000000-0005-0000-0000-0000E51A0000}"/>
    <cellStyle name="Comma 6 16" xfId="172" xr:uid="{00000000-0005-0000-0000-0000E61A0000}"/>
    <cellStyle name="Comma 6 16 2" xfId="982" xr:uid="{00000000-0005-0000-0000-0000E71A0000}"/>
    <cellStyle name="Comma 6 16 2 2" xfId="1770" xr:uid="{00000000-0005-0000-0000-0000E81A0000}"/>
    <cellStyle name="Comma 6 16 2 2 2" xfId="4014" xr:uid="{00000000-0005-0000-0000-0000E91A0000}"/>
    <cellStyle name="Comma 6 16 2 2 2 2" xfId="8576" xr:uid="{00000000-0005-0000-0000-0000EA1A0000}"/>
    <cellStyle name="Comma 6 16 2 2 3" xfId="6333" xr:uid="{00000000-0005-0000-0000-0000EB1A0000}"/>
    <cellStyle name="Comma 6 16 2 2 4" xfId="11377" xr:uid="{00000000-0005-0000-0000-0000EC1A0000}"/>
    <cellStyle name="Comma 6 16 2 3" xfId="2494" xr:uid="{00000000-0005-0000-0000-0000ED1A0000}"/>
    <cellStyle name="Comma 6 16 2 3 2" xfId="4738" xr:uid="{00000000-0005-0000-0000-0000EE1A0000}"/>
    <cellStyle name="Comma 6 16 2 3 2 2" xfId="9300" xr:uid="{00000000-0005-0000-0000-0000EF1A0000}"/>
    <cellStyle name="Comma 6 16 2 3 3" xfId="7057" xr:uid="{00000000-0005-0000-0000-0000F01A0000}"/>
    <cellStyle name="Comma 6 16 2 4" xfId="3228" xr:uid="{00000000-0005-0000-0000-0000F11A0000}"/>
    <cellStyle name="Comma 6 16 2 4 2" xfId="7790" xr:uid="{00000000-0005-0000-0000-0000F21A0000}"/>
    <cellStyle name="Comma 6 16 2 5" xfId="5547" xr:uid="{00000000-0005-0000-0000-0000F31A0000}"/>
    <cellStyle name="Comma 6 16 2 6" xfId="10591" xr:uid="{00000000-0005-0000-0000-0000F41A0000}"/>
    <cellStyle name="Comma 6 16 3" xfId="1235" xr:uid="{00000000-0005-0000-0000-0000F51A0000}"/>
    <cellStyle name="Comma 6 16 3 2" xfId="2022" xr:uid="{00000000-0005-0000-0000-0000F61A0000}"/>
    <cellStyle name="Comma 6 16 3 2 2" xfId="4266" xr:uid="{00000000-0005-0000-0000-0000F71A0000}"/>
    <cellStyle name="Comma 6 16 3 2 2 2" xfId="8828" xr:uid="{00000000-0005-0000-0000-0000F81A0000}"/>
    <cellStyle name="Comma 6 16 3 2 3" xfId="6585" xr:uid="{00000000-0005-0000-0000-0000F91A0000}"/>
    <cellStyle name="Comma 6 16 3 2 4" xfId="11629" xr:uid="{00000000-0005-0000-0000-0000FA1A0000}"/>
    <cellStyle name="Comma 6 16 3 3" xfId="2746" xr:uid="{00000000-0005-0000-0000-0000FB1A0000}"/>
    <cellStyle name="Comma 6 16 3 3 2" xfId="4990" xr:uid="{00000000-0005-0000-0000-0000FC1A0000}"/>
    <cellStyle name="Comma 6 16 3 3 2 2" xfId="9552" xr:uid="{00000000-0005-0000-0000-0000FD1A0000}"/>
    <cellStyle name="Comma 6 16 3 3 3" xfId="7309" xr:uid="{00000000-0005-0000-0000-0000FE1A0000}"/>
    <cellStyle name="Comma 6 16 3 4" xfId="3480" xr:uid="{00000000-0005-0000-0000-0000FF1A0000}"/>
    <cellStyle name="Comma 6 16 3 4 2" xfId="8042" xr:uid="{00000000-0005-0000-0000-0000001B0000}"/>
    <cellStyle name="Comma 6 16 3 5" xfId="5799" xr:uid="{00000000-0005-0000-0000-0000011B0000}"/>
    <cellStyle name="Comma 6 16 3 6" xfId="10843" xr:uid="{00000000-0005-0000-0000-0000021B0000}"/>
    <cellStyle name="Comma 6 16 4" xfId="1450" xr:uid="{00000000-0005-0000-0000-0000031B0000}"/>
    <cellStyle name="Comma 6 16 4 2" xfId="3694" xr:uid="{00000000-0005-0000-0000-0000041B0000}"/>
    <cellStyle name="Comma 6 16 4 2 2" xfId="8256" xr:uid="{00000000-0005-0000-0000-0000051B0000}"/>
    <cellStyle name="Comma 6 16 4 3" xfId="6013" xr:uid="{00000000-0005-0000-0000-0000061B0000}"/>
    <cellStyle name="Comma 6 16 4 4" xfId="11057" xr:uid="{00000000-0005-0000-0000-0000071B0000}"/>
    <cellStyle name="Comma 6 16 5" xfId="2236" xr:uid="{00000000-0005-0000-0000-0000081B0000}"/>
    <cellStyle name="Comma 6 16 5 2" xfId="4480" xr:uid="{00000000-0005-0000-0000-0000091B0000}"/>
    <cellStyle name="Comma 6 16 5 2 2" xfId="9042" xr:uid="{00000000-0005-0000-0000-00000A1B0000}"/>
    <cellStyle name="Comma 6 16 5 3" xfId="6799" xr:uid="{00000000-0005-0000-0000-00000B1B0000}"/>
    <cellStyle name="Comma 6 16 6" xfId="2960" xr:uid="{00000000-0005-0000-0000-00000C1B0000}"/>
    <cellStyle name="Comma 6 16 6 2" xfId="7522" xr:uid="{00000000-0005-0000-0000-00000D1B0000}"/>
    <cellStyle name="Comma 6 16 7" xfId="5225" xr:uid="{00000000-0005-0000-0000-00000E1B0000}"/>
    <cellStyle name="Comma 6 16 8" xfId="10270" xr:uid="{00000000-0005-0000-0000-00000F1B0000}"/>
    <cellStyle name="Comma 6 17" xfId="173" xr:uid="{00000000-0005-0000-0000-0000101B0000}"/>
    <cellStyle name="Comma 6 17 2" xfId="983" xr:uid="{00000000-0005-0000-0000-0000111B0000}"/>
    <cellStyle name="Comma 6 17 2 2" xfId="1771" xr:uid="{00000000-0005-0000-0000-0000121B0000}"/>
    <cellStyle name="Comma 6 17 2 2 2" xfId="4015" xr:uid="{00000000-0005-0000-0000-0000131B0000}"/>
    <cellStyle name="Comma 6 17 2 2 2 2" xfId="8577" xr:uid="{00000000-0005-0000-0000-0000141B0000}"/>
    <cellStyle name="Comma 6 17 2 2 3" xfId="6334" xr:uid="{00000000-0005-0000-0000-0000151B0000}"/>
    <cellStyle name="Comma 6 17 2 2 4" xfId="11378" xr:uid="{00000000-0005-0000-0000-0000161B0000}"/>
    <cellStyle name="Comma 6 17 2 3" xfId="2495" xr:uid="{00000000-0005-0000-0000-0000171B0000}"/>
    <cellStyle name="Comma 6 17 2 3 2" xfId="4739" xr:uid="{00000000-0005-0000-0000-0000181B0000}"/>
    <cellStyle name="Comma 6 17 2 3 2 2" xfId="9301" xr:uid="{00000000-0005-0000-0000-0000191B0000}"/>
    <cellStyle name="Comma 6 17 2 3 3" xfId="7058" xr:uid="{00000000-0005-0000-0000-00001A1B0000}"/>
    <cellStyle name="Comma 6 17 2 4" xfId="3229" xr:uid="{00000000-0005-0000-0000-00001B1B0000}"/>
    <cellStyle name="Comma 6 17 2 4 2" xfId="7791" xr:uid="{00000000-0005-0000-0000-00001C1B0000}"/>
    <cellStyle name="Comma 6 17 2 5" xfId="5548" xr:uid="{00000000-0005-0000-0000-00001D1B0000}"/>
    <cellStyle name="Comma 6 17 2 6" xfId="10592" xr:uid="{00000000-0005-0000-0000-00001E1B0000}"/>
    <cellStyle name="Comma 6 17 3" xfId="1236" xr:uid="{00000000-0005-0000-0000-00001F1B0000}"/>
    <cellStyle name="Comma 6 17 3 2" xfId="2023" xr:uid="{00000000-0005-0000-0000-0000201B0000}"/>
    <cellStyle name="Comma 6 17 3 2 2" xfId="4267" xr:uid="{00000000-0005-0000-0000-0000211B0000}"/>
    <cellStyle name="Comma 6 17 3 2 2 2" xfId="8829" xr:uid="{00000000-0005-0000-0000-0000221B0000}"/>
    <cellStyle name="Comma 6 17 3 2 3" xfId="6586" xr:uid="{00000000-0005-0000-0000-0000231B0000}"/>
    <cellStyle name="Comma 6 17 3 2 4" xfId="11630" xr:uid="{00000000-0005-0000-0000-0000241B0000}"/>
    <cellStyle name="Comma 6 17 3 3" xfId="2747" xr:uid="{00000000-0005-0000-0000-0000251B0000}"/>
    <cellStyle name="Comma 6 17 3 3 2" xfId="4991" xr:uid="{00000000-0005-0000-0000-0000261B0000}"/>
    <cellStyle name="Comma 6 17 3 3 2 2" xfId="9553" xr:uid="{00000000-0005-0000-0000-0000271B0000}"/>
    <cellStyle name="Comma 6 17 3 3 3" xfId="7310" xr:uid="{00000000-0005-0000-0000-0000281B0000}"/>
    <cellStyle name="Comma 6 17 3 4" xfId="3481" xr:uid="{00000000-0005-0000-0000-0000291B0000}"/>
    <cellStyle name="Comma 6 17 3 4 2" xfId="8043" xr:uid="{00000000-0005-0000-0000-00002A1B0000}"/>
    <cellStyle name="Comma 6 17 3 5" xfId="5800" xr:uid="{00000000-0005-0000-0000-00002B1B0000}"/>
    <cellStyle name="Comma 6 17 3 6" xfId="10844" xr:uid="{00000000-0005-0000-0000-00002C1B0000}"/>
    <cellStyle name="Comma 6 17 4" xfId="1451" xr:uid="{00000000-0005-0000-0000-00002D1B0000}"/>
    <cellStyle name="Comma 6 17 4 2" xfId="3695" xr:uid="{00000000-0005-0000-0000-00002E1B0000}"/>
    <cellStyle name="Comma 6 17 4 2 2" xfId="8257" xr:uid="{00000000-0005-0000-0000-00002F1B0000}"/>
    <cellStyle name="Comma 6 17 4 3" xfId="6014" xr:uid="{00000000-0005-0000-0000-0000301B0000}"/>
    <cellStyle name="Comma 6 17 4 4" xfId="11058" xr:uid="{00000000-0005-0000-0000-0000311B0000}"/>
    <cellStyle name="Comma 6 17 5" xfId="2237" xr:uid="{00000000-0005-0000-0000-0000321B0000}"/>
    <cellStyle name="Comma 6 17 5 2" xfId="4481" xr:uid="{00000000-0005-0000-0000-0000331B0000}"/>
    <cellStyle name="Comma 6 17 5 2 2" xfId="9043" xr:uid="{00000000-0005-0000-0000-0000341B0000}"/>
    <cellStyle name="Comma 6 17 5 3" xfId="6800" xr:uid="{00000000-0005-0000-0000-0000351B0000}"/>
    <cellStyle name="Comma 6 17 6" xfId="2961" xr:uid="{00000000-0005-0000-0000-0000361B0000}"/>
    <cellStyle name="Comma 6 17 6 2" xfId="7523" xr:uid="{00000000-0005-0000-0000-0000371B0000}"/>
    <cellStyle name="Comma 6 17 7" xfId="5226" xr:uid="{00000000-0005-0000-0000-0000381B0000}"/>
    <cellStyle name="Comma 6 17 8" xfId="10271" xr:uid="{00000000-0005-0000-0000-0000391B0000}"/>
    <cellStyle name="Comma 6 18" xfId="174" xr:uid="{00000000-0005-0000-0000-00003A1B0000}"/>
    <cellStyle name="Comma 6 18 2" xfId="984" xr:uid="{00000000-0005-0000-0000-00003B1B0000}"/>
    <cellStyle name="Comma 6 18 2 2" xfId="1772" xr:uid="{00000000-0005-0000-0000-00003C1B0000}"/>
    <cellStyle name="Comma 6 18 2 2 2" xfId="4016" xr:uid="{00000000-0005-0000-0000-00003D1B0000}"/>
    <cellStyle name="Comma 6 18 2 2 2 2" xfId="8578" xr:uid="{00000000-0005-0000-0000-00003E1B0000}"/>
    <cellStyle name="Comma 6 18 2 2 3" xfId="6335" xr:uid="{00000000-0005-0000-0000-00003F1B0000}"/>
    <cellStyle name="Comma 6 18 2 2 4" xfId="11379" xr:uid="{00000000-0005-0000-0000-0000401B0000}"/>
    <cellStyle name="Comma 6 18 2 3" xfId="2496" xr:uid="{00000000-0005-0000-0000-0000411B0000}"/>
    <cellStyle name="Comma 6 18 2 3 2" xfId="4740" xr:uid="{00000000-0005-0000-0000-0000421B0000}"/>
    <cellStyle name="Comma 6 18 2 3 2 2" xfId="9302" xr:uid="{00000000-0005-0000-0000-0000431B0000}"/>
    <cellStyle name="Comma 6 18 2 3 3" xfId="7059" xr:uid="{00000000-0005-0000-0000-0000441B0000}"/>
    <cellStyle name="Comma 6 18 2 4" xfId="3230" xr:uid="{00000000-0005-0000-0000-0000451B0000}"/>
    <cellStyle name="Comma 6 18 2 4 2" xfId="7792" xr:uid="{00000000-0005-0000-0000-0000461B0000}"/>
    <cellStyle name="Comma 6 18 2 5" xfId="5549" xr:uid="{00000000-0005-0000-0000-0000471B0000}"/>
    <cellStyle name="Comma 6 18 2 6" xfId="10593" xr:uid="{00000000-0005-0000-0000-0000481B0000}"/>
    <cellStyle name="Comma 6 18 3" xfId="1237" xr:uid="{00000000-0005-0000-0000-0000491B0000}"/>
    <cellStyle name="Comma 6 18 3 2" xfId="2024" xr:uid="{00000000-0005-0000-0000-00004A1B0000}"/>
    <cellStyle name="Comma 6 18 3 2 2" xfId="4268" xr:uid="{00000000-0005-0000-0000-00004B1B0000}"/>
    <cellStyle name="Comma 6 18 3 2 2 2" xfId="8830" xr:uid="{00000000-0005-0000-0000-00004C1B0000}"/>
    <cellStyle name="Comma 6 18 3 2 3" xfId="6587" xr:uid="{00000000-0005-0000-0000-00004D1B0000}"/>
    <cellStyle name="Comma 6 18 3 2 4" xfId="11631" xr:uid="{00000000-0005-0000-0000-00004E1B0000}"/>
    <cellStyle name="Comma 6 18 3 3" xfId="2748" xr:uid="{00000000-0005-0000-0000-00004F1B0000}"/>
    <cellStyle name="Comma 6 18 3 3 2" xfId="4992" xr:uid="{00000000-0005-0000-0000-0000501B0000}"/>
    <cellStyle name="Comma 6 18 3 3 2 2" xfId="9554" xr:uid="{00000000-0005-0000-0000-0000511B0000}"/>
    <cellStyle name="Comma 6 18 3 3 3" xfId="7311" xr:uid="{00000000-0005-0000-0000-0000521B0000}"/>
    <cellStyle name="Comma 6 18 3 4" xfId="3482" xr:uid="{00000000-0005-0000-0000-0000531B0000}"/>
    <cellStyle name="Comma 6 18 3 4 2" xfId="8044" xr:uid="{00000000-0005-0000-0000-0000541B0000}"/>
    <cellStyle name="Comma 6 18 3 5" xfId="5801" xr:uid="{00000000-0005-0000-0000-0000551B0000}"/>
    <cellStyle name="Comma 6 18 3 6" xfId="10845" xr:uid="{00000000-0005-0000-0000-0000561B0000}"/>
    <cellStyle name="Comma 6 18 4" xfId="1452" xr:uid="{00000000-0005-0000-0000-0000571B0000}"/>
    <cellStyle name="Comma 6 18 4 2" xfId="3696" xr:uid="{00000000-0005-0000-0000-0000581B0000}"/>
    <cellStyle name="Comma 6 18 4 2 2" xfId="8258" xr:uid="{00000000-0005-0000-0000-0000591B0000}"/>
    <cellStyle name="Comma 6 18 4 3" xfId="6015" xr:uid="{00000000-0005-0000-0000-00005A1B0000}"/>
    <cellStyle name="Comma 6 18 4 4" xfId="11059" xr:uid="{00000000-0005-0000-0000-00005B1B0000}"/>
    <cellStyle name="Comma 6 18 5" xfId="2238" xr:uid="{00000000-0005-0000-0000-00005C1B0000}"/>
    <cellStyle name="Comma 6 18 5 2" xfId="4482" xr:uid="{00000000-0005-0000-0000-00005D1B0000}"/>
    <cellStyle name="Comma 6 18 5 2 2" xfId="9044" xr:uid="{00000000-0005-0000-0000-00005E1B0000}"/>
    <cellStyle name="Comma 6 18 5 3" xfId="6801" xr:uid="{00000000-0005-0000-0000-00005F1B0000}"/>
    <cellStyle name="Comma 6 18 6" xfId="2962" xr:uid="{00000000-0005-0000-0000-0000601B0000}"/>
    <cellStyle name="Comma 6 18 6 2" xfId="7524" xr:uid="{00000000-0005-0000-0000-0000611B0000}"/>
    <cellStyle name="Comma 6 18 7" xfId="5227" xr:uid="{00000000-0005-0000-0000-0000621B0000}"/>
    <cellStyle name="Comma 6 18 8" xfId="10272" xr:uid="{00000000-0005-0000-0000-0000631B0000}"/>
    <cellStyle name="Comma 6 19" xfId="175" xr:uid="{00000000-0005-0000-0000-0000641B0000}"/>
    <cellStyle name="Comma 6 19 2" xfId="985" xr:uid="{00000000-0005-0000-0000-0000651B0000}"/>
    <cellStyle name="Comma 6 19 2 2" xfId="1773" xr:uid="{00000000-0005-0000-0000-0000661B0000}"/>
    <cellStyle name="Comma 6 19 2 2 2" xfId="4017" xr:uid="{00000000-0005-0000-0000-0000671B0000}"/>
    <cellStyle name="Comma 6 19 2 2 2 2" xfId="8579" xr:uid="{00000000-0005-0000-0000-0000681B0000}"/>
    <cellStyle name="Comma 6 19 2 2 3" xfId="6336" xr:uid="{00000000-0005-0000-0000-0000691B0000}"/>
    <cellStyle name="Comma 6 19 2 2 4" xfId="11380" xr:uid="{00000000-0005-0000-0000-00006A1B0000}"/>
    <cellStyle name="Comma 6 19 2 3" xfId="2497" xr:uid="{00000000-0005-0000-0000-00006B1B0000}"/>
    <cellStyle name="Comma 6 19 2 3 2" xfId="4741" xr:uid="{00000000-0005-0000-0000-00006C1B0000}"/>
    <cellStyle name="Comma 6 19 2 3 2 2" xfId="9303" xr:uid="{00000000-0005-0000-0000-00006D1B0000}"/>
    <cellStyle name="Comma 6 19 2 3 3" xfId="7060" xr:uid="{00000000-0005-0000-0000-00006E1B0000}"/>
    <cellStyle name="Comma 6 19 2 4" xfId="3231" xr:uid="{00000000-0005-0000-0000-00006F1B0000}"/>
    <cellStyle name="Comma 6 19 2 4 2" xfId="7793" xr:uid="{00000000-0005-0000-0000-0000701B0000}"/>
    <cellStyle name="Comma 6 19 2 5" xfId="5550" xr:uid="{00000000-0005-0000-0000-0000711B0000}"/>
    <cellStyle name="Comma 6 19 2 6" xfId="10594" xr:uid="{00000000-0005-0000-0000-0000721B0000}"/>
    <cellStyle name="Comma 6 19 3" xfId="1238" xr:uid="{00000000-0005-0000-0000-0000731B0000}"/>
    <cellStyle name="Comma 6 19 3 2" xfId="2025" xr:uid="{00000000-0005-0000-0000-0000741B0000}"/>
    <cellStyle name="Comma 6 19 3 2 2" xfId="4269" xr:uid="{00000000-0005-0000-0000-0000751B0000}"/>
    <cellStyle name="Comma 6 19 3 2 2 2" xfId="8831" xr:uid="{00000000-0005-0000-0000-0000761B0000}"/>
    <cellStyle name="Comma 6 19 3 2 3" xfId="6588" xr:uid="{00000000-0005-0000-0000-0000771B0000}"/>
    <cellStyle name="Comma 6 19 3 2 4" xfId="11632" xr:uid="{00000000-0005-0000-0000-0000781B0000}"/>
    <cellStyle name="Comma 6 19 3 3" xfId="2749" xr:uid="{00000000-0005-0000-0000-0000791B0000}"/>
    <cellStyle name="Comma 6 19 3 3 2" xfId="4993" xr:uid="{00000000-0005-0000-0000-00007A1B0000}"/>
    <cellStyle name="Comma 6 19 3 3 2 2" xfId="9555" xr:uid="{00000000-0005-0000-0000-00007B1B0000}"/>
    <cellStyle name="Comma 6 19 3 3 3" xfId="7312" xr:uid="{00000000-0005-0000-0000-00007C1B0000}"/>
    <cellStyle name="Comma 6 19 3 4" xfId="3483" xr:uid="{00000000-0005-0000-0000-00007D1B0000}"/>
    <cellStyle name="Comma 6 19 3 4 2" xfId="8045" xr:uid="{00000000-0005-0000-0000-00007E1B0000}"/>
    <cellStyle name="Comma 6 19 3 5" xfId="5802" xr:uid="{00000000-0005-0000-0000-00007F1B0000}"/>
    <cellStyle name="Comma 6 19 3 6" xfId="10846" xr:uid="{00000000-0005-0000-0000-0000801B0000}"/>
    <cellStyle name="Comma 6 19 4" xfId="1453" xr:uid="{00000000-0005-0000-0000-0000811B0000}"/>
    <cellStyle name="Comma 6 19 4 2" xfId="3697" xr:uid="{00000000-0005-0000-0000-0000821B0000}"/>
    <cellStyle name="Comma 6 19 4 2 2" xfId="8259" xr:uid="{00000000-0005-0000-0000-0000831B0000}"/>
    <cellStyle name="Comma 6 19 4 3" xfId="6016" xr:uid="{00000000-0005-0000-0000-0000841B0000}"/>
    <cellStyle name="Comma 6 19 4 4" xfId="11060" xr:uid="{00000000-0005-0000-0000-0000851B0000}"/>
    <cellStyle name="Comma 6 19 5" xfId="2239" xr:uid="{00000000-0005-0000-0000-0000861B0000}"/>
    <cellStyle name="Comma 6 19 5 2" xfId="4483" xr:uid="{00000000-0005-0000-0000-0000871B0000}"/>
    <cellStyle name="Comma 6 19 5 2 2" xfId="9045" xr:uid="{00000000-0005-0000-0000-0000881B0000}"/>
    <cellStyle name="Comma 6 19 5 3" xfId="6802" xr:uid="{00000000-0005-0000-0000-0000891B0000}"/>
    <cellStyle name="Comma 6 19 6" xfId="2963" xr:uid="{00000000-0005-0000-0000-00008A1B0000}"/>
    <cellStyle name="Comma 6 19 6 2" xfId="7525" xr:uid="{00000000-0005-0000-0000-00008B1B0000}"/>
    <cellStyle name="Comma 6 19 7" xfId="5228" xr:uid="{00000000-0005-0000-0000-00008C1B0000}"/>
    <cellStyle name="Comma 6 19 8" xfId="10273" xr:uid="{00000000-0005-0000-0000-00008D1B0000}"/>
    <cellStyle name="Comma 6 2" xfId="176" xr:uid="{00000000-0005-0000-0000-00008E1B0000}"/>
    <cellStyle name="Comma 6 2 2" xfId="986" xr:uid="{00000000-0005-0000-0000-00008F1B0000}"/>
    <cellStyle name="Comma 6 2 2 2" xfId="1774" xr:uid="{00000000-0005-0000-0000-0000901B0000}"/>
    <cellStyle name="Comma 6 2 2 2 2" xfId="4018" xr:uid="{00000000-0005-0000-0000-0000911B0000}"/>
    <cellStyle name="Comma 6 2 2 2 2 2" xfId="8580" xr:uid="{00000000-0005-0000-0000-0000921B0000}"/>
    <cellStyle name="Comma 6 2 2 2 3" xfId="6337" xr:uid="{00000000-0005-0000-0000-0000931B0000}"/>
    <cellStyle name="Comma 6 2 2 2 4" xfId="11381" xr:uid="{00000000-0005-0000-0000-0000941B0000}"/>
    <cellStyle name="Comma 6 2 2 3" xfId="2498" xr:uid="{00000000-0005-0000-0000-0000951B0000}"/>
    <cellStyle name="Comma 6 2 2 3 2" xfId="4742" xr:uid="{00000000-0005-0000-0000-0000961B0000}"/>
    <cellStyle name="Comma 6 2 2 3 2 2" xfId="9304" xr:uid="{00000000-0005-0000-0000-0000971B0000}"/>
    <cellStyle name="Comma 6 2 2 3 3" xfId="7061" xr:uid="{00000000-0005-0000-0000-0000981B0000}"/>
    <cellStyle name="Comma 6 2 2 4" xfId="3232" xr:uid="{00000000-0005-0000-0000-0000991B0000}"/>
    <cellStyle name="Comma 6 2 2 4 2" xfId="7794" xr:uid="{00000000-0005-0000-0000-00009A1B0000}"/>
    <cellStyle name="Comma 6 2 2 5" xfId="5551" xr:uid="{00000000-0005-0000-0000-00009B1B0000}"/>
    <cellStyle name="Comma 6 2 2 6" xfId="10595" xr:uid="{00000000-0005-0000-0000-00009C1B0000}"/>
    <cellStyle name="Comma 6 2 3" xfId="1239" xr:uid="{00000000-0005-0000-0000-00009D1B0000}"/>
    <cellStyle name="Comma 6 2 3 2" xfId="2026" xr:uid="{00000000-0005-0000-0000-00009E1B0000}"/>
    <cellStyle name="Comma 6 2 3 2 2" xfId="4270" xr:uid="{00000000-0005-0000-0000-00009F1B0000}"/>
    <cellStyle name="Comma 6 2 3 2 2 2" xfId="8832" xr:uid="{00000000-0005-0000-0000-0000A01B0000}"/>
    <cellStyle name="Comma 6 2 3 2 3" xfId="6589" xr:uid="{00000000-0005-0000-0000-0000A11B0000}"/>
    <cellStyle name="Comma 6 2 3 2 4" xfId="11633" xr:uid="{00000000-0005-0000-0000-0000A21B0000}"/>
    <cellStyle name="Comma 6 2 3 3" xfId="2750" xr:uid="{00000000-0005-0000-0000-0000A31B0000}"/>
    <cellStyle name="Comma 6 2 3 3 2" xfId="4994" xr:uid="{00000000-0005-0000-0000-0000A41B0000}"/>
    <cellStyle name="Comma 6 2 3 3 2 2" xfId="9556" xr:uid="{00000000-0005-0000-0000-0000A51B0000}"/>
    <cellStyle name="Comma 6 2 3 3 3" xfId="7313" xr:uid="{00000000-0005-0000-0000-0000A61B0000}"/>
    <cellStyle name="Comma 6 2 3 4" xfId="3484" xr:uid="{00000000-0005-0000-0000-0000A71B0000}"/>
    <cellStyle name="Comma 6 2 3 4 2" xfId="8046" xr:uid="{00000000-0005-0000-0000-0000A81B0000}"/>
    <cellStyle name="Comma 6 2 3 5" xfId="5803" xr:uid="{00000000-0005-0000-0000-0000A91B0000}"/>
    <cellStyle name="Comma 6 2 3 6" xfId="10847" xr:uid="{00000000-0005-0000-0000-0000AA1B0000}"/>
    <cellStyle name="Comma 6 2 4" xfId="1454" xr:uid="{00000000-0005-0000-0000-0000AB1B0000}"/>
    <cellStyle name="Comma 6 2 4 2" xfId="3698" xr:uid="{00000000-0005-0000-0000-0000AC1B0000}"/>
    <cellStyle name="Comma 6 2 4 2 2" xfId="8260" xr:uid="{00000000-0005-0000-0000-0000AD1B0000}"/>
    <cellStyle name="Comma 6 2 4 3" xfId="6017" xr:uid="{00000000-0005-0000-0000-0000AE1B0000}"/>
    <cellStyle name="Comma 6 2 4 4" xfId="11061" xr:uid="{00000000-0005-0000-0000-0000AF1B0000}"/>
    <cellStyle name="Comma 6 2 5" xfId="2240" xr:uid="{00000000-0005-0000-0000-0000B01B0000}"/>
    <cellStyle name="Comma 6 2 5 2" xfId="4484" xr:uid="{00000000-0005-0000-0000-0000B11B0000}"/>
    <cellStyle name="Comma 6 2 5 2 2" xfId="9046" xr:uid="{00000000-0005-0000-0000-0000B21B0000}"/>
    <cellStyle name="Comma 6 2 5 3" xfId="6803" xr:uid="{00000000-0005-0000-0000-0000B31B0000}"/>
    <cellStyle name="Comma 6 2 6" xfId="2964" xr:uid="{00000000-0005-0000-0000-0000B41B0000}"/>
    <cellStyle name="Comma 6 2 6 2" xfId="7526" xr:uid="{00000000-0005-0000-0000-0000B51B0000}"/>
    <cellStyle name="Comma 6 2 7" xfId="5229" xr:uid="{00000000-0005-0000-0000-0000B61B0000}"/>
    <cellStyle name="Comma 6 2 8" xfId="10274" xr:uid="{00000000-0005-0000-0000-0000B71B0000}"/>
    <cellStyle name="Comma 6 20" xfId="177" xr:uid="{00000000-0005-0000-0000-0000B81B0000}"/>
    <cellStyle name="Comma 6 20 2" xfId="987" xr:uid="{00000000-0005-0000-0000-0000B91B0000}"/>
    <cellStyle name="Comma 6 20 2 2" xfId="1775" xr:uid="{00000000-0005-0000-0000-0000BA1B0000}"/>
    <cellStyle name="Comma 6 20 2 2 2" xfId="4019" xr:uid="{00000000-0005-0000-0000-0000BB1B0000}"/>
    <cellStyle name="Comma 6 20 2 2 2 2" xfId="8581" xr:uid="{00000000-0005-0000-0000-0000BC1B0000}"/>
    <cellStyle name="Comma 6 20 2 2 3" xfId="6338" xr:uid="{00000000-0005-0000-0000-0000BD1B0000}"/>
    <cellStyle name="Comma 6 20 2 2 4" xfId="11382" xr:uid="{00000000-0005-0000-0000-0000BE1B0000}"/>
    <cellStyle name="Comma 6 20 2 3" xfId="2499" xr:uid="{00000000-0005-0000-0000-0000BF1B0000}"/>
    <cellStyle name="Comma 6 20 2 3 2" xfId="4743" xr:uid="{00000000-0005-0000-0000-0000C01B0000}"/>
    <cellStyle name="Comma 6 20 2 3 2 2" xfId="9305" xr:uid="{00000000-0005-0000-0000-0000C11B0000}"/>
    <cellStyle name="Comma 6 20 2 3 3" xfId="7062" xr:uid="{00000000-0005-0000-0000-0000C21B0000}"/>
    <cellStyle name="Comma 6 20 2 4" xfId="3233" xr:uid="{00000000-0005-0000-0000-0000C31B0000}"/>
    <cellStyle name="Comma 6 20 2 4 2" xfId="7795" xr:uid="{00000000-0005-0000-0000-0000C41B0000}"/>
    <cellStyle name="Comma 6 20 2 5" xfId="5552" xr:uid="{00000000-0005-0000-0000-0000C51B0000}"/>
    <cellStyle name="Comma 6 20 2 6" xfId="10596" xr:uid="{00000000-0005-0000-0000-0000C61B0000}"/>
    <cellStyle name="Comma 6 20 3" xfId="1240" xr:uid="{00000000-0005-0000-0000-0000C71B0000}"/>
    <cellStyle name="Comma 6 20 3 2" xfId="2027" xr:uid="{00000000-0005-0000-0000-0000C81B0000}"/>
    <cellStyle name="Comma 6 20 3 2 2" xfId="4271" xr:uid="{00000000-0005-0000-0000-0000C91B0000}"/>
    <cellStyle name="Comma 6 20 3 2 2 2" xfId="8833" xr:uid="{00000000-0005-0000-0000-0000CA1B0000}"/>
    <cellStyle name="Comma 6 20 3 2 3" xfId="6590" xr:uid="{00000000-0005-0000-0000-0000CB1B0000}"/>
    <cellStyle name="Comma 6 20 3 2 4" xfId="11634" xr:uid="{00000000-0005-0000-0000-0000CC1B0000}"/>
    <cellStyle name="Comma 6 20 3 3" xfId="2751" xr:uid="{00000000-0005-0000-0000-0000CD1B0000}"/>
    <cellStyle name="Comma 6 20 3 3 2" xfId="4995" xr:uid="{00000000-0005-0000-0000-0000CE1B0000}"/>
    <cellStyle name="Comma 6 20 3 3 2 2" xfId="9557" xr:uid="{00000000-0005-0000-0000-0000CF1B0000}"/>
    <cellStyle name="Comma 6 20 3 3 3" xfId="7314" xr:uid="{00000000-0005-0000-0000-0000D01B0000}"/>
    <cellStyle name="Comma 6 20 3 4" xfId="3485" xr:uid="{00000000-0005-0000-0000-0000D11B0000}"/>
    <cellStyle name="Comma 6 20 3 4 2" xfId="8047" xr:uid="{00000000-0005-0000-0000-0000D21B0000}"/>
    <cellStyle name="Comma 6 20 3 5" xfId="5804" xr:uid="{00000000-0005-0000-0000-0000D31B0000}"/>
    <cellStyle name="Comma 6 20 3 6" xfId="10848" xr:uid="{00000000-0005-0000-0000-0000D41B0000}"/>
    <cellStyle name="Comma 6 20 4" xfId="1455" xr:uid="{00000000-0005-0000-0000-0000D51B0000}"/>
    <cellStyle name="Comma 6 20 4 2" xfId="3699" xr:uid="{00000000-0005-0000-0000-0000D61B0000}"/>
    <cellStyle name="Comma 6 20 4 2 2" xfId="8261" xr:uid="{00000000-0005-0000-0000-0000D71B0000}"/>
    <cellStyle name="Comma 6 20 4 3" xfId="6018" xr:uid="{00000000-0005-0000-0000-0000D81B0000}"/>
    <cellStyle name="Comma 6 20 4 4" xfId="11062" xr:uid="{00000000-0005-0000-0000-0000D91B0000}"/>
    <cellStyle name="Comma 6 20 5" xfId="2241" xr:uid="{00000000-0005-0000-0000-0000DA1B0000}"/>
    <cellStyle name="Comma 6 20 5 2" xfId="4485" xr:uid="{00000000-0005-0000-0000-0000DB1B0000}"/>
    <cellStyle name="Comma 6 20 5 2 2" xfId="9047" xr:uid="{00000000-0005-0000-0000-0000DC1B0000}"/>
    <cellStyle name="Comma 6 20 5 3" xfId="6804" xr:uid="{00000000-0005-0000-0000-0000DD1B0000}"/>
    <cellStyle name="Comma 6 20 6" xfId="2965" xr:uid="{00000000-0005-0000-0000-0000DE1B0000}"/>
    <cellStyle name="Comma 6 20 6 2" xfId="7527" xr:uid="{00000000-0005-0000-0000-0000DF1B0000}"/>
    <cellStyle name="Comma 6 20 7" xfId="5230" xr:uid="{00000000-0005-0000-0000-0000E01B0000}"/>
    <cellStyle name="Comma 6 20 8" xfId="10275" xr:uid="{00000000-0005-0000-0000-0000E11B0000}"/>
    <cellStyle name="Comma 6 21" xfId="178" xr:uid="{00000000-0005-0000-0000-0000E21B0000}"/>
    <cellStyle name="Comma 6 21 2" xfId="988" xr:uid="{00000000-0005-0000-0000-0000E31B0000}"/>
    <cellStyle name="Comma 6 21 2 2" xfId="1776" xr:uid="{00000000-0005-0000-0000-0000E41B0000}"/>
    <cellStyle name="Comma 6 21 2 2 2" xfId="4020" xr:uid="{00000000-0005-0000-0000-0000E51B0000}"/>
    <cellStyle name="Comma 6 21 2 2 2 2" xfId="8582" xr:uid="{00000000-0005-0000-0000-0000E61B0000}"/>
    <cellStyle name="Comma 6 21 2 2 3" xfId="6339" xr:uid="{00000000-0005-0000-0000-0000E71B0000}"/>
    <cellStyle name="Comma 6 21 2 2 4" xfId="11383" xr:uid="{00000000-0005-0000-0000-0000E81B0000}"/>
    <cellStyle name="Comma 6 21 2 3" xfId="2500" xr:uid="{00000000-0005-0000-0000-0000E91B0000}"/>
    <cellStyle name="Comma 6 21 2 3 2" xfId="4744" xr:uid="{00000000-0005-0000-0000-0000EA1B0000}"/>
    <cellStyle name="Comma 6 21 2 3 2 2" xfId="9306" xr:uid="{00000000-0005-0000-0000-0000EB1B0000}"/>
    <cellStyle name="Comma 6 21 2 3 3" xfId="7063" xr:uid="{00000000-0005-0000-0000-0000EC1B0000}"/>
    <cellStyle name="Comma 6 21 2 4" xfId="3234" xr:uid="{00000000-0005-0000-0000-0000ED1B0000}"/>
    <cellStyle name="Comma 6 21 2 4 2" xfId="7796" xr:uid="{00000000-0005-0000-0000-0000EE1B0000}"/>
    <cellStyle name="Comma 6 21 2 5" xfId="5553" xr:uid="{00000000-0005-0000-0000-0000EF1B0000}"/>
    <cellStyle name="Comma 6 21 2 6" xfId="10597" xr:uid="{00000000-0005-0000-0000-0000F01B0000}"/>
    <cellStyle name="Comma 6 21 3" xfId="1241" xr:uid="{00000000-0005-0000-0000-0000F11B0000}"/>
    <cellStyle name="Comma 6 21 3 2" xfId="2028" xr:uid="{00000000-0005-0000-0000-0000F21B0000}"/>
    <cellStyle name="Comma 6 21 3 2 2" xfId="4272" xr:uid="{00000000-0005-0000-0000-0000F31B0000}"/>
    <cellStyle name="Comma 6 21 3 2 2 2" xfId="8834" xr:uid="{00000000-0005-0000-0000-0000F41B0000}"/>
    <cellStyle name="Comma 6 21 3 2 3" xfId="6591" xr:uid="{00000000-0005-0000-0000-0000F51B0000}"/>
    <cellStyle name="Comma 6 21 3 2 4" xfId="11635" xr:uid="{00000000-0005-0000-0000-0000F61B0000}"/>
    <cellStyle name="Comma 6 21 3 3" xfId="2752" xr:uid="{00000000-0005-0000-0000-0000F71B0000}"/>
    <cellStyle name="Comma 6 21 3 3 2" xfId="4996" xr:uid="{00000000-0005-0000-0000-0000F81B0000}"/>
    <cellStyle name="Comma 6 21 3 3 2 2" xfId="9558" xr:uid="{00000000-0005-0000-0000-0000F91B0000}"/>
    <cellStyle name="Comma 6 21 3 3 3" xfId="7315" xr:uid="{00000000-0005-0000-0000-0000FA1B0000}"/>
    <cellStyle name="Comma 6 21 3 4" xfId="3486" xr:uid="{00000000-0005-0000-0000-0000FB1B0000}"/>
    <cellStyle name="Comma 6 21 3 4 2" xfId="8048" xr:uid="{00000000-0005-0000-0000-0000FC1B0000}"/>
    <cellStyle name="Comma 6 21 3 5" xfId="5805" xr:uid="{00000000-0005-0000-0000-0000FD1B0000}"/>
    <cellStyle name="Comma 6 21 3 6" xfId="10849" xr:uid="{00000000-0005-0000-0000-0000FE1B0000}"/>
    <cellStyle name="Comma 6 21 4" xfId="1456" xr:uid="{00000000-0005-0000-0000-0000FF1B0000}"/>
    <cellStyle name="Comma 6 21 4 2" xfId="3700" xr:uid="{00000000-0005-0000-0000-0000001C0000}"/>
    <cellStyle name="Comma 6 21 4 2 2" xfId="8262" xr:uid="{00000000-0005-0000-0000-0000011C0000}"/>
    <cellStyle name="Comma 6 21 4 3" xfId="6019" xr:uid="{00000000-0005-0000-0000-0000021C0000}"/>
    <cellStyle name="Comma 6 21 4 4" xfId="11063" xr:uid="{00000000-0005-0000-0000-0000031C0000}"/>
    <cellStyle name="Comma 6 21 5" xfId="2242" xr:uid="{00000000-0005-0000-0000-0000041C0000}"/>
    <cellStyle name="Comma 6 21 5 2" xfId="4486" xr:uid="{00000000-0005-0000-0000-0000051C0000}"/>
    <cellStyle name="Comma 6 21 5 2 2" xfId="9048" xr:uid="{00000000-0005-0000-0000-0000061C0000}"/>
    <cellStyle name="Comma 6 21 5 3" xfId="6805" xr:uid="{00000000-0005-0000-0000-0000071C0000}"/>
    <cellStyle name="Comma 6 21 6" xfId="2966" xr:uid="{00000000-0005-0000-0000-0000081C0000}"/>
    <cellStyle name="Comma 6 21 6 2" xfId="7528" xr:uid="{00000000-0005-0000-0000-0000091C0000}"/>
    <cellStyle name="Comma 6 21 7" xfId="5231" xr:uid="{00000000-0005-0000-0000-00000A1C0000}"/>
    <cellStyle name="Comma 6 21 8" xfId="10276" xr:uid="{00000000-0005-0000-0000-00000B1C0000}"/>
    <cellStyle name="Comma 6 22" xfId="179" xr:uid="{00000000-0005-0000-0000-00000C1C0000}"/>
    <cellStyle name="Comma 6 22 2" xfId="989" xr:uid="{00000000-0005-0000-0000-00000D1C0000}"/>
    <cellStyle name="Comma 6 22 2 2" xfId="1777" xr:uid="{00000000-0005-0000-0000-00000E1C0000}"/>
    <cellStyle name="Comma 6 22 2 2 2" xfId="4021" xr:uid="{00000000-0005-0000-0000-00000F1C0000}"/>
    <cellStyle name="Comma 6 22 2 2 2 2" xfId="8583" xr:uid="{00000000-0005-0000-0000-0000101C0000}"/>
    <cellStyle name="Comma 6 22 2 2 3" xfId="6340" xr:uid="{00000000-0005-0000-0000-0000111C0000}"/>
    <cellStyle name="Comma 6 22 2 2 4" xfId="11384" xr:uid="{00000000-0005-0000-0000-0000121C0000}"/>
    <cellStyle name="Comma 6 22 2 3" xfId="2501" xr:uid="{00000000-0005-0000-0000-0000131C0000}"/>
    <cellStyle name="Comma 6 22 2 3 2" xfId="4745" xr:uid="{00000000-0005-0000-0000-0000141C0000}"/>
    <cellStyle name="Comma 6 22 2 3 2 2" xfId="9307" xr:uid="{00000000-0005-0000-0000-0000151C0000}"/>
    <cellStyle name="Comma 6 22 2 3 3" xfId="7064" xr:uid="{00000000-0005-0000-0000-0000161C0000}"/>
    <cellStyle name="Comma 6 22 2 4" xfId="3235" xr:uid="{00000000-0005-0000-0000-0000171C0000}"/>
    <cellStyle name="Comma 6 22 2 4 2" xfId="7797" xr:uid="{00000000-0005-0000-0000-0000181C0000}"/>
    <cellStyle name="Comma 6 22 2 5" xfId="5554" xr:uid="{00000000-0005-0000-0000-0000191C0000}"/>
    <cellStyle name="Comma 6 22 2 6" xfId="10598" xr:uid="{00000000-0005-0000-0000-00001A1C0000}"/>
    <cellStyle name="Comma 6 22 3" xfId="1242" xr:uid="{00000000-0005-0000-0000-00001B1C0000}"/>
    <cellStyle name="Comma 6 22 3 2" xfId="2029" xr:uid="{00000000-0005-0000-0000-00001C1C0000}"/>
    <cellStyle name="Comma 6 22 3 2 2" xfId="4273" xr:uid="{00000000-0005-0000-0000-00001D1C0000}"/>
    <cellStyle name="Comma 6 22 3 2 2 2" xfId="8835" xr:uid="{00000000-0005-0000-0000-00001E1C0000}"/>
    <cellStyle name="Comma 6 22 3 2 3" xfId="6592" xr:uid="{00000000-0005-0000-0000-00001F1C0000}"/>
    <cellStyle name="Comma 6 22 3 2 4" xfId="11636" xr:uid="{00000000-0005-0000-0000-0000201C0000}"/>
    <cellStyle name="Comma 6 22 3 3" xfId="2753" xr:uid="{00000000-0005-0000-0000-0000211C0000}"/>
    <cellStyle name="Comma 6 22 3 3 2" xfId="4997" xr:uid="{00000000-0005-0000-0000-0000221C0000}"/>
    <cellStyle name="Comma 6 22 3 3 2 2" xfId="9559" xr:uid="{00000000-0005-0000-0000-0000231C0000}"/>
    <cellStyle name="Comma 6 22 3 3 3" xfId="7316" xr:uid="{00000000-0005-0000-0000-0000241C0000}"/>
    <cellStyle name="Comma 6 22 3 4" xfId="3487" xr:uid="{00000000-0005-0000-0000-0000251C0000}"/>
    <cellStyle name="Comma 6 22 3 4 2" xfId="8049" xr:uid="{00000000-0005-0000-0000-0000261C0000}"/>
    <cellStyle name="Comma 6 22 3 5" xfId="5806" xr:uid="{00000000-0005-0000-0000-0000271C0000}"/>
    <cellStyle name="Comma 6 22 3 6" xfId="10850" xr:uid="{00000000-0005-0000-0000-0000281C0000}"/>
    <cellStyle name="Comma 6 22 4" xfId="1457" xr:uid="{00000000-0005-0000-0000-0000291C0000}"/>
    <cellStyle name="Comma 6 22 4 2" xfId="3701" xr:uid="{00000000-0005-0000-0000-00002A1C0000}"/>
    <cellStyle name="Comma 6 22 4 2 2" xfId="8263" xr:uid="{00000000-0005-0000-0000-00002B1C0000}"/>
    <cellStyle name="Comma 6 22 4 3" xfId="6020" xr:uid="{00000000-0005-0000-0000-00002C1C0000}"/>
    <cellStyle name="Comma 6 22 4 4" xfId="11064" xr:uid="{00000000-0005-0000-0000-00002D1C0000}"/>
    <cellStyle name="Comma 6 22 5" xfId="2243" xr:uid="{00000000-0005-0000-0000-00002E1C0000}"/>
    <cellStyle name="Comma 6 22 5 2" xfId="4487" xr:uid="{00000000-0005-0000-0000-00002F1C0000}"/>
    <cellStyle name="Comma 6 22 5 2 2" xfId="9049" xr:uid="{00000000-0005-0000-0000-0000301C0000}"/>
    <cellStyle name="Comma 6 22 5 3" xfId="6806" xr:uid="{00000000-0005-0000-0000-0000311C0000}"/>
    <cellStyle name="Comma 6 22 6" xfId="2967" xr:uid="{00000000-0005-0000-0000-0000321C0000}"/>
    <cellStyle name="Comma 6 22 6 2" xfId="7529" xr:uid="{00000000-0005-0000-0000-0000331C0000}"/>
    <cellStyle name="Comma 6 22 7" xfId="5232" xr:uid="{00000000-0005-0000-0000-0000341C0000}"/>
    <cellStyle name="Comma 6 22 8" xfId="10277" xr:uid="{00000000-0005-0000-0000-0000351C0000}"/>
    <cellStyle name="Comma 6 23" xfId="180" xr:uid="{00000000-0005-0000-0000-0000361C0000}"/>
    <cellStyle name="Comma 6 23 2" xfId="990" xr:uid="{00000000-0005-0000-0000-0000371C0000}"/>
    <cellStyle name="Comma 6 23 2 2" xfId="1778" xr:uid="{00000000-0005-0000-0000-0000381C0000}"/>
    <cellStyle name="Comma 6 23 2 2 2" xfId="4022" xr:uid="{00000000-0005-0000-0000-0000391C0000}"/>
    <cellStyle name="Comma 6 23 2 2 2 2" xfId="8584" xr:uid="{00000000-0005-0000-0000-00003A1C0000}"/>
    <cellStyle name="Comma 6 23 2 2 3" xfId="6341" xr:uid="{00000000-0005-0000-0000-00003B1C0000}"/>
    <cellStyle name="Comma 6 23 2 2 4" xfId="11385" xr:uid="{00000000-0005-0000-0000-00003C1C0000}"/>
    <cellStyle name="Comma 6 23 2 3" xfId="2502" xr:uid="{00000000-0005-0000-0000-00003D1C0000}"/>
    <cellStyle name="Comma 6 23 2 3 2" xfId="4746" xr:uid="{00000000-0005-0000-0000-00003E1C0000}"/>
    <cellStyle name="Comma 6 23 2 3 2 2" xfId="9308" xr:uid="{00000000-0005-0000-0000-00003F1C0000}"/>
    <cellStyle name="Comma 6 23 2 3 3" xfId="7065" xr:uid="{00000000-0005-0000-0000-0000401C0000}"/>
    <cellStyle name="Comma 6 23 2 4" xfId="3236" xr:uid="{00000000-0005-0000-0000-0000411C0000}"/>
    <cellStyle name="Comma 6 23 2 4 2" xfId="7798" xr:uid="{00000000-0005-0000-0000-0000421C0000}"/>
    <cellStyle name="Comma 6 23 2 5" xfId="5555" xr:uid="{00000000-0005-0000-0000-0000431C0000}"/>
    <cellStyle name="Comma 6 23 2 6" xfId="10599" xr:uid="{00000000-0005-0000-0000-0000441C0000}"/>
    <cellStyle name="Comma 6 23 3" xfId="1243" xr:uid="{00000000-0005-0000-0000-0000451C0000}"/>
    <cellStyle name="Comma 6 23 3 2" xfId="2030" xr:uid="{00000000-0005-0000-0000-0000461C0000}"/>
    <cellStyle name="Comma 6 23 3 2 2" xfId="4274" xr:uid="{00000000-0005-0000-0000-0000471C0000}"/>
    <cellStyle name="Comma 6 23 3 2 2 2" xfId="8836" xr:uid="{00000000-0005-0000-0000-0000481C0000}"/>
    <cellStyle name="Comma 6 23 3 2 3" xfId="6593" xr:uid="{00000000-0005-0000-0000-0000491C0000}"/>
    <cellStyle name="Comma 6 23 3 2 4" xfId="11637" xr:uid="{00000000-0005-0000-0000-00004A1C0000}"/>
    <cellStyle name="Comma 6 23 3 3" xfId="2754" xr:uid="{00000000-0005-0000-0000-00004B1C0000}"/>
    <cellStyle name="Comma 6 23 3 3 2" xfId="4998" xr:uid="{00000000-0005-0000-0000-00004C1C0000}"/>
    <cellStyle name="Comma 6 23 3 3 2 2" xfId="9560" xr:uid="{00000000-0005-0000-0000-00004D1C0000}"/>
    <cellStyle name="Comma 6 23 3 3 3" xfId="7317" xr:uid="{00000000-0005-0000-0000-00004E1C0000}"/>
    <cellStyle name="Comma 6 23 3 4" xfId="3488" xr:uid="{00000000-0005-0000-0000-00004F1C0000}"/>
    <cellStyle name="Comma 6 23 3 4 2" xfId="8050" xr:uid="{00000000-0005-0000-0000-0000501C0000}"/>
    <cellStyle name="Comma 6 23 3 5" xfId="5807" xr:uid="{00000000-0005-0000-0000-0000511C0000}"/>
    <cellStyle name="Comma 6 23 3 6" xfId="10851" xr:uid="{00000000-0005-0000-0000-0000521C0000}"/>
    <cellStyle name="Comma 6 23 4" xfId="1458" xr:uid="{00000000-0005-0000-0000-0000531C0000}"/>
    <cellStyle name="Comma 6 23 4 2" xfId="3702" xr:uid="{00000000-0005-0000-0000-0000541C0000}"/>
    <cellStyle name="Comma 6 23 4 2 2" xfId="8264" xr:uid="{00000000-0005-0000-0000-0000551C0000}"/>
    <cellStyle name="Comma 6 23 4 3" xfId="6021" xr:uid="{00000000-0005-0000-0000-0000561C0000}"/>
    <cellStyle name="Comma 6 23 4 4" xfId="11065" xr:uid="{00000000-0005-0000-0000-0000571C0000}"/>
    <cellStyle name="Comma 6 23 5" xfId="2244" xr:uid="{00000000-0005-0000-0000-0000581C0000}"/>
    <cellStyle name="Comma 6 23 5 2" xfId="4488" xr:uid="{00000000-0005-0000-0000-0000591C0000}"/>
    <cellStyle name="Comma 6 23 5 2 2" xfId="9050" xr:uid="{00000000-0005-0000-0000-00005A1C0000}"/>
    <cellStyle name="Comma 6 23 5 3" xfId="6807" xr:uid="{00000000-0005-0000-0000-00005B1C0000}"/>
    <cellStyle name="Comma 6 23 6" xfId="2968" xr:uid="{00000000-0005-0000-0000-00005C1C0000}"/>
    <cellStyle name="Comma 6 23 6 2" xfId="7530" xr:uid="{00000000-0005-0000-0000-00005D1C0000}"/>
    <cellStyle name="Comma 6 23 7" xfId="5233" xr:uid="{00000000-0005-0000-0000-00005E1C0000}"/>
    <cellStyle name="Comma 6 23 8" xfId="10278" xr:uid="{00000000-0005-0000-0000-00005F1C0000}"/>
    <cellStyle name="Comma 6 24" xfId="181" xr:uid="{00000000-0005-0000-0000-0000601C0000}"/>
    <cellStyle name="Comma 6 24 2" xfId="991" xr:uid="{00000000-0005-0000-0000-0000611C0000}"/>
    <cellStyle name="Comma 6 24 2 2" xfId="1779" xr:uid="{00000000-0005-0000-0000-0000621C0000}"/>
    <cellStyle name="Comma 6 24 2 2 2" xfId="4023" xr:uid="{00000000-0005-0000-0000-0000631C0000}"/>
    <cellStyle name="Comma 6 24 2 2 2 2" xfId="8585" xr:uid="{00000000-0005-0000-0000-0000641C0000}"/>
    <cellStyle name="Comma 6 24 2 2 3" xfId="6342" xr:uid="{00000000-0005-0000-0000-0000651C0000}"/>
    <cellStyle name="Comma 6 24 2 2 4" xfId="11386" xr:uid="{00000000-0005-0000-0000-0000661C0000}"/>
    <cellStyle name="Comma 6 24 2 3" xfId="2503" xr:uid="{00000000-0005-0000-0000-0000671C0000}"/>
    <cellStyle name="Comma 6 24 2 3 2" xfId="4747" xr:uid="{00000000-0005-0000-0000-0000681C0000}"/>
    <cellStyle name="Comma 6 24 2 3 2 2" xfId="9309" xr:uid="{00000000-0005-0000-0000-0000691C0000}"/>
    <cellStyle name="Comma 6 24 2 3 3" xfId="7066" xr:uid="{00000000-0005-0000-0000-00006A1C0000}"/>
    <cellStyle name="Comma 6 24 2 4" xfId="3237" xr:uid="{00000000-0005-0000-0000-00006B1C0000}"/>
    <cellStyle name="Comma 6 24 2 4 2" xfId="7799" xr:uid="{00000000-0005-0000-0000-00006C1C0000}"/>
    <cellStyle name="Comma 6 24 2 5" xfId="5556" xr:uid="{00000000-0005-0000-0000-00006D1C0000}"/>
    <cellStyle name="Comma 6 24 2 6" xfId="10600" xr:uid="{00000000-0005-0000-0000-00006E1C0000}"/>
    <cellStyle name="Comma 6 24 3" xfId="1244" xr:uid="{00000000-0005-0000-0000-00006F1C0000}"/>
    <cellStyle name="Comma 6 24 3 2" xfId="2031" xr:uid="{00000000-0005-0000-0000-0000701C0000}"/>
    <cellStyle name="Comma 6 24 3 2 2" xfId="4275" xr:uid="{00000000-0005-0000-0000-0000711C0000}"/>
    <cellStyle name="Comma 6 24 3 2 2 2" xfId="8837" xr:uid="{00000000-0005-0000-0000-0000721C0000}"/>
    <cellStyle name="Comma 6 24 3 2 3" xfId="6594" xr:uid="{00000000-0005-0000-0000-0000731C0000}"/>
    <cellStyle name="Comma 6 24 3 2 4" xfId="11638" xr:uid="{00000000-0005-0000-0000-0000741C0000}"/>
    <cellStyle name="Comma 6 24 3 3" xfId="2755" xr:uid="{00000000-0005-0000-0000-0000751C0000}"/>
    <cellStyle name="Comma 6 24 3 3 2" xfId="4999" xr:uid="{00000000-0005-0000-0000-0000761C0000}"/>
    <cellStyle name="Comma 6 24 3 3 2 2" xfId="9561" xr:uid="{00000000-0005-0000-0000-0000771C0000}"/>
    <cellStyle name="Comma 6 24 3 3 3" xfId="7318" xr:uid="{00000000-0005-0000-0000-0000781C0000}"/>
    <cellStyle name="Comma 6 24 3 4" xfId="3489" xr:uid="{00000000-0005-0000-0000-0000791C0000}"/>
    <cellStyle name="Comma 6 24 3 4 2" xfId="8051" xr:uid="{00000000-0005-0000-0000-00007A1C0000}"/>
    <cellStyle name="Comma 6 24 3 5" xfId="5808" xr:uid="{00000000-0005-0000-0000-00007B1C0000}"/>
    <cellStyle name="Comma 6 24 3 6" xfId="10852" xr:uid="{00000000-0005-0000-0000-00007C1C0000}"/>
    <cellStyle name="Comma 6 24 4" xfId="1459" xr:uid="{00000000-0005-0000-0000-00007D1C0000}"/>
    <cellStyle name="Comma 6 24 4 2" xfId="3703" xr:uid="{00000000-0005-0000-0000-00007E1C0000}"/>
    <cellStyle name="Comma 6 24 4 2 2" xfId="8265" xr:uid="{00000000-0005-0000-0000-00007F1C0000}"/>
    <cellStyle name="Comma 6 24 4 3" xfId="6022" xr:uid="{00000000-0005-0000-0000-0000801C0000}"/>
    <cellStyle name="Comma 6 24 4 4" xfId="11066" xr:uid="{00000000-0005-0000-0000-0000811C0000}"/>
    <cellStyle name="Comma 6 24 5" xfId="2245" xr:uid="{00000000-0005-0000-0000-0000821C0000}"/>
    <cellStyle name="Comma 6 24 5 2" xfId="4489" xr:uid="{00000000-0005-0000-0000-0000831C0000}"/>
    <cellStyle name="Comma 6 24 5 2 2" xfId="9051" xr:uid="{00000000-0005-0000-0000-0000841C0000}"/>
    <cellStyle name="Comma 6 24 5 3" xfId="6808" xr:uid="{00000000-0005-0000-0000-0000851C0000}"/>
    <cellStyle name="Comma 6 24 6" xfId="2969" xr:uid="{00000000-0005-0000-0000-0000861C0000}"/>
    <cellStyle name="Comma 6 24 6 2" xfId="7531" xr:uid="{00000000-0005-0000-0000-0000871C0000}"/>
    <cellStyle name="Comma 6 24 7" xfId="5234" xr:uid="{00000000-0005-0000-0000-0000881C0000}"/>
    <cellStyle name="Comma 6 24 8" xfId="10279" xr:uid="{00000000-0005-0000-0000-0000891C0000}"/>
    <cellStyle name="Comma 6 25" xfId="182" xr:uid="{00000000-0005-0000-0000-00008A1C0000}"/>
    <cellStyle name="Comma 6 25 2" xfId="992" xr:uid="{00000000-0005-0000-0000-00008B1C0000}"/>
    <cellStyle name="Comma 6 25 2 2" xfId="1780" xr:uid="{00000000-0005-0000-0000-00008C1C0000}"/>
    <cellStyle name="Comma 6 25 2 2 2" xfId="4024" xr:uid="{00000000-0005-0000-0000-00008D1C0000}"/>
    <cellStyle name="Comma 6 25 2 2 2 2" xfId="8586" xr:uid="{00000000-0005-0000-0000-00008E1C0000}"/>
    <cellStyle name="Comma 6 25 2 2 3" xfId="6343" xr:uid="{00000000-0005-0000-0000-00008F1C0000}"/>
    <cellStyle name="Comma 6 25 2 2 4" xfId="11387" xr:uid="{00000000-0005-0000-0000-0000901C0000}"/>
    <cellStyle name="Comma 6 25 2 3" xfId="2504" xr:uid="{00000000-0005-0000-0000-0000911C0000}"/>
    <cellStyle name="Comma 6 25 2 3 2" xfId="4748" xr:uid="{00000000-0005-0000-0000-0000921C0000}"/>
    <cellStyle name="Comma 6 25 2 3 2 2" xfId="9310" xr:uid="{00000000-0005-0000-0000-0000931C0000}"/>
    <cellStyle name="Comma 6 25 2 3 3" xfId="7067" xr:uid="{00000000-0005-0000-0000-0000941C0000}"/>
    <cellStyle name="Comma 6 25 2 4" xfId="3238" xr:uid="{00000000-0005-0000-0000-0000951C0000}"/>
    <cellStyle name="Comma 6 25 2 4 2" xfId="7800" xr:uid="{00000000-0005-0000-0000-0000961C0000}"/>
    <cellStyle name="Comma 6 25 2 5" xfId="5557" xr:uid="{00000000-0005-0000-0000-0000971C0000}"/>
    <cellStyle name="Comma 6 25 2 6" xfId="10601" xr:uid="{00000000-0005-0000-0000-0000981C0000}"/>
    <cellStyle name="Comma 6 25 3" xfId="1245" xr:uid="{00000000-0005-0000-0000-0000991C0000}"/>
    <cellStyle name="Comma 6 25 3 2" xfId="2032" xr:uid="{00000000-0005-0000-0000-00009A1C0000}"/>
    <cellStyle name="Comma 6 25 3 2 2" xfId="4276" xr:uid="{00000000-0005-0000-0000-00009B1C0000}"/>
    <cellStyle name="Comma 6 25 3 2 2 2" xfId="8838" xr:uid="{00000000-0005-0000-0000-00009C1C0000}"/>
    <cellStyle name="Comma 6 25 3 2 3" xfId="6595" xr:uid="{00000000-0005-0000-0000-00009D1C0000}"/>
    <cellStyle name="Comma 6 25 3 2 4" xfId="11639" xr:uid="{00000000-0005-0000-0000-00009E1C0000}"/>
    <cellStyle name="Comma 6 25 3 3" xfId="2756" xr:uid="{00000000-0005-0000-0000-00009F1C0000}"/>
    <cellStyle name="Comma 6 25 3 3 2" xfId="5000" xr:uid="{00000000-0005-0000-0000-0000A01C0000}"/>
    <cellStyle name="Comma 6 25 3 3 2 2" xfId="9562" xr:uid="{00000000-0005-0000-0000-0000A11C0000}"/>
    <cellStyle name="Comma 6 25 3 3 3" xfId="7319" xr:uid="{00000000-0005-0000-0000-0000A21C0000}"/>
    <cellStyle name="Comma 6 25 3 4" xfId="3490" xr:uid="{00000000-0005-0000-0000-0000A31C0000}"/>
    <cellStyle name="Comma 6 25 3 4 2" xfId="8052" xr:uid="{00000000-0005-0000-0000-0000A41C0000}"/>
    <cellStyle name="Comma 6 25 3 5" xfId="5809" xr:uid="{00000000-0005-0000-0000-0000A51C0000}"/>
    <cellStyle name="Comma 6 25 3 6" xfId="10853" xr:uid="{00000000-0005-0000-0000-0000A61C0000}"/>
    <cellStyle name="Comma 6 25 4" xfId="1460" xr:uid="{00000000-0005-0000-0000-0000A71C0000}"/>
    <cellStyle name="Comma 6 25 4 2" xfId="3704" xr:uid="{00000000-0005-0000-0000-0000A81C0000}"/>
    <cellStyle name="Comma 6 25 4 2 2" xfId="8266" xr:uid="{00000000-0005-0000-0000-0000A91C0000}"/>
    <cellStyle name="Comma 6 25 4 3" xfId="6023" xr:uid="{00000000-0005-0000-0000-0000AA1C0000}"/>
    <cellStyle name="Comma 6 25 4 4" xfId="11067" xr:uid="{00000000-0005-0000-0000-0000AB1C0000}"/>
    <cellStyle name="Comma 6 25 5" xfId="2246" xr:uid="{00000000-0005-0000-0000-0000AC1C0000}"/>
    <cellStyle name="Comma 6 25 5 2" xfId="4490" xr:uid="{00000000-0005-0000-0000-0000AD1C0000}"/>
    <cellStyle name="Comma 6 25 5 2 2" xfId="9052" xr:uid="{00000000-0005-0000-0000-0000AE1C0000}"/>
    <cellStyle name="Comma 6 25 5 3" xfId="6809" xr:uid="{00000000-0005-0000-0000-0000AF1C0000}"/>
    <cellStyle name="Comma 6 25 6" xfId="2970" xr:uid="{00000000-0005-0000-0000-0000B01C0000}"/>
    <cellStyle name="Comma 6 25 6 2" xfId="7532" xr:uid="{00000000-0005-0000-0000-0000B11C0000}"/>
    <cellStyle name="Comma 6 25 7" xfId="5235" xr:uid="{00000000-0005-0000-0000-0000B21C0000}"/>
    <cellStyle name="Comma 6 25 8" xfId="10280" xr:uid="{00000000-0005-0000-0000-0000B31C0000}"/>
    <cellStyle name="Comma 6 26" xfId="183" xr:uid="{00000000-0005-0000-0000-0000B41C0000}"/>
    <cellStyle name="Comma 6 26 2" xfId="993" xr:uid="{00000000-0005-0000-0000-0000B51C0000}"/>
    <cellStyle name="Comma 6 26 2 2" xfId="1781" xr:uid="{00000000-0005-0000-0000-0000B61C0000}"/>
    <cellStyle name="Comma 6 26 2 2 2" xfId="4025" xr:uid="{00000000-0005-0000-0000-0000B71C0000}"/>
    <cellStyle name="Comma 6 26 2 2 2 2" xfId="8587" xr:uid="{00000000-0005-0000-0000-0000B81C0000}"/>
    <cellStyle name="Comma 6 26 2 2 3" xfId="6344" xr:uid="{00000000-0005-0000-0000-0000B91C0000}"/>
    <cellStyle name="Comma 6 26 2 2 4" xfId="11388" xr:uid="{00000000-0005-0000-0000-0000BA1C0000}"/>
    <cellStyle name="Comma 6 26 2 3" xfId="2505" xr:uid="{00000000-0005-0000-0000-0000BB1C0000}"/>
    <cellStyle name="Comma 6 26 2 3 2" xfId="4749" xr:uid="{00000000-0005-0000-0000-0000BC1C0000}"/>
    <cellStyle name="Comma 6 26 2 3 2 2" xfId="9311" xr:uid="{00000000-0005-0000-0000-0000BD1C0000}"/>
    <cellStyle name="Comma 6 26 2 3 3" xfId="7068" xr:uid="{00000000-0005-0000-0000-0000BE1C0000}"/>
    <cellStyle name="Comma 6 26 2 4" xfId="3239" xr:uid="{00000000-0005-0000-0000-0000BF1C0000}"/>
    <cellStyle name="Comma 6 26 2 4 2" xfId="7801" xr:uid="{00000000-0005-0000-0000-0000C01C0000}"/>
    <cellStyle name="Comma 6 26 2 5" xfId="5558" xr:uid="{00000000-0005-0000-0000-0000C11C0000}"/>
    <cellStyle name="Comma 6 26 2 6" xfId="10602" xr:uid="{00000000-0005-0000-0000-0000C21C0000}"/>
    <cellStyle name="Comma 6 26 3" xfId="1246" xr:uid="{00000000-0005-0000-0000-0000C31C0000}"/>
    <cellStyle name="Comma 6 26 3 2" xfId="2033" xr:uid="{00000000-0005-0000-0000-0000C41C0000}"/>
    <cellStyle name="Comma 6 26 3 2 2" xfId="4277" xr:uid="{00000000-0005-0000-0000-0000C51C0000}"/>
    <cellStyle name="Comma 6 26 3 2 2 2" xfId="8839" xr:uid="{00000000-0005-0000-0000-0000C61C0000}"/>
    <cellStyle name="Comma 6 26 3 2 3" xfId="6596" xr:uid="{00000000-0005-0000-0000-0000C71C0000}"/>
    <cellStyle name="Comma 6 26 3 2 4" xfId="11640" xr:uid="{00000000-0005-0000-0000-0000C81C0000}"/>
    <cellStyle name="Comma 6 26 3 3" xfId="2757" xr:uid="{00000000-0005-0000-0000-0000C91C0000}"/>
    <cellStyle name="Comma 6 26 3 3 2" xfId="5001" xr:uid="{00000000-0005-0000-0000-0000CA1C0000}"/>
    <cellStyle name="Comma 6 26 3 3 2 2" xfId="9563" xr:uid="{00000000-0005-0000-0000-0000CB1C0000}"/>
    <cellStyle name="Comma 6 26 3 3 3" xfId="7320" xr:uid="{00000000-0005-0000-0000-0000CC1C0000}"/>
    <cellStyle name="Comma 6 26 3 4" xfId="3491" xr:uid="{00000000-0005-0000-0000-0000CD1C0000}"/>
    <cellStyle name="Comma 6 26 3 4 2" xfId="8053" xr:uid="{00000000-0005-0000-0000-0000CE1C0000}"/>
    <cellStyle name="Comma 6 26 3 5" xfId="5810" xr:uid="{00000000-0005-0000-0000-0000CF1C0000}"/>
    <cellStyle name="Comma 6 26 3 6" xfId="10854" xr:uid="{00000000-0005-0000-0000-0000D01C0000}"/>
    <cellStyle name="Comma 6 26 4" xfId="1461" xr:uid="{00000000-0005-0000-0000-0000D11C0000}"/>
    <cellStyle name="Comma 6 26 4 2" xfId="3705" xr:uid="{00000000-0005-0000-0000-0000D21C0000}"/>
    <cellStyle name="Comma 6 26 4 2 2" xfId="8267" xr:uid="{00000000-0005-0000-0000-0000D31C0000}"/>
    <cellStyle name="Comma 6 26 4 3" xfId="6024" xr:uid="{00000000-0005-0000-0000-0000D41C0000}"/>
    <cellStyle name="Comma 6 26 4 4" xfId="11068" xr:uid="{00000000-0005-0000-0000-0000D51C0000}"/>
    <cellStyle name="Comma 6 26 5" xfId="2247" xr:uid="{00000000-0005-0000-0000-0000D61C0000}"/>
    <cellStyle name="Comma 6 26 5 2" xfId="4491" xr:uid="{00000000-0005-0000-0000-0000D71C0000}"/>
    <cellStyle name="Comma 6 26 5 2 2" xfId="9053" xr:uid="{00000000-0005-0000-0000-0000D81C0000}"/>
    <cellStyle name="Comma 6 26 5 3" xfId="6810" xr:uid="{00000000-0005-0000-0000-0000D91C0000}"/>
    <cellStyle name="Comma 6 26 6" xfId="2971" xr:uid="{00000000-0005-0000-0000-0000DA1C0000}"/>
    <cellStyle name="Comma 6 26 6 2" xfId="7533" xr:uid="{00000000-0005-0000-0000-0000DB1C0000}"/>
    <cellStyle name="Comma 6 26 7" xfId="5236" xr:uid="{00000000-0005-0000-0000-0000DC1C0000}"/>
    <cellStyle name="Comma 6 26 8" xfId="10281" xr:uid="{00000000-0005-0000-0000-0000DD1C0000}"/>
    <cellStyle name="Comma 6 27" xfId="184" xr:uid="{00000000-0005-0000-0000-0000DE1C0000}"/>
    <cellStyle name="Comma 6 27 2" xfId="994" xr:uid="{00000000-0005-0000-0000-0000DF1C0000}"/>
    <cellStyle name="Comma 6 27 2 2" xfId="1782" xr:uid="{00000000-0005-0000-0000-0000E01C0000}"/>
    <cellStyle name="Comma 6 27 2 2 2" xfId="4026" xr:uid="{00000000-0005-0000-0000-0000E11C0000}"/>
    <cellStyle name="Comma 6 27 2 2 2 2" xfId="8588" xr:uid="{00000000-0005-0000-0000-0000E21C0000}"/>
    <cellStyle name="Comma 6 27 2 2 3" xfId="6345" xr:uid="{00000000-0005-0000-0000-0000E31C0000}"/>
    <cellStyle name="Comma 6 27 2 2 4" xfId="11389" xr:uid="{00000000-0005-0000-0000-0000E41C0000}"/>
    <cellStyle name="Comma 6 27 2 3" xfId="2506" xr:uid="{00000000-0005-0000-0000-0000E51C0000}"/>
    <cellStyle name="Comma 6 27 2 3 2" xfId="4750" xr:uid="{00000000-0005-0000-0000-0000E61C0000}"/>
    <cellStyle name="Comma 6 27 2 3 2 2" xfId="9312" xr:uid="{00000000-0005-0000-0000-0000E71C0000}"/>
    <cellStyle name="Comma 6 27 2 3 3" xfId="7069" xr:uid="{00000000-0005-0000-0000-0000E81C0000}"/>
    <cellStyle name="Comma 6 27 2 4" xfId="3240" xr:uid="{00000000-0005-0000-0000-0000E91C0000}"/>
    <cellStyle name="Comma 6 27 2 4 2" xfId="7802" xr:uid="{00000000-0005-0000-0000-0000EA1C0000}"/>
    <cellStyle name="Comma 6 27 2 5" xfId="5559" xr:uid="{00000000-0005-0000-0000-0000EB1C0000}"/>
    <cellStyle name="Comma 6 27 2 6" xfId="10603" xr:uid="{00000000-0005-0000-0000-0000EC1C0000}"/>
    <cellStyle name="Comma 6 27 3" xfId="1247" xr:uid="{00000000-0005-0000-0000-0000ED1C0000}"/>
    <cellStyle name="Comma 6 27 3 2" xfId="2034" xr:uid="{00000000-0005-0000-0000-0000EE1C0000}"/>
    <cellStyle name="Comma 6 27 3 2 2" xfId="4278" xr:uid="{00000000-0005-0000-0000-0000EF1C0000}"/>
    <cellStyle name="Comma 6 27 3 2 2 2" xfId="8840" xr:uid="{00000000-0005-0000-0000-0000F01C0000}"/>
    <cellStyle name="Comma 6 27 3 2 3" xfId="6597" xr:uid="{00000000-0005-0000-0000-0000F11C0000}"/>
    <cellStyle name="Comma 6 27 3 2 4" xfId="11641" xr:uid="{00000000-0005-0000-0000-0000F21C0000}"/>
    <cellStyle name="Comma 6 27 3 3" xfId="2758" xr:uid="{00000000-0005-0000-0000-0000F31C0000}"/>
    <cellStyle name="Comma 6 27 3 3 2" xfId="5002" xr:uid="{00000000-0005-0000-0000-0000F41C0000}"/>
    <cellStyle name="Comma 6 27 3 3 2 2" xfId="9564" xr:uid="{00000000-0005-0000-0000-0000F51C0000}"/>
    <cellStyle name="Comma 6 27 3 3 3" xfId="7321" xr:uid="{00000000-0005-0000-0000-0000F61C0000}"/>
    <cellStyle name="Comma 6 27 3 4" xfId="3492" xr:uid="{00000000-0005-0000-0000-0000F71C0000}"/>
    <cellStyle name="Comma 6 27 3 4 2" xfId="8054" xr:uid="{00000000-0005-0000-0000-0000F81C0000}"/>
    <cellStyle name="Comma 6 27 3 5" xfId="5811" xr:uid="{00000000-0005-0000-0000-0000F91C0000}"/>
    <cellStyle name="Comma 6 27 3 6" xfId="10855" xr:uid="{00000000-0005-0000-0000-0000FA1C0000}"/>
    <cellStyle name="Comma 6 27 4" xfId="1462" xr:uid="{00000000-0005-0000-0000-0000FB1C0000}"/>
    <cellStyle name="Comma 6 27 4 2" xfId="3706" xr:uid="{00000000-0005-0000-0000-0000FC1C0000}"/>
    <cellStyle name="Comma 6 27 4 2 2" xfId="8268" xr:uid="{00000000-0005-0000-0000-0000FD1C0000}"/>
    <cellStyle name="Comma 6 27 4 3" xfId="6025" xr:uid="{00000000-0005-0000-0000-0000FE1C0000}"/>
    <cellStyle name="Comma 6 27 4 4" xfId="11069" xr:uid="{00000000-0005-0000-0000-0000FF1C0000}"/>
    <cellStyle name="Comma 6 27 5" xfId="2248" xr:uid="{00000000-0005-0000-0000-0000001D0000}"/>
    <cellStyle name="Comma 6 27 5 2" xfId="4492" xr:uid="{00000000-0005-0000-0000-0000011D0000}"/>
    <cellStyle name="Comma 6 27 5 2 2" xfId="9054" xr:uid="{00000000-0005-0000-0000-0000021D0000}"/>
    <cellStyle name="Comma 6 27 5 3" xfId="6811" xr:uid="{00000000-0005-0000-0000-0000031D0000}"/>
    <cellStyle name="Comma 6 27 6" xfId="2972" xr:uid="{00000000-0005-0000-0000-0000041D0000}"/>
    <cellStyle name="Comma 6 27 6 2" xfId="7534" xr:uid="{00000000-0005-0000-0000-0000051D0000}"/>
    <cellStyle name="Comma 6 27 7" xfId="5237" xr:uid="{00000000-0005-0000-0000-0000061D0000}"/>
    <cellStyle name="Comma 6 27 8" xfId="10282" xr:uid="{00000000-0005-0000-0000-0000071D0000}"/>
    <cellStyle name="Comma 6 28" xfId="185" xr:uid="{00000000-0005-0000-0000-0000081D0000}"/>
    <cellStyle name="Comma 6 28 2" xfId="995" xr:uid="{00000000-0005-0000-0000-0000091D0000}"/>
    <cellStyle name="Comma 6 28 2 2" xfId="1783" xr:uid="{00000000-0005-0000-0000-00000A1D0000}"/>
    <cellStyle name="Comma 6 28 2 2 2" xfId="4027" xr:uid="{00000000-0005-0000-0000-00000B1D0000}"/>
    <cellStyle name="Comma 6 28 2 2 2 2" xfId="8589" xr:uid="{00000000-0005-0000-0000-00000C1D0000}"/>
    <cellStyle name="Comma 6 28 2 2 3" xfId="6346" xr:uid="{00000000-0005-0000-0000-00000D1D0000}"/>
    <cellStyle name="Comma 6 28 2 2 4" xfId="11390" xr:uid="{00000000-0005-0000-0000-00000E1D0000}"/>
    <cellStyle name="Comma 6 28 2 3" xfId="2507" xr:uid="{00000000-0005-0000-0000-00000F1D0000}"/>
    <cellStyle name="Comma 6 28 2 3 2" xfId="4751" xr:uid="{00000000-0005-0000-0000-0000101D0000}"/>
    <cellStyle name="Comma 6 28 2 3 2 2" xfId="9313" xr:uid="{00000000-0005-0000-0000-0000111D0000}"/>
    <cellStyle name="Comma 6 28 2 3 3" xfId="7070" xr:uid="{00000000-0005-0000-0000-0000121D0000}"/>
    <cellStyle name="Comma 6 28 2 4" xfId="3241" xr:uid="{00000000-0005-0000-0000-0000131D0000}"/>
    <cellStyle name="Comma 6 28 2 4 2" xfId="7803" xr:uid="{00000000-0005-0000-0000-0000141D0000}"/>
    <cellStyle name="Comma 6 28 2 5" xfId="5560" xr:uid="{00000000-0005-0000-0000-0000151D0000}"/>
    <cellStyle name="Comma 6 28 2 6" xfId="10604" xr:uid="{00000000-0005-0000-0000-0000161D0000}"/>
    <cellStyle name="Comma 6 28 3" xfId="1248" xr:uid="{00000000-0005-0000-0000-0000171D0000}"/>
    <cellStyle name="Comma 6 28 3 2" xfId="2035" xr:uid="{00000000-0005-0000-0000-0000181D0000}"/>
    <cellStyle name="Comma 6 28 3 2 2" xfId="4279" xr:uid="{00000000-0005-0000-0000-0000191D0000}"/>
    <cellStyle name="Comma 6 28 3 2 2 2" xfId="8841" xr:uid="{00000000-0005-0000-0000-00001A1D0000}"/>
    <cellStyle name="Comma 6 28 3 2 3" xfId="6598" xr:uid="{00000000-0005-0000-0000-00001B1D0000}"/>
    <cellStyle name="Comma 6 28 3 2 4" xfId="11642" xr:uid="{00000000-0005-0000-0000-00001C1D0000}"/>
    <cellStyle name="Comma 6 28 3 3" xfId="2759" xr:uid="{00000000-0005-0000-0000-00001D1D0000}"/>
    <cellStyle name="Comma 6 28 3 3 2" xfId="5003" xr:uid="{00000000-0005-0000-0000-00001E1D0000}"/>
    <cellStyle name="Comma 6 28 3 3 2 2" xfId="9565" xr:uid="{00000000-0005-0000-0000-00001F1D0000}"/>
    <cellStyle name="Comma 6 28 3 3 3" xfId="7322" xr:uid="{00000000-0005-0000-0000-0000201D0000}"/>
    <cellStyle name="Comma 6 28 3 4" xfId="3493" xr:uid="{00000000-0005-0000-0000-0000211D0000}"/>
    <cellStyle name="Comma 6 28 3 4 2" xfId="8055" xr:uid="{00000000-0005-0000-0000-0000221D0000}"/>
    <cellStyle name="Comma 6 28 3 5" xfId="5812" xr:uid="{00000000-0005-0000-0000-0000231D0000}"/>
    <cellStyle name="Comma 6 28 3 6" xfId="10856" xr:uid="{00000000-0005-0000-0000-0000241D0000}"/>
    <cellStyle name="Comma 6 28 4" xfId="1463" xr:uid="{00000000-0005-0000-0000-0000251D0000}"/>
    <cellStyle name="Comma 6 28 4 2" xfId="3707" xr:uid="{00000000-0005-0000-0000-0000261D0000}"/>
    <cellStyle name="Comma 6 28 4 2 2" xfId="8269" xr:uid="{00000000-0005-0000-0000-0000271D0000}"/>
    <cellStyle name="Comma 6 28 4 3" xfId="6026" xr:uid="{00000000-0005-0000-0000-0000281D0000}"/>
    <cellStyle name="Comma 6 28 4 4" xfId="11070" xr:uid="{00000000-0005-0000-0000-0000291D0000}"/>
    <cellStyle name="Comma 6 28 5" xfId="2249" xr:uid="{00000000-0005-0000-0000-00002A1D0000}"/>
    <cellStyle name="Comma 6 28 5 2" xfId="4493" xr:uid="{00000000-0005-0000-0000-00002B1D0000}"/>
    <cellStyle name="Comma 6 28 5 2 2" xfId="9055" xr:uid="{00000000-0005-0000-0000-00002C1D0000}"/>
    <cellStyle name="Comma 6 28 5 3" xfId="6812" xr:uid="{00000000-0005-0000-0000-00002D1D0000}"/>
    <cellStyle name="Comma 6 28 6" xfId="2973" xr:uid="{00000000-0005-0000-0000-00002E1D0000}"/>
    <cellStyle name="Comma 6 28 6 2" xfId="7535" xr:uid="{00000000-0005-0000-0000-00002F1D0000}"/>
    <cellStyle name="Comma 6 28 7" xfId="5238" xr:uid="{00000000-0005-0000-0000-0000301D0000}"/>
    <cellStyle name="Comma 6 28 8" xfId="10283" xr:uid="{00000000-0005-0000-0000-0000311D0000}"/>
    <cellStyle name="Comma 6 29" xfId="186" xr:uid="{00000000-0005-0000-0000-0000321D0000}"/>
    <cellStyle name="Comma 6 29 2" xfId="996" xr:uid="{00000000-0005-0000-0000-0000331D0000}"/>
    <cellStyle name="Comma 6 29 2 2" xfId="1784" xr:uid="{00000000-0005-0000-0000-0000341D0000}"/>
    <cellStyle name="Comma 6 29 2 2 2" xfId="4028" xr:uid="{00000000-0005-0000-0000-0000351D0000}"/>
    <cellStyle name="Comma 6 29 2 2 2 2" xfId="8590" xr:uid="{00000000-0005-0000-0000-0000361D0000}"/>
    <cellStyle name="Comma 6 29 2 2 3" xfId="6347" xr:uid="{00000000-0005-0000-0000-0000371D0000}"/>
    <cellStyle name="Comma 6 29 2 2 4" xfId="11391" xr:uid="{00000000-0005-0000-0000-0000381D0000}"/>
    <cellStyle name="Comma 6 29 2 3" xfId="2508" xr:uid="{00000000-0005-0000-0000-0000391D0000}"/>
    <cellStyle name="Comma 6 29 2 3 2" xfId="4752" xr:uid="{00000000-0005-0000-0000-00003A1D0000}"/>
    <cellStyle name="Comma 6 29 2 3 2 2" xfId="9314" xr:uid="{00000000-0005-0000-0000-00003B1D0000}"/>
    <cellStyle name="Comma 6 29 2 3 3" xfId="7071" xr:uid="{00000000-0005-0000-0000-00003C1D0000}"/>
    <cellStyle name="Comma 6 29 2 4" xfId="3242" xr:uid="{00000000-0005-0000-0000-00003D1D0000}"/>
    <cellStyle name="Comma 6 29 2 4 2" xfId="7804" xr:uid="{00000000-0005-0000-0000-00003E1D0000}"/>
    <cellStyle name="Comma 6 29 2 5" xfId="5561" xr:uid="{00000000-0005-0000-0000-00003F1D0000}"/>
    <cellStyle name="Comma 6 29 2 6" xfId="10605" xr:uid="{00000000-0005-0000-0000-0000401D0000}"/>
    <cellStyle name="Comma 6 29 3" xfId="1249" xr:uid="{00000000-0005-0000-0000-0000411D0000}"/>
    <cellStyle name="Comma 6 29 3 2" xfId="2036" xr:uid="{00000000-0005-0000-0000-0000421D0000}"/>
    <cellStyle name="Comma 6 29 3 2 2" xfId="4280" xr:uid="{00000000-0005-0000-0000-0000431D0000}"/>
    <cellStyle name="Comma 6 29 3 2 2 2" xfId="8842" xr:uid="{00000000-0005-0000-0000-0000441D0000}"/>
    <cellStyle name="Comma 6 29 3 2 3" xfId="6599" xr:uid="{00000000-0005-0000-0000-0000451D0000}"/>
    <cellStyle name="Comma 6 29 3 2 4" xfId="11643" xr:uid="{00000000-0005-0000-0000-0000461D0000}"/>
    <cellStyle name="Comma 6 29 3 3" xfId="2760" xr:uid="{00000000-0005-0000-0000-0000471D0000}"/>
    <cellStyle name="Comma 6 29 3 3 2" xfId="5004" xr:uid="{00000000-0005-0000-0000-0000481D0000}"/>
    <cellStyle name="Comma 6 29 3 3 2 2" xfId="9566" xr:uid="{00000000-0005-0000-0000-0000491D0000}"/>
    <cellStyle name="Comma 6 29 3 3 3" xfId="7323" xr:uid="{00000000-0005-0000-0000-00004A1D0000}"/>
    <cellStyle name="Comma 6 29 3 4" xfId="3494" xr:uid="{00000000-0005-0000-0000-00004B1D0000}"/>
    <cellStyle name="Comma 6 29 3 4 2" xfId="8056" xr:uid="{00000000-0005-0000-0000-00004C1D0000}"/>
    <cellStyle name="Comma 6 29 3 5" xfId="5813" xr:uid="{00000000-0005-0000-0000-00004D1D0000}"/>
    <cellStyle name="Comma 6 29 3 6" xfId="10857" xr:uid="{00000000-0005-0000-0000-00004E1D0000}"/>
    <cellStyle name="Comma 6 29 4" xfId="1464" xr:uid="{00000000-0005-0000-0000-00004F1D0000}"/>
    <cellStyle name="Comma 6 29 4 2" xfId="3708" xr:uid="{00000000-0005-0000-0000-0000501D0000}"/>
    <cellStyle name="Comma 6 29 4 2 2" xfId="8270" xr:uid="{00000000-0005-0000-0000-0000511D0000}"/>
    <cellStyle name="Comma 6 29 4 3" xfId="6027" xr:uid="{00000000-0005-0000-0000-0000521D0000}"/>
    <cellStyle name="Comma 6 29 4 4" xfId="11071" xr:uid="{00000000-0005-0000-0000-0000531D0000}"/>
    <cellStyle name="Comma 6 29 5" xfId="2250" xr:uid="{00000000-0005-0000-0000-0000541D0000}"/>
    <cellStyle name="Comma 6 29 5 2" xfId="4494" xr:uid="{00000000-0005-0000-0000-0000551D0000}"/>
    <cellStyle name="Comma 6 29 5 2 2" xfId="9056" xr:uid="{00000000-0005-0000-0000-0000561D0000}"/>
    <cellStyle name="Comma 6 29 5 3" xfId="6813" xr:uid="{00000000-0005-0000-0000-0000571D0000}"/>
    <cellStyle name="Comma 6 29 6" xfId="2974" xr:uid="{00000000-0005-0000-0000-0000581D0000}"/>
    <cellStyle name="Comma 6 29 6 2" xfId="7536" xr:uid="{00000000-0005-0000-0000-0000591D0000}"/>
    <cellStyle name="Comma 6 29 7" xfId="5239" xr:uid="{00000000-0005-0000-0000-00005A1D0000}"/>
    <cellStyle name="Comma 6 29 8" xfId="10284" xr:uid="{00000000-0005-0000-0000-00005B1D0000}"/>
    <cellStyle name="Comma 6 3" xfId="187" xr:uid="{00000000-0005-0000-0000-00005C1D0000}"/>
    <cellStyle name="Comma 6 3 2" xfId="997" xr:uid="{00000000-0005-0000-0000-00005D1D0000}"/>
    <cellStyle name="Comma 6 3 2 2" xfId="1785" xr:uid="{00000000-0005-0000-0000-00005E1D0000}"/>
    <cellStyle name="Comma 6 3 2 2 2" xfId="4029" xr:uid="{00000000-0005-0000-0000-00005F1D0000}"/>
    <cellStyle name="Comma 6 3 2 2 2 2" xfId="8591" xr:uid="{00000000-0005-0000-0000-0000601D0000}"/>
    <cellStyle name="Comma 6 3 2 2 3" xfId="6348" xr:uid="{00000000-0005-0000-0000-0000611D0000}"/>
    <cellStyle name="Comma 6 3 2 2 4" xfId="11392" xr:uid="{00000000-0005-0000-0000-0000621D0000}"/>
    <cellStyle name="Comma 6 3 2 3" xfId="2509" xr:uid="{00000000-0005-0000-0000-0000631D0000}"/>
    <cellStyle name="Comma 6 3 2 3 2" xfId="4753" xr:uid="{00000000-0005-0000-0000-0000641D0000}"/>
    <cellStyle name="Comma 6 3 2 3 2 2" xfId="9315" xr:uid="{00000000-0005-0000-0000-0000651D0000}"/>
    <cellStyle name="Comma 6 3 2 3 3" xfId="7072" xr:uid="{00000000-0005-0000-0000-0000661D0000}"/>
    <cellStyle name="Comma 6 3 2 4" xfId="3243" xr:uid="{00000000-0005-0000-0000-0000671D0000}"/>
    <cellStyle name="Comma 6 3 2 4 2" xfId="7805" xr:uid="{00000000-0005-0000-0000-0000681D0000}"/>
    <cellStyle name="Comma 6 3 2 5" xfId="5562" xr:uid="{00000000-0005-0000-0000-0000691D0000}"/>
    <cellStyle name="Comma 6 3 2 6" xfId="10606" xr:uid="{00000000-0005-0000-0000-00006A1D0000}"/>
    <cellStyle name="Comma 6 3 3" xfId="1250" xr:uid="{00000000-0005-0000-0000-00006B1D0000}"/>
    <cellStyle name="Comma 6 3 3 2" xfId="2037" xr:uid="{00000000-0005-0000-0000-00006C1D0000}"/>
    <cellStyle name="Comma 6 3 3 2 2" xfId="4281" xr:uid="{00000000-0005-0000-0000-00006D1D0000}"/>
    <cellStyle name="Comma 6 3 3 2 2 2" xfId="8843" xr:uid="{00000000-0005-0000-0000-00006E1D0000}"/>
    <cellStyle name="Comma 6 3 3 2 3" xfId="6600" xr:uid="{00000000-0005-0000-0000-00006F1D0000}"/>
    <cellStyle name="Comma 6 3 3 2 4" xfId="11644" xr:uid="{00000000-0005-0000-0000-0000701D0000}"/>
    <cellStyle name="Comma 6 3 3 3" xfId="2761" xr:uid="{00000000-0005-0000-0000-0000711D0000}"/>
    <cellStyle name="Comma 6 3 3 3 2" xfId="5005" xr:uid="{00000000-0005-0000-0000-0000721D0000}"/>
    <cellStyle name="Comma 6 3 3 3 2 2" xfId="9567" xr:uid="{00000000-0005-0000-0000-0000731D0000}"/>
    <cellStyle name="Comma 6 3 3 3 3" xfId="7324" xr:uid="{00000000-0005-0000-0000-0000741D0000}"/>
    <cellStyle name="Comma 6 3 3 4" xfId="3495" xr:uid="{00000000-0005-0000-0000-0000751D0000}"/>
    <cellStyle name="Comma 6 3 3 4 2" xfId="8057" xr:uid="{00000000-0005-0000-0000-0000761D0000}"/>
    <cellStyle name="Comma 6 3 3 5" xfId="5814" xr:uid="{00000000-0005-0000-0000-0000771D0000}"/>
    <cellStyle name="Comma 6 3 3 6" xfId="10858" xr:uid="{00000000-0005-0000-0000-0000781D0000}"/>
    <cellStyle name="Comma 6 3 4" xfId="1465" xr:uid="{00000000-0005-0000-0000-0000791D0000}"/>
    <cellStyle name="Comma 6 3 4 2" xfId="3709" xr:uid="{00000000-0005-0000-0000-00007A1D0000}"/>
    <cellStyle name="Comma 6 3 4 2 2" xfId="8271" xr:uid="{00000000-0005-0000-0000-00007B1D0000}"/>
    <cellStyle name="Comma 6 3 4 3" xfId="6028" xr:uid="{00000000-0005-0000-0000-00007C1D0000}"/>
    <cellStyle name="Comma 6 3 4 4" xfId="11072" xr:uid="{00000000-0005-0000-0000-00007D1D0000}"/>
    <cellStyle name="Comma 6 3 5" xfId="2251" xr:uid="{00000000-0005-0000-0000-00007E1D0000}"/>
    <cellStyle name="Comma 6 3 5 2" xfId="4495" xr:uid="{00000000-0005-0000-0000-00007F1D0000}"/>
    <cellStyle name="Comma 6 3 5 2 2" xfId="9057" xr:uid="{00000000-0005-0000-0000-0000801D0000}"/>
    <cellStyle name="Comma 6 3 5 3" xfId="6814" xr:uid="{00000000-0005-0000-0000-0000811D0000}"/>
    <cellStyle name="Comma 6 3 6" xfId="2975" xr:uid="{00000000-0005-0000-0000-0000821D0000}"/>
    <cellStyle name="Comma 6 3 6 2" xfId="7537" xr:uid="{00000000-0005-0000-0000-0000831D0000}"/>
    <cellStyle name="Comma 6 3 7" xfId="5240" xr:uid="{00000000-0005-0000-0000-0000841D0000}"/>
    <cellStyle name="Comma 6 3 8" xfId="10285" xr:uid="{00000000-0005-0000-0000-0000851D0000}"/>
    <cellStyle name="Comma 6 30" xfId="188" xr:uid="{00000000-0005-0000-0000-0000861D0000}"/>
    <cellStyle name="Comma 6 30 2" xfId="998" xr:uid="{00000000-0005-0000-0000-0000871D0000}"/>
    <cellStyle name="Comma 6 30 2 2" xfId="1786" xr:uid="{00000000-0005-0000-0000-0000881D0000}"/>
    <cellStyle name="Comma 6 30 2 2 2" xfId="4030" xr:uid="{00000000-0005-0000-0000-0000891D0000}"/>
    <cellStyle name="Comma 6 30 2 2 2 2" xfId="8592" xr:uid="{00000000-0005-0000-0000-00008A1D0000}"/>
    <cellStyle name="Comma 6 30 2 2 3" xfId="6349" xr:uid="{00000000-0005-0000-0000-00008B1D0000}"/>
    <cellStyle name="Comma 6 30 2 2 4" xfId="11393" xr:uid="{00000000-0005-0000-0000-00008C1D0000}"/>
    <cellStyle name="Comma 6 30 2 3" xfId="2510" xr:uid="{00000000-0005-0000-0000-00008D1D0000}"/>
    <cellStyle name="Comma 6 30 2 3 2" xfId="4754" xr:uid="{00000000-0005-0000-0000-00008E1D0000}"/>
    <cellStyle name="Comma 6 30 2 3 2 2" xfId="9316" xr:uid="{00000000-0005-0000-0000-00008F1D0000}"/>
    <cellStyle name="Comma 6 30 2 3 3" xfId="7073" xr:uid="{00000000-0005-0000-0000-0000901D0000}"/>
    <cellStyle name="Comma 6 30 2 4" xfId="3244" xr:uid="{00000000-0005-0000-0000-0000911D0000}"/>
    <cellStyle name="Comma 6 30 2 4 2" xfId="7806" xr:uid="{00000000-0005-0000-0000-0000921D0000}"/>
    <cellStyle name="Comma 6 30 2 5" xfId="5563" xr:uid="{00000000-0005-0000-0000-0000931D0000}"/>
    <cellStyle name="Comma 6 30 2 6" xfId="10607" xr:uid="{00000000-0005-0000-0000-0000941D0000}"/>
    <cellStyle name="Comma 6 30 3" xfId="1251" xr:uid="{00000000-0005-0000-0000-0000951D0000}"/>
    <cellStyle name="Comma 6 30 3 2" xfId="2038" xr:uid="{00000000-0005-0000-0000-0000961D0000}"/>
    <cellStyle name="Comma 6 30 3 2 2" xfId="4282" xr:uid="{00000000-0005-0000-0000-0000971D0000}"/>
    <cellStyle name="Comma 6 30 3 2 2 2" xfId="8844" xr:uid="{00000000-0005-0000-0000-0000981D0000}"/>
    <cellStyle name="Comma 6 30 3 2 3" xfId="6601" xr:uid="{00000000-0005-0000-0000-0000991D0000}"/>
    <cellStyle name="Comma 6 30 3 2 4" xfId="11645" xr:uid="{00000000-0005-0000-0000-00009A1D0000}"/>
    <cellStyle name="Comma 6 30 3 3" xfId="2762" xr:uid="{00000000-0005-0000-0000-00009B1D0000}"/>
    <cellStyle name="Comma 6 30 3 3 2" xfId="5006" xr:uid="{00000000-0005-0000-0000-00009C1D0000}"/>
    <cellStyle name="Comma 6 30 3 3 2 2" xfId="9568" xr:uid="{00000000-0005-0000-0000-00009D1D0000}"/>
    <cellStyle name="Comma 6 30 3 3 3" xfId="7325" xr:uid="{00000000-0005-0000-0000-00009E1D0000}"/>
    <cellStyle name="Comma 6 30 3 4" xfId="3496" xr:uid="{00000000-0005-0000-0000-00009F1D0000}"/>
    <cellStyle name="Comma 6 30 3 4 2" xfId="8058" xr:uid="{00000000-0005-0000-0000-0000A01D0000}"/>
    <cellStyle name="Comma 6 30 3 5" xfId="5815" xr:uid="{00000000-0005-0000-0000-0000A11D0000}"/>
    <cellStyle name="Comma 6 30 3 6" xfId="10859" xr:uid="{00000000-0005-0000-0000-0000A21D0000}"/>
    <cellStyle name="Comma 6 30 4" xfId="1466" xr:uid="{00000000-0005-0000-0000-0000A31D0000}"/>
    <cellStyle name="Comma 6 30 4 2" xfId="3710" xr:uid="{00000000-0005-0000-0000-0000A41D0000}"/>
    <cellStyle name="Comma 6 30 4 2 2" xfId="8272" xr:uid="{00000000-0005-0000-0000-0000A51D0000}"/>
    <cellStyle name="Comma 6 30 4 3" xfId="6029" xr:uid="{00000000-0005-0000-0000-0000A61D0000}"/>
    <cellStyle name="Comma 6 30 4 4" xfId="11073" xr:uid="{00000000-0005-0000-0000-0000A71D0000}"/>
    <cellStyle name="Comma 6 30 5" xfId="2252" xr:uid="{00000000-0005-0000-0000-0000A81D0000}"/>
    <cellStyle name="Comma 6 30 5 2" xfId="4496" xr:uid="{00000000-0005-0000-0000-0000A91D0000}"/>
    <cellStyle name="Comma 6 30 5 2 2" xfId="9058" xr:uid="{00000000-0005-0000-0000-0000AA1D0000}"/>
    <cellStyle name="Comma 6 30 5 3" xfId="6815" xr:uid="{00000000-0005-0000-0000-0000AB1D0000}"/>
    <cellStyle name="Comma 6 30 6" xfId="2976" xr:uid="{00000000-0005-0000-0000-0000AC1D0000}"/>
    <cellStyle name="Comma 6 30 6 2" xfId="7538" xr:uid="{00000000-0005-0000-0000-0000AD1D0000}"/>
    <cellStyle name="Comma 6 30 7" xfId="5241" xr:uid="{00000000-0005-0000-0000-0000AE1D0000}"/>
    <cellStyle name="Comma 6 30 8" xfId="10286" xr:uid="{00000000-0005-0000-0000-0000AF1D0000}"/>
    <cellStyle name="Comma 6 31" xfId="189" xr:uid="{00000000-0005-0000-0000-0000B01D0000}"/>
    <cellStyle name="Comma 6 31 2" xfId="999" xr:uid="{00000000-0005-0000-0000-0000B11D0000}"/>
    <cellStyle name="Comma 6 31 2 2" xfId="1787" xr:uid="{00000000-0005-0000-0000-0000B21D0000}"/>
    <cellStyle name="Comma 6 31 2 2 2" xfId="4031" xr:uid="{00000000-0005-0000-0000-0000B31D0000}"/>
    <cellStyle name="Comma 6 31 2 2 2 2" xfId="8593" xr:uid="{00000000-0005-0000-0000-0000B41D0000}"/>
    <cellStyle name="Comma 6 31 2 2 3" xfId="6350" xr:uid="{00000000-0005-0000-0000-0000B51D0000}"/>
    <cellStyle name="Comma 6 31 2 2 4" xfId="11394" xr:uid="{00000000-0005-0000-0000-0000B61D0000}"/>
    <cellStyle name="Comma 6 31 2 3" xfId="2511" xr:uid="{00000000-0005-0000-0000-0000B71D0000}"/>
    <cellStyle name="Comma 6 31 2 3 2" xfId="4755" xr:uid="{00000000-0005-0000-0000-0000B81D0000}"/>
    <cellStyle name="Comma 6 31 2 3 2 2" xfId="9317" xr:uid="{00000000-0005-0000-0000-0000B91D0000}"/>
    <cellStyle name="Comma 6 31 2 3 3" xfId="7074" xr:uid="{00000000-0005-0000-0000-0000BA1D0000}"/>
    <cellStyle name="Comma 6 31 2 4" xfId="3245" xr:uid="{00000000-0005-0000-0000-0000BB1D0000}"/>
    <cellStyle name="Comma 6 31 2 4 2" xfId="7807" xr:uid="{00000000-0005-0000-0000-0000BC1D0000}"/>
    <cellStyle name="Comma 6 31 2 5" xfId="5564" xr:uid="{00000000-0005-0000-0000-0000BD1D0000}"/>
    <cellStyle name="Comma 6 31 2 6" xfId="10608" xr:uid="{00000000-0005-0000-0000-0000BE1D0000}"/>
    <cellStyle name="Comma 6 31 3" xfId="1252" xr:uid="{00000000-0005-0000-0000-0000BF1D0000}"/>
    <cellStyle name="Comma 6 31 3 2" xfId="2039" xr:uid="{00000000-0005-0000-0000-0000C01D0000}"/>
    <cellStyle name="Comma 6 31 3 2 2" xfId="4283" xr:uid="{00000000-0005-0000-0000-0000C11D0000}"/>
    <cellStyle name="Comma 6 31 3 2 2 2" xfId="8845" xr:uid="{00000000-0005-0000-0000-0000C21D0000}"/>
    <cellStyle name="Comma 6 31 3 2 3" xfId="6602" xr:uid="{00000000-0005-0000-0000-0000C31D0000}"/>
    <cellStyle name="Comma 6 31 3 2 4" xfId="11646" xr:uid="{00000000-0005-0000-0000-0000C41D0000}"/>
    <cellStyle name="Comma 6 31 3 3" xfId="2763" xr:uid="{00000000-0005-0000-0000-0000C51D0000}"/>
    <cellStyle name="Comma 6 31 3 3 2" xfId="5007" xr:uid="{00000000-0005-0000-0000-0000C61D0000}"/>
    <cellStyle name="Comma 6 31 3 3 2 2" xfId="9569" xr:uid="{00000000-0005-0000-0000-0000C71D0000}"/>
    <cellStyle name="Comma 6 31 3 3 3" xfId="7326" xr:uid="{00000000-0005-0000-0000-0000C81D0000}"/>
    <cellStyle name="Comma 6 31 3 4" xfId="3497" xr:uid="{00000000-0005-0000-0000-0000C91D0000}"/>
    <cellStyle name="Comma 6 31 3 4 2" xfId="8059" xr:uid="{00000000-0005-0000-0000-0000CA1D0000}"/>
    <cellStyle name="Comma 6 31 3 5" xfId="5816" xr:uid="{00000000-0005-0000-0000-0000CB1D0000}"/>
    <cellStyle name="Comma 6 31 3 6" xfId="10860" xr:uid="{00000000-0005-0000-0000-0000CC1D0000}"/>
    <cellStyle name="Comma 6 31 4" xfId="1467" xr:uid="{00000000-0005-0000-0000-0000CD1D0000}"/>
    <cellStyle name="Comma 6 31 4 2" xfId="3711" xr:uid="{00000000-0005-0000-0000-0000CE1D0000}"/>
    <cellStyle name="Comma 6 31 4 2 2" xfId="8273" xr:uid="{00000000-0005-0000-0000-0000CF1D0000}"/>
    <cellStyle name="Comma 6 31 4 3" xfId="6030" xr:uid="{00000000-0005-0000-0000-0000D01D0000}"/>
    <cellStyle name="Comma 6 31 4 4" xfId="11074" xr:uid="{00000000-0005-0000-0000-0000D11D0000}"/>
    <cellStyle name="Comma 6 31 5" xfId="2253" xr:uid="{00000000-0005-0000-0000-0000D21D0000}"/>
    <cellStyle name="Comma 6 31 5 2" xfId="4497" xr:uid="{00000000-0005-0000-0000-0000D31D0000}"/>
    <cellStyle name="Comma 6 31 5 2 2" xfId="9059" xr:uid="{00000000-0005-0000-0000-0000D41D0000}"/>
    <cellStyle name="Comma 6 31 5 3" xfId="6816" xr:uid="{00000000-0005-0000-0000-0000D51D0000}"/>
    <cellStyle name="Comma 6 31 6" xfId="2977" xr:uid="{00000000-0005-0000-0000-0000D61D0000}"/>
    <cellStyle name="Comma 6 31 6 2" xfId="7539" xr:uid="{00000000-0005-0000-0000-0000D71D0000}"/>
    <cellStyle name="Comma 6 31 7" xfId="5242" xr:uid="{00000000-0005-0000-0000-0000D81D0000}"/>
    <cellStyle name="Comma 6 31 8" xfId="10287" xr:uid="{00000000-0005-0000-0000-0000D91D0000}"/>
    <cellStyle name="Comma 6 32" xfId="190" xr:uid="{00000000-0005-0000-0000-0000DA1D0000}"/>
    <cellStyle name="Comma 6 32 2" xfId="1000" xr:uid="{00000000-0005-0000-0000-0000DB1D0000}"/>
    <cellStyle name="Comma 6 32 2 2" xfId="1788" xr:uid="{00000000-0005-0000-0000-0000DC1D0000}"/>
    <cellStyle name="Comma 6 32 2 2 2" xfId="4032" xr:uid="{00000000-0005-0000-0000-0000DD1D0000}"/>
    <cellStyle name="Comma 6 32 2 2 2 2" xfId="8594" xr:uid="{00000000-0005-0000-0000-0000DE1D0000}"/>
    <cellStyle name="Comma 6 32 2 2 3" xfId="6351" xr:uid="{00000000-0005-0000-0000-0000DF1D0000}"/>
    <cellStyle name="Comma 6 32 2 2 4" xfId="11395" xr:uid="{00000000-0005-0000-0000-0000E01D0000}"/>
    <cellStyle name="Comma 6 32 2 3" xfId="2512" xr:uid="{00000000-0005-0000-0000-0000E11D0000}"/>
    <cellStyle name="Comma 6 32 2 3 2" xfId="4756" xr:uid="{00000000-0005-0000-0000-0000E21D0000}"/>
    <cellStyle name="Comma 6 32 2 3 2 2" xfId="9318" xr:uid="{00000000-0005-0000-0000-0000E31D0000}"/>
    <cellStyle name="Comma 6 32 2 3 3" xfId="7075" xr:uid="{00000000-0005-0000-0000-0000E41D0000}"/>
    <cellStyle name="Comma 6 32 2 4" xfId="3246" xr:uid="{00000000-0005-0000-0000-0000E51D0000}"/>
    <cellStyle name="Comma 6 32 2 4 2" xfId="7808" xr:uid="{00000000-0005-0000-0000-0000E61D0000}"/>
    <cellStyle name="Comma 6 32 2 5" xfId="5565" xr:uid="{00000000-0005-0000-0000-0000E71D0000}"/>
    <cellStyle name="Comma 6 32 2 6" xfId="10609" xr:uid="{00000000-0005-0000-0000-0000E81D0000}"/>
    <cellStyle name="Comma 6 32 3" xfId="1253" xr:uid="{00000000-0005-0000-0000-0000E91D0000}"/>
    <cellStyle name="Comma 6 32 3 2" xfId="2040" xr:uid="{00000000-0005-0000-0000-0000EA1D0000}"/>
    <cellStyle name="Comma 6 32 3 2 2" xfId="4284" xr:uid="{00000000-0005-0000-0000-0000EB1D0000}"/>
    <cellStyle name="Comma 6 32 3 2 2 2" xfId="8846" xr:uid="{00000000-0005-0000-0000-0000EC1D0000}"/>
    <cellStyle name="Comma 6 32 3 2 3" xfId="6603" xr:uid="{00000000-0005-0000-0000-0000ED1D0000}"/>
    <cellStyle name="Comma 6 32 3 2 4" xfId="11647" xr:uid="{00000000-0005-0000-0000-0000EE1D0000}"/>
    <cellStyle name="Comma 6 32 3 3" xfId="2764" xr:uid="{00000000-0005-0000-0000-0000EF1D0000}"/>
    <cellStyle name="Comma 6 32 3 3 2" xfId="5008" xr:uid="{00000000-0005-0000-0000-0000F01D0000}"/>
    <cellStyle name="Comma 6 32 3 3 2 2" xfId="9570" xr:uid="{00000000-0005-0000-0000-0000F11D0000}"/>
    <cellStyle name="Comma 6 32 3 3 3" xfId="7327" xr:uid="{00000000-0005-0000-0000-0000F21D0000}"/>
    <cellStyle name="Comma 6 32 3 4" xfId="3498" xr:uid="{00000000-0005-0000-0000-0000F31D0000}"/>
    <cellStyle name="Comma 6 32 3 4 2" xfId="8060" xr:uid="{00000000-0005-0000-0000-0000F41D0000}"/>
    <cellStyle name="Comma 6 32 3 5" xfId="5817" xr:uid="{00000000-0005-0000-0000-0000F51D0000}"/>
    <cellStyle name="Comma 6 32 3 6" xfId="10861" xr:uid="{00000000-0005-0000-0000-0000F61D0000}"/>
    <cellStyle name="Comma 6 32 4" xfId="1468" xr:uid="{00000000-0005-0000-0000-0000F71D0000}"/>
    <cellStyle name="Comma 6 32 4 2" xfId="3712" xr:uid="{00000000-0005-0000-0000-0000F81D0000}"/>
    <cellStyle name="Comma 6 32 4 2 2" xfId="8274" xr:uid="{00000000-0005-0000-0000-0000F91D0000}"/>
    <cellStyle name="Comma 6 32 4 3" xfId="6031" xr:uid="{00000000-0005-0000-0000-0000FA1D0000}"/>
    <cellStyle name="Comma 6 32 4 4" xfId="11075" xr:uid="{00000000-0005-0000-0000-0000FB1D0000}"/>
    <cellStyle name="Comma 6 32 5" xfId="2254" xr:uid="{00000000-0005-0000-0000-0000FC1D0000}"/>
    <cellStyle name="Comma 6 32 5 2" xfId="4498" xr:uid="{00000000-0005-0000-0000-0000FD1D0000}"/>
    <cellStyle name="Comma 6 32 5 2 2" xfId="9060" xr:uid="{00000000-0005-0000-0000-0000FE1D0000}"/>
    <cellStyle name="Comma 6 32 5 3" xfId="6817" xr:uid="{00000000-0005-0000-0000-0000FF1D0000}"/>
    <cellStyle name="Comma 6 32 6" xfId="2978" xr:uid="{00000000-0005-0000-0000-0000001E0000}"/>
    <cellStyle name="Comma 6 32 6 2" xfId="7540" xr:uid="{00000000-0005-0000-0000-0000011E0000}"/>
    <cellStyle name="Comma 6 32 7" xfId="5243" xr:uid="{00000000-0005-0000-0000-0000021E0000}"/>
    <cellStyle name="Comma 6 32 8" xfId="10288" xr:uid="{00000000-0005-0000-0000-0000031E0000}"/>
    <cellStyle name="Comma 6 33" xfId="191" xr:uid="{00000000-0005-0000-0000-0000041E0000}"/>
    <cellStyle name="Comma 6 33 2" xfId="1001" xr:uid="{00000000-0005-0000-0000-0000051E0000}"/>
    <cellStyle name="Comma 6 33 2 2" xfId="1789" xr:uid="{00000000-0005-0000-0000-0000061E0000}"/>
    <cellStyle name="Comma 6 33 2 2 2" xfId="4033" xr:uid="{00000000-0005-0000-0000-0000071E0000}"/>
    <cellStyle name="Comma 6 33 2 2 2 2" xfId="8595" xr:uid="{00000000-0005-0000-0000-0000081E0000}"/>
    <cellStyle name="Comma 6 33 2 2 3" xfId="6352" xr:uid="{00000000-0005-0000-0000-0000091E0000}"/>
    <cellStyle name="Comma 6 33 2 2 4" xfId="11396" xr:uid="{00000000-0005-0000-0000-00000A1E0000}"/>
    <cellStyle name="Comma 6 33 2 3" xfId="2513" xr:uid="{00000000-0005-0000-0000-00000B1E0000}"/>
    <cellStyle name="Comma 6 33 2 3 2" xfId="4757" xr:uid="{00000000-0005-0000-0000-00000C1E0000}"/>
    <cellStyle name="Comma 6 33 2 3 2 2" xfId="9319" xr:uid="{00000000-0005-0000-0000-00000D1E0000}"/>
    <cellStyle name="Comma 6 33 2 3 3" xfId="7076" xr:uid="{00000000-0005-0000-0000-00000E1E0000}"/>
    <cellStyle name="Comma 6 33 2 4" xfId="3247" xr:uid="{00000000-0005-0000-0000-00000F1E0000}"/>
    <cellStyle name="Comma 6 33 2 4 2" xfId="7809" xr:uid="{00000000-0005-0000-0000-0000101E0000}"/>
    <cellStyle name="Comma 6 33 2 5" xfId="5566" xr:uid="{00000000-0005-0000-0000-0000111E0000}"/>
    <cellStyle name="Comma 6 33 2 6" xfId="10610" xr:uid="{00000000-0005-0000-0000-0000121E0000}"/>
    <cellStyle name="Comma 6 33 3" xfId="1254" xr:uid="{00000000-0005-0000-0000-0000131E0000}"/>
    <cellStyle name="Comma 6 33 3 2" xfId="2041" xr:uid="{00000000-0005-0000-0000-0000141E0000}"/>
    <cellStyle name="Comma 6 33 3 2 2" xfId="4285" xr:uid="{00000000-0005-0000-0000-0000151E0000}"/>
    <cellStyle name="Comma 6 33 3 2 2 2" xfId="8847" xr:uid="{00000000-0005-0000-0000-0000161E0000}"/>
    <cellStyle name="Comma 6 33 3 2 3" xfId="6604" xr:uid="{00000000-0005-0000-0000-0000171E0000}"/>
    <cellStyle name="Comma 6 33 3 2 4" xfId="11648" xr:uid="{00000000-0005-0000-0000-0000181E0000}"/>
    <cellStyle name="Comma 6 33 3 3" xfId="2765" xr:uid="{00000000-0005-0000-0000-0000191E0000}"/>
    <cellStyle name="Comma 6 33 3 3 2" xfId="5009" xr:uid="{00000000-0005-0000-0000-00001A1E0000}"/>
    <cellStyle name="Comma 6 33 3 3 2 2" xfId="9571" xr:uid="{00000000-0005-0000-0000-00001B1E0000}"/>
    <cellStyle name="Comma 6 33 3 3 3" xfId="7328" xr:uid="{00000000-0005-0000-0000-00001C1E0000}"/>
    <cellStyle name="Comma 6 33 3 4" xfId="3499" xr:uid="{00000000-0005-0000-0000-00001D1E0000}"/>
    <cellStyle name="Comma 6 33 3 4 2" xfId="8061" xr:uid="{00000000-0005-0000-0000-00001E1E0000}"/>
    <cellStyle name="Comma 6 33 3 5" xfId="5818" xr:uid="{00000000-0005-0000-0000-00001F1E0000}"/>
    <cellStyle name="Comma 6 33 3 6" xfId="10862" xr:uid="{00000000-0005-0000-0000-0000201E0000}"/>
    <cellStyle name="Comma 6 33 4" xfId="1469" xr:uid="{00000000-0005-0000-0000-0000211E0000}"/>
    <cellStyle name="Comma 6 33 4 2" xfId="3713" xr:uid="{00000000-0005-0000-0000-0000221E0000}"/>
    <cellStyle name="Comma 6 33 4 2 2" xfId="8275" xr:uid="{00000000-0005-0000-0000-0000231E0000}"/>
    <cellStyle name="Comma 6 33 4 3" xfId="6032" xr:uid="{00000000-0005-0000-0000-0000241E0000}"/>
    <cellStyle name="Comma 6 33 4 4" xfId="11076" xr:uid="{00000000-0005-0000-0000-0000251E0000}"/>
    <cellStyle name="Comma 6 33 5" xfId="2255" xr:uid="{00000000-0005-0000-0000-0000261E0000}"/>
    <cellStyle name="Comma 6 33 5 2" xfId="4499" xr:uid="{00000000-0005-0000-0000-0000271E0000}"/>
    <cellStyle name="Comma 6 33 5 2 2" xfId="9061" xr:uid="{00000000-0005-0000-0000-0000281E0000}"/>
    <cellStyle name="Comma 6 33 5 3" xfId="6818" xr:uid="{00000000-0005-0000-0000-0000291E0000}"/>
    <cellStyle name="Comma 6 33 6" xfId="2979" xr:uid="{00000000-0005-0000-0000-00002A1E0000}"/>
    <cellStyle name="Comma 6 33 6 2" xfId="7541" xr:uid="{00000000-0005-0000-0000-00002B1E0000}"/>
    <cellStyle name="Comma 6 33 7" xfId="5244" xr:uid="{00000000-0005-0000-0000-00002C1E0000}"/>
    <cellStyle name="Comma 6 33 8" xfId="10289" xr:uid="{00000000-0005-0000-0000-00002D1E0000}"/>
    <cellStyle name="Comma 6 34" xfId="192" xr:uid="{00000000-0005-0000-0000-00002E1E0000}"/>
    <cellStyle name="Comma 6 34 2" xfId="1002" xr:uid="{00000000-0005-0000-0000-00002F1E0000}"/>
    <cellStyle name="Comma 6 34 2 2" xfId="1790" xr:uid="{00000000-0005-0000-0000-0000301E0000}"/>
    <cellStyle name="Comma 6 34 2 2 2" xfId="4034" xr:uid="{00000000-0005-0000-0000-0000311E0000}"/>
    <cellStyle name="Comma 6 34 2 2 2 2" xfId="8596" xr:uid="{00000000-0005-0000-0000-0000321E0000}"/>
    <cellStyle name="Comma 6 34 2 2 3" xfId="6353" xr:uid="{00000000-0005-0000-0000-0000331E0000}"/>
    <cellStyle name="Comma 6 34 2 2 4" xfId="11397" xr:uid="{00000000-0005-0000-0000-0000341E0000}"/>
    <cellStyle name="Comma 6 34 2 3" xfId="2514" xr:uid="{00000000-0005-0000-0000-0000351E0000}"/>
    <cellStyle name="Comma 6 34 2 3 2" xfId="4758" xr:uid="{00000000-0005-0000-0000-0000361E0000}"/>
    <cellStyle name="Comma 6 34 2 3 2 2" xfId="9320" xr:uid="{00000000-0005-0000-0000-0000371E0000}"/>
    <cellStyle name="Comma 6 34 2 3 3" xfId="7077" xr:uid="{00000000-0005-0000-0000-0000381E0000}"/>
    <cellStyle name="Comma 6 34 2 4" xfId="3248" xr:uid="{00000000-0005-0000-0000-0000391E0000}"/>
    <cellStyle name="Comma 6 34 2 4 2" xfId="7810" xr:uid="{00000000-0005-0000-0000-00003A1E0000}"/>
    <cellStyle name="Comma 6 34 2 5" xfId="5567" xr:uid="{00000000-0005-0000-0000-00003B1E0000}"/>
    <cellStyle name="Comma 6 34 2 6" xfId="10611" xr:uid="{00000000-0005-0000-0000-00003C1E0000}"/>
    <cellStyle name="Comma 6 34 3" xfId="1255" xr:uid="{00000000-0005-0000-0000-00003D1E0000}"/>
    <cellStyle name="Comma 6 34 3 2" xfId="2042" xr:uid="{00000000-0005-0000-0000-00003E1E0000}"/>
    <cellStyle name="Comma 6 34 3 2 2" xfId="4286" xr:uid="{00000000-0005-0000-0000-00003F1E0000}"/>
    <cellStyle name="Comma 6 34 3 2 2 2" xfId="8848" xr:uid="{00000000-0005-0000-0000-0000401E0000}"/>
    <cellStyle name="Comma 6 34 3 2 3" xfId="6605" xr:uid="{00000000-0005-0000-0000-0000411E0000}"/>
    <cellStyle name="Comma 6 34 3 2 4" xfId="11649" xr:uid="{00000000-0005-0000-0000-0000421E0000}"/>
    <cellStyle name="Comma 6 34 3 3" xfId="2766" xr:uid="{00000000-0005-0000-0000-0000431E0000}"/>
    <cellStyle name="Comma 6 34 3 3 2" xfId="5010" xr:uid="{00000000-0005-0000-0000-0000441E0000}"/>
    <cellStyle name="Comma 6 34 3 3 2 2" xfId="9572" xr:uid="{00000000-0005-0000-0000-0000451E0000}"/>
    <cellStyle name="Comma 6 34 3 3 3" xfId="7329" xr:uid="{00000000-0005-0000-0000-0000461E0000}"/>
    <cellStyle name="Comma 6 34 3 4" xfId="3500" xr:uid="{00000000-0005-0000-0000-0000471E0000}"/>
    <cellStyle name="Comma 6 34 3 4 2" xfId="8062" xr:uid="{00000000-0005-0000-0000-0000481E0000}"/>
    <cellStyle name="Comma 6 34 3 5" xfId="5819" xr:uid="{00000000-0005-0000-0000-0000491E0000}"/>
    <cellStyle name="Comma 6 34 3 6" xfId="10863" xr:uid="{00000000-0005-0000-0000-00004A1E0000}"/>
    <cellStyle name="Comma 6 34 4" xfId="1470" xr:uid="{00000000-0005-0000-0000-00004B1E0000}"/>
    <cellStyle name="Comma 6 34 4 2" xfId="3714" xr:uid="{00000000-0005-0000-0000-00004C1E0000}"/>
    <cellStyle name="Comma 6 34 4 2 2" xfId="8276" xr:uid="{00000000-0005-0000-0000-00004D1E0000}"/>
    <cellStyle name="Comma 6 34 4 3" xfId="6033" xr:uid="{00000000-0005-0000-0000-00004E1E0000}"/>
    <cellStyle name="Comma 6 34 4 4" xfId="11077" xr:uid="{00000000-0005-0000-0000-00004F1E0000}"/>
    <cellStyle name="Comma 6 34 5" xfId="2256" xr:uid="{00000000-0005-0000-0000-0000501E0000}"/>
    <cellStyle name="Comma 6 34 5 2" xfId="4500" xr:uid="{00000000-0005-0000-0000-0000511E0000}"/>
    <cellStyle name="Comma 6 34 5 2 2" xfId="9062" xr:uid="{00000000-0005-0000-0000-0000521E0000}"/>
    <cellStyle name="Comma 6 34 5 3" xfId="6819" xr:uid="{00000000-0005-0000-0000-0000531E0000}"/>
    <cellStyle name="Comma 6 34 6" xfId="2980" xr:uid="{00000000-0005-0000-0000-0000541E0000}"/>
    <cellStyle name="Comma 6 34 6 2" xfId="7542" xr:uid="{00000000-0005-0000-0000-0000551E0000}"/>
    <cellStyle name="Comma 6 34 7" xfId="5245" xr:uid="{00000000-0005-0000-0000-0000561E0000}"/>
    <cellStyle name="Comma 6 34 8" xfId="10290" xr:uid="{00000000-0005-0000-0000-0000571E0000}"/>
    <cellStyle name="Comma 6 35" xfId="193" xr:uid="{00000000-0005-0000-0000-0000581E0000}"/>
    <cellStyle name="Comma 6 35 2" xfId="1003" xr:uid="{00000000-0005-0000-0000-0000591E0000}"/>
    <cellStyle name="Comma 6 35 2 2" xfId="1791" xr:uid="{00000000-0005-0000-0000-00005A1E0000}"/>
    <cellStyle name="Comma 6 35 2 2 2" xfId="4035" xr:uid="{00000000-0005-0000-0000-00005B1E0000}"/>
    <cellStyle name="Comma 6 35 2 2 2 2" xfId="8597" xr:uid="{00000000-0005-0000-0000-00005C1E0000}"/>
    <cellStyle name="Comma 6 35 2 2 3" xfId="6354" xr:uid="{00000000-0005-0000-0000-00005D1E0000}"/>
    <cellStyle name="Comma 6 35 2 2 4" xfId="11398" xr:uid="{00000000-0005-0000-0000-00005E1E0000}"/>
    <cellStyle name="Comma 6 35 2 3" xfId="2515" xr:uid="{00000000-0005-0000-0000-00005F1E0000}"/>
    <cellStyle name="Comma 6 35 2 3 2" xfId="4759" xr:uid="{00000000-0005-0000-0000-0000601E0000}"/>
    <cellStyle name="Comma 6 35 2 3 2 2" xfId="9321" xr:uid="{00000000-0005-0000-0000-0000611E0000}"/>
    <cellStyle name="Comma 6 35 2 3 3" xfId="7078" xr:uid="{00000000-0005-0000-0000-0000621E0000}"/>
    <cellStyle name="Comma 6 35 2 4" xfId="3249" xr:uid="{00000000-0005-0000-0000-0000631E0000}"/>
    <cellStyle name="Comma 6 35 2 4 2" xfId="7811" xr:uid="{00000000-0005-0000-0000-0000641E0000}"/>
    <cellStyle name="Comma 6 35 2 5" xfId="5568" xr:uid="{00000000-0005-0000-0000-0000651E0000}"/>
    <cellStyle name="Comma 6 35 2 6" xfId="10612" xr:uid="{00000000-0005-0000-0000-0000661E0000}"/>
    <cellStyle name="Comma 6 35 3" xfId="1256" xr:uid="{00000000-0005-0000-0000-0000671E0000}"/>
    <cellStyle name="Comma 6 35 3 2" xfId="2043" xr:uid="{00000000-0005-0000-0000-0000681E0000}"/>
    <cellStyle name="Comma 6 35 3 2 2" xfId="4287" xr:uid="{00000000-0005-0000-0000-0000691E0000}"/>
    <cellStyle name="Comma 6 35 3 2 2 2" xfId="8849" xr:uid="{00000000-0005-0000-0000-00006A1E0000}"/>
    <cellStyle name="Comma 6 35 3 2 3" xfId="6606" xr:uid="{00000000-0005-0000-0000-00006B1E0000}"/>
    <cellStyle name="Comma 6 35 3 2 4" xfId="11650" xr:uid="{00000000-0005-0000-0000-00006C1E0000}"/>
    <cellStyle name="Comma 6 35 3 3" xfId="2767" xr:uid="{00000000-0005-0000-0000-00006D1E0000}"/>
    <cellStyle name="Comma 6 35 3 3 2" xfId="5011" xr:uid="{00000000-0005-0000-0000-00006E1E0000}"/>
    <cellStyle name="Comma 6 35 3 3 2 2" xfId="9573" xr:uid="{00000000-0005-0000-0000-00006F1E0000}"/>
    <cellStyle name="Comma 6 35 3 3 3" xfId="7330" xr:uid="{00000000-0005-0000-0000-0000701E0000}"/>
    <cellStyle name="Comma 6 35 3 4" xfId="3501" xr:uid="{00000000-0005-0000-0000-0000711E0000}"/>
    <cellStyle name="Comma 6 35 3 4 2" xfId="8063" xr:uid="{00000000-0005-0000-0000-0000721E0000}"/>
    <cellStyle name="Comma 6 35 3 5" xfId="5820" xr:uid="{00000000-0005-0000-0000-0000731E0000}"/>
    <cellStyle name="Comma 6 35 3 6" xfId="10864" xr:uid="{00000000-0005-0000-0000-0000741E0000}"/>
    <cellStyle name="Comma 6 35 4" xfId="1471" xr:uid="{00000000-0005-0000-0000-0000751E0000}"/>
    <cellStyle name="Comma 6 35 4 2" xfId="3715" xr:uid="{00000000-0005-0000-0000-0000761E0000}"/>
    <cellStyle name="Comma 6 35 4 2 2" xfId="8277" xr:uid="{00000000-0005-0000-0000-0000771E0000}"/>
    <cellStyle name="Comma 6 35 4 3" xfId="6034" xr:uid="{00000000-0005-0000-0000-0000781E0000}"/>
    <cellStyle name="Comma 6 35 4 4" xfId="11078" xr:uid="{00000000-0005-0000-0000-0000791E0000}"/>
    <cellStyle name="Comma 6 35 5" xfId="2257" xr:uid="{00000000-0005-0000-0000-00007A1E0000}"/>
    <cellStyle name="Comma 6 35 5 2" xfId="4501" xr:uid="{00000000-0005-0000-0000-00007B1E0000}"/>
    <cellStyle name="Comma 6 35 5 2 2" xfId="9063" xr:uid="{00000000-0005-0000-0000-00007C1E0000}"/>
    <cellStyle name="Comma 6 35 5 3" xfId="6820" xr:uid="{00000000-0005-0000-0000-00007D1E0000}"/>
    <cellStyle name="Comma 6 35 6" xfId="2981" xr:uid="{00000000-0005-0000-0000-00007E1E0000}"/>
    <cellStyle name="Comma 6 35 6 2" xfId="7543" xr:uid="{00000000-0005-0000-0000-00007F1E0000}"/>
    <cellStyle name="Comma 6 35 7" xfId="5246" xr:uid="{00000000-0005-0000-0000-0000801E0000}"/>
    <cellStyle name="Comma 6 35 8" xfId="10291" xr:uid="{00000000-0005-0000-0000-0000811E0000}"/>
    <cellStyle name="Comma 6 36" xfId="194" xr:uid="{00000000-0005-0000-0000-0000821E0000}"/>
    <cellStyle name="Comma 6 36 2" xfId="1004" xr:uid="{00000000-0005-0000-0000-0000831E0000}"/>
    <cellStyle name="Comma 6 36 2 2" xfId="1792" xr:uid="{00000000-0005-0000-0000-0000841E0000}"/>
    <cellStyle name="Comma 6 36 2 2 2" xfId="4036" xr:uid="{00000000-0005-0000-0000-0000851E0000}"/>
    <cellStyle name="Comma 6 36 2 2 2 2" xfId="8598" xr:uid="{00000000-0005-0000-0000-0000861E0000}"/>
    <cellStyle name="Comma 6 36 2 2 3" xfId="6355" xr:uid="{00000000-0005-0000-0000-0000871E0000}"/>
    <cellStyle name="Comma 6 36 2 2 4" xfId="11399" xr:uid="{00000000-0005-0000-0000-0000881E0000}"/>
    <cellStyle name="Comma 6 36 2 3" xfId="2516" xr:uid="{00000000-0005-0000-0000-0000891E0000}"/>
    <cellStyle name="Comma 6 36 2 3 2" xfId="4760" xr:uid="{00000000-0005-0000-0000-00008A1E0000}"/>
    <cellStyle name="Comma 6 36 2 3 2 2" xfId="9322" xr:uid="{00000000-0005-0000-0000-00008B1E0000}"/>
    <cellStyle name="Comma 6 36 2 3 3" xfId="7079" xr:uid="{00000000-0005-0000-0000-00008C1E0000}"/>
    <cellStyle name="Comma 6 36 2 4" xfId="3250" xr:uid="{00000000-0005-0000-0000-00008D1E0000}"/>
    <cellStyle name="Comma 6 36 2 4 2" xfId="7812" xr:uid="{00000000-0005-0000-0000-00008E1E0000}"/>
    <cellStyle name="Comma 6 36 2 5" xfId="5569" xr:uid="{00000000-0005-0000-0000-00008F1E0000}"/>
    <cellStyle name="Comma 6 36 2 6" xfId="10613" xr:uid="{00000000-0005-0000-0000-0000901E0000}"/>
    <cellStyle name="Comma 6 36 3" xfId="1257" xr:uid="{00000000-0005-0000-0000-0000911E0000}"/>
    <cellStyle name="Comma 6 36 3 2" xfId="2044" xr:uid="{00000000-0005-0000-0000-0000921E0000}"/>
    <cellStyle name="Comma 6 36 3 2 2" xfId="4288" xr:uid="{00000000-0005-0000-0000-0000931E0000}"/>
    <cellStyle name="Comma 6 36 3 2 2 2" xfId="8850" xr:uid="{00000000-0005-0000-0000-0000941E0000}"/>
    <cellStyle name="Comma 6 36 3 2 3" xfId="6607" xr:uid="{00000000-0005-0000-0000-0000951E0000}"/>
    <cellStyle name="Comma 6 36 3 2 4" xfId="11651" xr:uid="{00000000-0005-0000-0000-0000961E0000}"/>
    <cellStyle name="Comma 6 36 3 3" xfId="2768" xr:uid="{00000000-0005-0000-0000-0000971E0000}"/>
    <cellStyle name="Comma 6 36 3 3 2" xfId="5012" xr:uid="{00000000-0005-0000-0000-0000981E0000}"/>
    <cellStyle name="Comma 6 36 3 3 2 2" xfId="9574" xr:uid="{00000000-0005-0000-0000-0000991E0000}"/>
    <cellStyle name="Comma 6 36 3 3 3" xfId="7331" xr:uid="{00000000-0005-0000-0000-00009A1E0000}"/>
    <cellStyle name="Comma 6 36 3 4" xfId="3502" xr:uid="{00000000-0005-0000-0000-00009B1E0000}"/>
    <cellStyle name="Comma 6 36 3 4 2" xfId="8064" xr:uid="{00000000-0005-0000-0000-00009C1E0000}"/>
    <cellStyle name="Comma 6 36 3 5" xfId="5821" xr:uid="{00000000-0005-0000-0000-00009D1E0000}"/>
    <cellStyle name="Comma 6 36 3 6" xfId="10865" xr:uid="{00000000-0005-0000-0000-00009E1E0000}"/>
    <cellStyle name="Comma 6 36 4" xfId="1472" xr:uid="{00000000-0005-0000-0000-00009F1E0000}"/>
    <cellStyle name="Comma 6 36 4 2" xfId="3716" xr:uid="{00000000-0005-0000-0000-0000A01E0000}"/>
    <cellStyle name="Comma 6 36 4 2 2" xfId="8278" xr:uid="{00000000-0005-0000-0000-0000A11E0000}"/>
    <cellStyle name="Comma 6 36 4 3" xfId="6035" xr:uid="{00000000-0005-0000-0000-0000A21E0000}"/>
    <cellStyle name="Comma 6 36 4 4" xfId="11079" xr:uid="{00000000-0005-0000-0000-0000A31E0000}"/>
    <cellStyle name="Comma 6 36 5" xfId="2258" xr:uid="{00000000-0005-0000-0000-0000A41E0000}"/>
    <cellStyle name="Comma 6 36 5 2" xfId="4502" xr:uid="{00000000-0005-0000-0000-0000A51E0000}"/>
    <cellStyle name="Comma 6 36 5 2 2" xfId="9064" xr:uid="{00000000-0005-0000-0000-0000A61E0000}"/>
    <cellStyle name="Comma 6 36 5 3" xfId="6821" xr:uid="{00000000-0005-0000-0000-0000A71E0000}"/>
    <cellStyle name="Comma 6 36 6" xfId="2982" xr:uid="{00000000-0005-0000-0000-0000A81E0000}"/>
    <cellStyle name="Comma 6 36 6 2" xfId="7544" xr:uid="{00000000-0005-0000-0000-0000A91E0000}"/>
    <cellStyle name="Comma 6 36 7" xfId="5247" xr:uid="{00000000-0005-0000-0000-0000AA1E0000}"/>
    <cellStyle name="Comma 6 36 8" xfId="10292" xr:uid="{00000000-0005-0000-0000-0000AB1E0000}"/>
    <cellStyle name="Comma 6 37" xfId="195" xr:uid="{00000000-0005-0000-0000-0000AC1E0000}"/>
    <cellStyle name="Comma 6 37 2" xfId="1005" xr:uid="{00000000-0005-0000-0000-0000AD1E0000}"/>
    <cellStyle name="Comma 6 37 2 2" xfId="1793" xr:uid="{00000000-0005-0000-0000-0000AE1E0000}"/>
    <cellStyle name="Comma 6 37 2 2 2" xfId="4037" xr:uid="{00000000-0005-0000-0000-0000AF1E0000}"/>
    <cellStyle name="Comma 6 37 2 2 2 2" xfId="8599" xr:uid="{00000000-0005-0000-0000-0000B01E0000}"/>
    <cellStyle name="Comma 6 37 2 2 3" xfId="6356" xr:uid="{00000000-0005-0000-0000-0000B11E0000}"/>
    <cellStyle name="Comma 6 37 2 2 4" xfId="11400" xr:uid="{00000000-0005-0000-0000-0000B21E0000}"/>
    <cellStyle name="Comma 6 37 2 3" xfId="2517" xr:uid="{00000000-0005-0000-0000-0000B31E0000}"/>
    <cellStyle name="Comma 6 37 2 3 2" xfId="4761" xr:uid="{00000000-0005-0000-0000-0000B41E0000}"/>
    <cellStyle name="Comma 6 37 2 3 2 2" xfId="9323" xr:uid="{00000000-0005-0000-0000-0000B51E0000}"/>
    <cellStyle name="Comma 6 37 2 3 3" xfId="7080" xr:uid="{00000000-0005-0000-0000-0000B61E0000}"/>
    <cellStyle name="Comma 6 37 2 4" xfId="3251" xr:uid="{00000000-0005-0000-0000-0000B71E0000}"/>
    <cellStyle name="Comma 6 37 2 4 2" xfId="7813" xr:uid="{00000000-0005-0000-0000-0000B81E0000}"/>
    <cellStyle name="Comma 6 37 2 5" xfId="5570" xr:uid="{00000000-0005-0000-0000-0000B91E0000}"/>
    <cellStyle name="Comma 6 37 2 6" xfId="10614" xr:uid="{00000000-0005-0000-0000-0000BA1E0000}"/>
    <cellStyle name="Comma 6 37 3" xfId="1258" xr:uid="{00000000-0005-0000-0000-0000BB1E0000}"/>
    <cellStyle name="Comma 6 37 3 2" xfId="2045" xr:uid="{00000000-0005-0000-0000-0000BC1E0000}"/>
    <cellStyle name="Comma 6 37 3 2 2" xfId="4289" xr:uid="{00000000-0005-0000-0000-0000BD1E0000}"/>
    <cellStyle name="Comma 6 37 3 2 2 2" xfId="8851" xr:uid="{00000000-0005-0000-0000-0000BE1E0000}"/>
    <cellStyle name="Comma 6 37 3 2 3" xfId="6608" xr:uid="{00000000-0005-0000-0000-0000BF1E0000}"/>
    <cellStyle name="Comma 6 37 3 2 4" xfId="11652" xr:uid="{00000000-0005-0000-0000-0000C01E0000}"/>
    <cellStyle name="Comma 6 37 3 3" xfId="2769" xr:uid="{00000000-0005-0000-0000-0000C11E0000}"/>
    <cellStyle name="Comma 6 37 3 3 2" xfId="5013" xr:uid="{00000000-0005-0000-0000-0000C21E0000}"/>
    <cellStyle name="Comma 6 37 3 3 2 2" xfId="9575" xr:uid="{00000000-0005-0000-0000-0000C31E0000}"/>
    <cellStyle name="Comma 6 37 3 3 3" xfId="7332" xr:uid="{00000000-0005-0000-0000-0000C41E0000}"/>
    <cellStyle name="Comma 6 37 3 4" xfId="3503" xr:uid="{00000000-0005-0000-0000-0000C51E0000}"/>
    <cellStyle name="Comma 6 37 3 4 2" xfId="8065" xr:uid="{00000000-0005-0000-0000-0000C61E0000}"/>
    <cellStyle name="Comma 6 37 3 5" xfId="5822" xr:uid="{00000000-0005-0000-0000-0000C71E0000}"/>
    <cellStyle name="Comma 6 37 3 6" xfId="10866" xr:uid="{00000000-0005-0000-0000-0000C81E0000}"/>
    <cellStyle name="Comma 6 37 4" xfId="1473" xr:uid="{00000000-0005-0000-0000-0000C91E0000}"/>
    <cellStyle name="Comma 6 37 4 2" xfId="3717" xr:uid="{00000000-0005-0000-0000-0000CA1E0000}"/>
    <cellStyle name="Comma 6 37 4 2 2" xfId="8279" xr:uid="{00000000-0005-0000-0000-0000CB1E0000}"/>
    <cellStyle name="Comma 6 37 4 3" xfId="6036" xr:uid="{00000000-0005-0000-0000-0000CC1E0000}"/>
    <cellStyle name="Comma 6 37 4 4" xfId="11080" xr:uid="{00000000-0005-0000-0000-0000CD1E0000}"/>
    <cellStyle name="Comma 6 37 5" xfId="2259" xr:uid="{00000000-0005-0000-0000-0000CE1E0000}"/>
    <cellStyle name="Comma 6 37 5 2" xfId="4503" xr:uid="{00000000-0005-0000-0000-0000CF1E0000}"/>
    <cellStyle name="Comma 6 37 5 2 2" xfId="9065" xr:uid="{00000000-0005-0000-0000-0000D01E0000}"/>
    <cellStyle name="Comma 6 37 5 3" xfId="6822" xr:uid="{00000000-0005-0000-0000-0000D11E0000}"/>
    <cellStyle name="Comma 6 37 6" xfId="2983" xr:uid="{00000000-0005-0000-0000-0000D21E0000}"/>
    <cellStyle name="Comma 6 37 6 2" xfId="7545" xr:uid="{00000000-0005-0000-0000-0000D31E0000}"/>
    <cellStyle name="Comma 6 37 7" xfId="5248" xr:uid="{00000000-0005-0000-0000-0000D41E0000}"/>
    <cellStyle name="Comma 6 37 8" xfId="10293" xr:uid="{00000000-0005-0000-0000-0000D51E0000}"/>
    <cellStyle name="Comma 6 38" xfId="975" xr:uid="{00000000-0005-0000-0000-0000D61E0000}"/>
    <cellStyle name="Comma 6 38 2" xfId="1763" xr:uid="{00000000-0005-0000-0000-0000D71E0000}"/>
    <cellStyle name="Comma 6 38 2 2" xfId="4007" xr:uid="{00000000-0005-0000-0000-0000D81E0000}"/>
    <cellStyle name="Comma 6 38 2 2 2" xfId="8569" xr:uid="{00000000-0005-0000-0000-0000D91E0000}"/>
    <cellStyle name="Comma 6 38 2 3" xfId="6326" xr:uid="{00000000-0005-0000-0000-0000DA1E0000}"/>
    <cellStyle name="Comma 6 38 2 4" xfId="11370" xr:uid="{00000000-0005-0000-0000-0000DB1E0000}"/>
    <cellStyle name="Comma 6 38 3" xfId="2487" xr:uid="{00000000-0005-0000-0000-0000DC1E0000}"/>
    <cellStyle name="Comma 6 38 3 2" xfId="4731" xr:uid="{00000000-0005-0000-0000-0000DD1E0000}"/>
    <cellStyle name="Comma 6 38 3 2 2" xfId="9293" xr:uid="{00000000-0005-0000-0000-0000DE1E0000}"/>
    <cellStyle name="Comma 6 38 3 3" xfId="7050" xr:uid="{00000000-0005-0000-0000-0000DF1E0000}"/>
    <cellStyle name="Comma 6 38 4" xfId="3221" xr:uid="{00000000-0005-0000-0000-0000E01E0000}"/>
    <cellStyle name="Comma 6 38 4 2" xfId="7783" xr:uid="{00000000-0005-0000-0000-0000E11E0000}"/>
    <cellStyle name="Comma 6 38 5" xfId="5540" xr:uid="{00000000-0005-0000-0000-0000E21E0000}"/>
    <cellStyle name="Comma 6 38 6" xfId="10584" xr:uid="{00000000-0005-0000-0000-0000E31E0000}"/>
    <cellStyle name="Comma 6 39" xfId="1228" xr:uid="{00000000-0005-0000-0000-0000E41E0000}"/>
    <cellStyle name="Comma 6 39 2" xfId="2015" xr:uid="{00000000-0005-0000-0000-0000E51E0000}"/>
    <cellStyle name="Comma 6 39 2 2" xfId="4259" xr:uid="{00000000-0005-0000-0000-0000E61E0000}"/>
    <cellStyle name="Comma 6 39 2 2 2" xfId="8821" xr:uid="{00000000-0005-0000-0000-0000E71E0000}"/>
    <cellStyle name="Comma 6 39 2 3" xfId="6578" xr:uid="{00000000-0005-0000-0000-0000E81E0000}"/>
    <cellStyle name="Comma 6 39 2 4" xfId="11622" xr:uid="{00000000-0005-0000-0000-0000E91E0000}"/>
    <cellStyle name="Comma 6 39 3" xfId="2739" xr:uid="{00000000-0005-0000-0000-0000EA1E0000}"/>
    <cellStyle name="Comma 6 39 3 2" xfId="4983" xr:uid="{00000000-0005-0000-0000-0000EB1E0000}"/>
    <cellStyle name="Comma 6 39 3 2 2" xfId="9545" xr:uid="{00000000-0005-0000-0000-0000EC1E0000}"/>
    <cellStyle name="Comma 6 39 3 3" xfId="7302" xr:uid="{00000000-0005-0000-0000-0000ED1E0000}"/>
    <cellStyle name="Comma 6 39 4" xfId="3473" xr:uid="{00000000-0005-0000-0000-0000EE1E0000}"/>
    <cellStyle name="Comma 6 39 4 2" xfId="8035" xr:uid="{00000000-0005-0000-0000-0000EF1E0000}"/>
    <cellStyle name="Comma 6 39 5" xfId="5792" xr:uid="{00000000-0005-0000-0000-0000F01E0000}"/>
    <cellStyle name="Comma 6 39 6" xfId="10836" xr:uid="{00000000-0005-0000-0000-0000F11E0000}"/>
    <cellStyle name="Comma 6 4" xfId="196" xr:uid="{00000000-0005-0000-0000-0000F21E0000}"/>
    <cellStyle name="Comma 6 4 2" xfId="1006" xr:uid="{00000000-0005-0000-0000-0000F31E0000}"/>
    <cellStyle name="Comma 6 4 2 2" xfId="1794" xr:uid="{00000000-0005-0000-0000-0000F41E0000}"/>
    <cellStyle name="Comma 6 4 2 2 2" xfId="4038" xr:uid="{00000000-0005-0000-0000-0000F51E0000}"/>
    <cellStyle name="Comma 6 4 2 2 2 2" xfId="8600" xr:uid="{00000000-0005-0000-0000-0000F61E0000}"/>
    <cellStyle name="Comma 6 4 2 2 3" xfId="6357" xr:uid="{00000000-0005-0000-0000-0000F71E0000}"/>
    <cellStyle name="Comma 6 4 2 2 4" xfId="11401" xr:uid="{00000000-0005-0000-0000-0000F81E0000}"/>
    <cellStyle name="Comma 6 4 2 3" xfId="2518" xr:uid="{00000000-0005-0000-0000-0000F91E0000}"/>
    <cellStyle name="Comma 6 4 2 3 2" xfId="4762" xr:uid="{00000000-0005-0000-0000-0000FA1E0000}"/>
    <cellStyle name="Comma 6 4 2 3 2 2" xfId="9324" xr:uid="{00000000-0005-0000-0000-0000FB1E0000}"/>
    <cellStyle name="Comma 6 4 2 3 3" xfId="7081" xr:uid="{00000000-0005-0000-0000-0000FC1E0000}"/>
    <cellStyle name="Comma 6 4 2 4" xfId="3252" xr:uid="{00000000-0005-0000-0000-0000FD1E0000}"/>
    <cellStyle name="Comma 6 4 2 4 2" xfId="7814" xr:uid="{00000000-0005-0000-0000-0000FE1E0000}"/>
    <cellStyle name="Comma 6 4 2 5" xfId="5571" xr:uid="{00000000-0005-0000-0000-0000FF1E0000}"/>
    <cellStyle name="Comma 6 4 2 6" xfId="10615" xr:uid="{00000000-0005-0000-0000-0000001F0000}"/>
    <cellStyle name="Comma 6 4 3" xfId="1259" xr:uid="{00000000-0005-0000-0000-0000011F0000}"/>
    <cellStyle name="Comma 6 4 3 2" xfId="2046" xr:uid="{00000000-0005-0000-0000-0000021F0000}"/>
    <cellStyle name="Comma 6 4 3 2 2" xfId="4290" xr:uid="{00000000-0005-0000-0000-0000031F0000}"/>
    <cellStyle name="Comma 6 4 3 2 2 2" xfId="8852" xr:uid="{00000000-0005-0000-0000-0000041F0000}"/>
    <cellStyle name="Comma 6 4 3 2 3" xfId="6609" xr:uid="{00000000-0005-0000-0000-0000051F0000}"/>
    <cellStyle name="Comma 6 4 3 2 4" xfId="11653" xr:uid="{00000000-0005-0000-0000-0000061F0000}"/>
    <cellStyle name="Comma 6 4 3 3" xfId="2770" xr:uid="{00000000-0005-0000-0000-0000071F0000}"/>
    <cellStyle name="Comma 6 4 3 3 2" xfId="5014" xr:uid="{00000000-0005-0000-0000-0000081F0000}"/>
    <cellStyle name="Comma 6 4 3 3 2 2" xfId="9576" xr:uid="{00000000-0005-0000-0000-0000091F0000}"/>
    <cellStyle name="Comma 6 4 3 3 3" xfId="7333" xr:uid="{00000000-0005-0000-0000-00000A1F0000}"/>
    <cellStyle name="Comma 6 4 3 4" xfId="3504" xr:uid="{00000000-0005-0000-0000-00000B1F0000}"/>
    <cellStyle name="Comma 6 4 3 4 2" xfId="8066" xr:uid="{00000000-0005-0000-0000-00000C1F0000}"/>
    <cellStyle name="Comma 6 4 3 5" xfId="5823" xr:uid="{00000000-0005-0000-0000-00000D1F0000}"/>
    <cellStyle name="Comma 6 4 3 6" xfId="10867" xr:uid="{00000000-0005-0000-0000-00000E1F0000}"/>
    <cellStyle name="Comma 6 4 4" xfId="1474" xr:uid="{00000000-0005-0000-0000-00000F1F0000}"/>
    <cellStyle name="Comma 6 4 4 2" xfId="3718" xr:uid="{00000000-0005-0000-0000-0000101F0000}"/>
    <cellStyle name="Comma 6 4 4 2 2" xfId="8280" xr:uid="{00000000-0005-0000-0000-0000111F0000}"/>
    <cellStyle name="Comma 6 4 4 3" xfId="6037" xr:uid="{00000000-0005-0000-0000-0000121F0000}"/>
    <cellStyle name="Comma 6 4 4 4" xfId="11081" xr:uid="{00000000-0005-0000-0000-0000131F0000}"/>
    <cellStyle name="Comma 6 4 5" xfId="2260" xr:uid="{00000000-0005-0000-0000-0000141F0000}"/>
    <cellStyle name="Comma 6 4 5 2" xfId="4504" xr:uid="{00000000-0005-0000-0000-0000151F0000}"/>
    <cellStyle name="Comma 6 4 5 2 2" xfId="9066" xr:uid="{00000000-0005-0000-0000-0000161F0000}"/>
    <cellStyle name="Comma 6 4 5 3" xfId="6823" xr:uid="{00000000-0005-0000-0000-0000171F0000}"/>
    <cellStyle name="Comma 6 4 6" xfId="2984" xr:uid="{00000000-0005-0000-0000-0000181F0000}"/>
    <cellStyle name="Comma 6 4 6 2" xfId="7546" xr:uid="{00000000-0005-0000-0000-0000191F0000}"/>
    <cellStyle name="Comma 6 4 7" xfId="5249" xr:uid="{00000000-0005-0000-0000-00001A1F0000}"/>
    <cellStyle name="Comma 6 4 8" xfId="10294" xr:uid="{00000000-0005-0000-0000-00001B1F0000}"/>
    <cellStyle name="Comma 6 40" xfId="1443" xr:uid="{00000000-0005-0000-0000-00001C1F0000}"/>
    <cellStyle name="Comma 6 40 2" xfId="3687" xr:uid="{00000000-0005-0000-0000-00001D1F0000}"/>
    <cellStyle name="Comma 6 40 2 2" xfId="8249" xr:uid="{00000000-0005-0000-0000-00001E1F0000}"/>
    <cellStyle name="Comma 6 40 3" xfId="6006" xr:uid="{00000000-0005-0000-0000-00001F1F0000}"/>
    <cellStyle name="Comma 6 40 4" xfId="11050" xr:uid="{00000000-0005-0000-0000-0000201F0000}"/>
    <cellStyle name="Comma 6 41" xfId="2229" xr:uid="{00000000-0005-0000-0000-0000211F0000}"/>
    <cellStyle name="Comma 6 41 2" xfId="4473" xr:uid="{00000000-0005-0000-0000-0000221F0000}"/>
    <cellStyle name="Comma 6 41 2 2" xfId="9035" xr:uid="{00000000-0005-0000-0000-0000231F0000}"/>
    <cellStyle name="Comma 6 41 3" xfId="6792" xr:uid="{00000000-0005-0000-0000-0000241F0000}"/>
    <cellStyle name="Comma 6 42" xfId="2953" xr:uid="{00000000-0005-0000-0000-0000251F0000}"/>
    <cellStyle name="Comma 6 42 2" xfId="7515" xr:uid="{00000000-0005-0000-0000-0000261F0000}"/>
    <cellStyle name="Comma 6 43" xfId="5218" xr:uid="{00000000-0005-0000-0000-0000271F0000}"/>
    <cellStyle name="Comma 6 44" xfId="10263" xr:uid="{00000000-0005-0000-0000-0000281F0000}"/>
    <cellStyle name="Comma 6 5" xfId="197" xr:uid="{00000000-0005-0000-0000-0000291F0000}"/>
    <cellStyle name="Comma 6 5 2" xfId="1007" xr:uid="{00000000-0005-0000-0000-00002A1F0000}"/>
    <cellStyle name="Comma 6 5 2 2" xfId="1795" xr:uid="{00000000-0005-0000-0000-00002B1F0000}"/>
    <cellStyle name="Comma 6 5 2 2 2" xfId="4039" xr:uid="{00000000-0005-0000-0000-00002C1F0000}"/>
    <cellStyle name="Comma 6 5 2 2 2 2" xfId="8601" xr:uid="{00000000-0005-0000-0000-00002D1F0000}"/>
    <cellStyle name="Comma 6 5 2 2 3" xfId="6358" xr:uid="{00000000-0005-0000-0000-00002E1F0000}"/>
    <cellStyle name="Comma 6 5 2 2 4" xfId="11402" xr:uid="{00000000-0005-0000-0000-00002F1F0000}"/>
    <cellStyle name="Comma 6 5 2 3" xfId="2519" xr:uid="{00000000-0005-0000-0000-0000301F0000}"/>
    <cellStyle name="Comma 6 5 2 3 2" xfId="4763" xr:uid="{00000000-0005-0000-0000-0000311F0000}"/>
    <cellStyle name="Comma 6 5 2 3 2 2" xfId="9325" xr:uid="{00000000-0005-0000-0000-0000321F0000}"/>
    <cellStyle name="Comma 6 5 2 3 3" xfId="7082" xr:uid="{00000000-0005-0000-0000-0000331F0000}"/>
    <cellStyle name="Comma 6 5 2 4" xfId="3253" xr:uid="{00000000-0005-0000-0000-0000341F0000}"/>
    <cellStyle name="Comma 6 5 2 4 2" xfId="7815" xr:uid="{00000000-0005-0000-0000-0000351F0000}"/>
    <cellStyle name="Comma 6 5 2 5" xfId="5572" xr:uid="{00000000-0005-0000-0000-0000361F0000}"/>
    <cellStyle name="Comma 6 5 2 6" xfId="10616" xr:uid="{00000000-0005-0000-0000-0000371F0000}"/>
    <cellStyle name="Comma 6 5 3" xfId="1260" xr:uid="{00000000-0005-0000-0000-0000381F0000}"/>
    <cellStyle name="Comma 6 5 3 2" xfId="2047" xr:uid="{00000000-0005-0000-0000-0000391F0000}"/>
    <cellStyle name="Comma 6 5 3 2 2" xfId="4291" xr:uid="{00000000-0005-0000-0000-00003A1F0000}"/>
    <cellStyle name="Comma 6 5 3 2 2 2" xfId="8853" xr:uid="{00000000-0005-0000-0000-00003B1F0000}"/>
    <cellStyle name="Comma 6 5 3 2 3" xfId="6610" xr:uid="{00000000-0005-0000-0000-00003C1F0000}"/>
    <cellStyle name="Comma 6 5 3 2 4" xfId="11654" xr:uid="{00000000-0005-0000-0000-00003D1F0000}"/>
    <cellStyle name="Comma 6 5 3 3" xfId="2771" xr:uid="{00000000-0005-0000-0000-00003E1F0000}"/>
    <cellStyle name="Comma 6 5 3 3 2" xfId="5015" xr:uid="{00000000-0005-0000-0000-00003F1F0000}"/>
    <cellStyle name="Comma 6 5 3 3 2 2" xfId="9577" xr:uid="{00000000-0005-0000-0000-0000401F0000}"/>
    <cellStyle name="Comma 6 5 3 3 3" xfId="7334" xr:uid="{00000000-0005-0000-0000-0000411F0000}"/>
    <cellStyle name="Comma 6 5 3 4" xfId="3505" xr:uid="{00000000-0005-0000-0000-0000421F0000}"/>
    <cellStyle name="Comma 6 5 3 4 2" xfId="8067" xr:uid="{00000000-0005-0000-0000-0000431F0000}"/>
    <cellStyle name="Comma 6 5 3 5" xfId="5824" xr:uid="{00000000-0005-0000-0000-0000441F0000}"/>
    <cellStyle name="Comma 6 5 3 6" xfId="10868" xr:uid="{00000000-0005-0000-0000-0000451F0000}"/>
    <cellStyle name="Comma 6 5 4" xfId="1475" xr:uid="{00000000-0005-0000-0000-0000461F0000}"/>
    <cellStyle name="Comma 6 5 4 2" xfId="3719" xr:uid="{00000000-0005-0000-0000-0000471F0000}"/>
    <cellStyle name="Comma 6 5 4 2 2" xfId="8281" xr:uid="{00000000-0005-0000-0000-0000481F0000}"/>
    <cellStyle name="Comma 6 5 4 3" xfId="6038" xr:uid="{00000000-0005-0000-0000-0000491F0000}"/>
    <cellStyle name="Comma 6 5 4 4" xfId="11082" xr:uid="{00000000-0005-0000-0000-00004A1F0000}"/>
    <cellStyle name="Comma 6 5 5" xfId="2261" xr:uid="{00000000-0005-0000-0000-00004B1F0000}"/>
    <cellStyle name="Comma 6 5 5 2" xfId="4505" xr:uid="{00000000-0005-0000-0000-00004C1F0000}"/>
    <cellStyle name="Comma 6 5 5 2 2" xfId="9067" xr:uid="{00000000-0005-0000-0000-00004D1F0000}"/>
    <cellStyle name="Comma 6 5 5 3" xfId="6824" xr:uid="{00000000-0005-0000-0000-00004E1F0000}"/>
    <cellStyle name="Comma 6 5 6" xfId="2985" xr:uid="{00000000-0005-0000-0000-00004F1F0000}"/>
    <cellStyle name="Comma 6 5 6 2" xfId="7547" xr:uid="{00000000-0005-0000-0000-0000501F0000}"/>
    <cellStyle name="Comma 6 5 7" xfId="5250" xr:uid="{00000000-0005-0000-0000-0000511F0000}"/>
    <cellStyle name="Comma 6 5 8" xfId="10295" xr:uid="{00000000-0005-0000-0000-0000521F0000}"/>
    <cellStyle name="Comma 6 6" xfId="198" xr:uid="{00000000-0005-0000-0000-0000531F0000}"/>
    <cellStyle name="Comma 6 6 2" xfId="1008" xr:uid="{00000000-0005-0000-0000-0000541F0000}"/>
    <cellStyle name="Comma 6 6 2 2" xfId="1796" xr:uid="{00000000-0005-0000-0000-0000551F0000}"/>
    <cellStyle name="Comma 6 6 2 2 2" xfId="4040" xr:uid="{00000000-0005-0000-0000-0000561F0000}"/>
    <cellStyle name="Comma 6 6 2 2 2 2" xfId="8602" xr:uid="{00000000-0005-0000-0000-0000571F0000}"/>
    <cellStyle name="Comma 6 6 2 2 3" xfId="6359" xr:uid="{00000000-0005-0000-0000-0000581F0000}"/>
    <cellStyle name="Comma 6 6 2 2 4" xfId="11403" xr:uid="{00000000-0005-0000-0000-0000591F0000}"/>
    <cellStyle name="Comma 6 6 2 3" xfId="2520" xr:uid="{00000000-0005-0000-0000-00005A1F0000}"/>
    <cellStyle name="Comma 6 6 2 3 2" xfId="4764" xr:uid="{00000000-0005-0000-0000-00005B1F0000}"/>
    <cellStyle name="Comma 6 6 2 3 2 2" xfId="9326" xr:uid="{00000000-0005-0000-0000-00005C1F0000}"/>
    <cellStyle name="Comma 6 6 2 3 3" xfId="7083" xr:uid="{00000000-0005-0000-0000-00005D1F0000}"/>
    <cellStyle name="Comma 6 6 2 4" xfId="3254" xr:uid="{00000000-0005-0000-0000-00005E1F0000}"/>
    <cellStyle name="Comma 6 6 2 4 2" xfId="7816" xr:uid="{00000000-0005-0000-0000-00005F1F0000}"/>
    <cellStyle name="Comma 6 6 2 5" xfId="5573" xr:uid="{00000000-0005-0000-0000-0000601F0000}"/>
    <cellStyle name="Comma 6 6 2 6" xfId="10617" xr:uid="{00000000-0005-0000-0000-0000611F0000}"/>
    <cellStyle name="Comma 6 6 3" xfId="1261" xr:uid="{00000000-0005-0000-0000-0000621F0000}"/>
    <cellStyle name="Comma 6 6 3 2" xfId="2048" xr:uid="{00000000-0005-0000-0000-0000631F0000}"/>
    <cellStyle name="Comma 6 6 3 2 2" xfId="4292" xr:uid="{00000000-0005-0000-0000-0000641F0000}"/>
    <cellStyle name="Comma 6 6 3 2 2 2" xfId="8854" xr:uid="{00000000-0005-0000-0000-0000651F0000}"/>
    <cellStyle name="Comma 6 6 3 2 3" xfId="6611" xr:uid="{00000000-0005-0000-0000-0000661F0000}"/>
    <cellStyle name="Comma 6 6 3 2 4" xfId="11655" xr:uid="{00000000-0005-0000-0000-0000671F0000}"/>
    <cellStyle name="Comma 6 6 3 3" xfId="2772" xr:uid="{00000000-0005-0000-0000-0000681F0000}"/>
    <cellStyle name="Comma 6 6 3 3 2" xfId="5016" xr:uid="{00000000-0005-0000-0000-0000691F0000}"/>
    <cellStyle name="Comma 6 6 3 3 2 2" xfId="9578" xr:uid="{00000000-0005-0000-0000-00006A1F0000}"/>
    <cellStyle name="Comma 6 6 3 3 3" xfId="7335" xr:uid="{00000000-0005-0000-0000-00006B1F0000}"/>
    <cellStyle name="Comma 6 6 3 4" xfId="3506" xr:uid="{00000000-0005-0000-0000-00006C1F0000}"/>
    <cellStyle name="Comma 6 6 3 4 2" xfId="8068" xr:uid="{00000000-0005-0000-0000-00006D1F0000}"/>
    <cellStyle name="Comma 6 6 3 5" xfId="5825" xr:uid="{00000000-0005-0000-0000-00006E1F0000}"/>
    <cellStyle name="Comma 6 6 3 6" xfId="10869" xr:uid="{00000000-0005-0000-0000-00006F1F0000}"/>
    <cellStyle name="Comma 6 6 4" xfId="1476" xr:uid="{00000000-0005-0000-0000-0000701F0000}"/>
    <cellStyle name="Comma 6 6 4 2" xfId="3720" xr:uid="{00000000-0005-0000-0000-0000711F0000}"/>
    <cellStyle name="Comma 6 6 4 2 2" xfId="8282" xr:uid="{00000000-0005-0000-0000-0000721F0000}"/>
    <cellStyle name="Comma 6 6 4 3" xfId="6039" xr:uid="{00000000-0005-0000-0000-0000731F0000}"/>
    <cellStyle name="Comma 6 6 4 4" xfId="11083" xr:uid="{00000000-0005-0000-0000-0000741F0000}"/>
    <cellStyle name="Comma 6 6 5" xfId="2262" xr:uid="{00000000-0005-0000-0000-0000751F0000}"/>
    <cellStyle name="Comma 6 6 5 2" xfId="4506" xr:uid="{00000000-0005-0000-0000-0000761F0000}"/>
    <cellStyle name="Comma 6 6 5 2 2" xfId="9068" xr:uid="{00000000-0005-0000-0000-0000771F0000}"/>
    <cellStyle name="Comma 6 6 5 3" xfId="6825" xr:uid="{00000000-0005-0000-0000-0000781F0000}"/>
    <cellStyle name="Comma 6 6 6" xfId="2986" xr:uid="{00000000-0005-0000-0000-0000791F0000}"/>
    <cellStyle name="Comma 6 6 6 2" xfId="7548" xr:uid="{00000000-0005-0000-0000-00007A1F0000}"/>
    <cellStyle name="Comma 6 6 7" xfId="5251" xr:uid="{00000000-0005-0000-0000-00007B1F0000}"/>
    <cellStyle name="Comma 6 6 8" xfId="10296" xr:uid="{00000000-0005-0000-0000-00007C1F0000}"/>
    <cellStyle name="Comma 6 7" xfId="199" xr:uid="{00000000-0005-0000-0000-00007D1F0000}"/>
    <cellStyle name="Comma 6 7 2" xfId="1009" xr:uid="{00000000-0005-0000-0000-00007E1F0000}"/>
    <cellStyle name="Comma 6 7 2 2" xfId="1797" xr:uid="{00000000-0005-0000-0000-00007F1F0000}"/>
    <cellStyle name="Comma 6 7 2 2 2" xfId="4041" xr:uid="{00000000-0005-0000-0000-0000801F0000}"/>
    <cellStyle name="Comma 6 7 2 2 2 2" xfId="8603" xr:uid="{00000000-0005-0000-0000-0000811F0000}"/>
    <cellStyle name="Comma 6 7 2 2 3" xfId="6360" xr:uid="{00000000-0005-0000-0000-0000821F0000}"/>
    <cellStyle name="Comma 6 7 2 2 4" xfId="11404" xr:uid="{00000000-0005-0000-0000-0000831F0000}"/>
    <cellStyle name="Comma 6 7 2 3" xfId="2521" xr:uid="{00000000-0005-0000-0000-0000841F0000}"/>
    <cellStyle name="Comma 6 7 2 3 2" xfId="4765" xr:uid="{00000000-0005-0000-0000-0000851F0000}"/>
    <cellStyle name="Comma 6 7 2 3 2 2" xfId="9327" xr:uid="{00000000-0005-0000-0000-0000861F0000}"/>
    <cellStyle name="Comma 6 7 2 3 3" xfId="7084" xr:uid="{00000000-0005-0000-0000-0000871F0000}"/>
    <cellStyle name="Comma 6 7 2 4" xfId="3255" xr:uid="{00000000-0005-0000-0000-0000881F0000}"/>
    <cellStyle name="Comma 6 7 2 4 2" xfId="7817" xr:uid="{00000000-0005-0000-0000-0000891F0000}"/>
    <cellStyle name="Comma 6 7 2 5" xfId="5574" xr:uid="{00000000-0005-0000-0000-00008A1F0000}"/>
    <cellStyle name="Comma 6 7 2 6" xfId="10618" xr:uid="{00000000-0005-0000-0000-00008B1F0000}"/>
    <cellStyle name="Comma 6 7 3" xfId="1262" xr:uid="{00000000-0005-0000-0000-00008C1F0000}"/>
    <cellStyle name="Comma 6 7 3 2" xfId="2049" xr:uid="{00000000-0005-0000-0000-00008D1F0000}"/>
    <cellStyle name="Comma 6 7 3 2 2" xfId="4293" xr:uid="{00000000-0005-0000-0000-00008E1F0000}"/>
    <cellStyle name="Comma 6 7 3 2 2 2" xfId="8855" xr:uid="{00000000-0005-0000-0000-00008F1F0000}"/>
    <cellStyle name="Comma 6 7 3 2 3" xfId="6612" xr:uid="{00000000-0005-0000-0000-0000901F0000}"/>
    <cellStyle name="Comma 6 7 3 2 4" xfId="11656" xr:uid="{00000000-0005-0000-0000-0000911F0000}"/>
    <cellStyle name="Comma 6 7 3 3" xfId="2773" xr:uid="{00000000-0005-0000-0000-0000921F0000}"/>
    <cellStyle name="Comma 6 7 3 3 2" xfId="5017" xr:uid="{00000000-0005-0000-0000-0000931F0000}"/>
    <cellStyle name="Comma 6 7 3 3 2 2" xfId="9579" xr:uid="{00000000-0005-0000-0000-0000941F0000}"/>
    <cellStyle name="Comma 6 7 3 3 3" xfId="7336" xr:uid="{00000000-0005-0000-0000-0000951F0000}"/>
    <cellStyle name="Comma 6 7 3 4" xfId="3507" xr:uid="{00000000-0005-0000-0000-0000961F0000}"/>
    <cellStyle name="Comma 6 7 3 4 2" xfId="8069" xr:uid="{00000000-0005-0000-0000-0000971F0000}"/>
    <cellStyle name="Comma 6 7 3 5" xfId="5826" xr:uid="{00000000-0005-0000-0000-0000981F0000}"/>
    <cellStyle name="Comma 6 7 3 6" xfId="10870" xr:uid="{00000000-0005-0000-0000-0000991F0000}"/>
    <cellStyle name="Comma 6 7 4" xfId="1477" xr:uid="{00000000-0005-0000-0000-00009A1F0000}"/>
    <cellStyle name="Comma 6 7 4 2" xfId="3721" xr:uid="{00000000-0005-0000-0000-00009B1F0000}"/>
    <cellStyle name="Comma 6 7 4 2 2" xfId="8283" xr:uid="{00000000-0005-0000-0000-00009C1F0000}"/>
    <cellStyle name="Comma 6 7 4 3" xfId="6040" xr:uid="{00000000-0005-0000-0000-00009D1F0000}"/>
    <cellStyle name="Comma 6 7 4 4" xfId="11084" xr:uid="{00000000-0005-0000-0000-00009E1F0000}"/>
    <cellStyle name="Comma 6 7 5" xfId="2263" xr:uid="{00000000-0005-0000-0000-00009F1F0000}"/>
    <cellStyle name="Comma 6 7 5 2" xfId="4507" xr:uid="{00000000-0005-0000-0000-0000A01F0000}"/>
    <cellStyle name="Comma 6 7 5 2 2" xfId="9069" xr:uid="{00000000-0005-0000-0000-0000A11F0000}"/>
    <cellStyle name="Comma 6 7 5 3" xfId="6826" xr:uid="{00000000-0005-0000-0000-0000A21F0000}"/>
    <cellStyle name="Comma 6 7 6" xfId="2987" xr:uid="{00000000-0005-0000-0000-0000A31F0000}"/>
    <cellStyle name="Comma 6 7 6 2" xfId="7549" xr:uid="{00000000-0005-0000-0000-0000A41F0000}"/>
    <cellStyle name="Comma 6 7 7" xfId="5252" xr:uid="{00000000-0005-0000-0000-0000A51F0000}"/>
    <cellStyle name="Comma 6 7 8" xfId="10297" xr:uid="{00000000-0005-0000-0000-0000A61F0000}"/>
    <cellStyle name="Comma 6 8" xfId="200" xr:uid="{00000000-0005-0000-0000-0000A71F0000}"/>
    <cellStyle name="Comma 6 8 2" xfId="1010" xr:uid="{00000000-0005-0000-0000-0000A81F0000}"/>
    <cellStyle name="Comma 6 8 2 2" xfId="1798" xr:uid="{00000000-0005-0000-0000-0000A91F0000}"/>
    <cellStyle name="Comma 6 8 2 2 2" xfId="4042" xr:uid="{00000000-0005-0000-0000-0000AA1F0000}"/>
    <cellStyle name="Comma 6 8 2 2 2 2" xfId="8604" xr:uid="{00000000-0005-0000-0000-0000AB1F0000}"/>
    <cellStyle name="Comma 6 8 2 2 3" xfId="6361" xr:uid="{00000000-0005-0000-0000-0000AC1F0000}"/>
    <cellStyle name="Comma 6 8 2 2 4" xfId="11405" xr:uid="{00000000-0005-0000-0000-0000AD1F0000}"/>
    <cellStyle name="Comma 6 8 2 3" xfId="2522" xr:uid="{00000000-0005-0000-0000-0000AE1F0000}"/>
    <cellStyle name="Comma 6 8 2 3 2" xfId="4766" xr:uid="{00000000-0005-0000-0000-0000AF1F0000}"/>
    <cellStyle name="Comma 6 8 2 3 2 2" xfId="9328" xr:uid="{00000000-0005-0000-0000-0000B01F0000}"/>
    <cellStyle name="Comma 6 8 2 3 3" xfId="7085" xr:uid="{00000000-0005-0000-0000-0000B11F0000}"/>
    <cellStyle name="Comma 6 8 2 4" xfId="3256" xr:uid="{00000000-0005-0000-0000-0000B21F0000}"/>
    <cellStyle name="Comma 6 8 2 4 2" xfId="7818" xr:uid="{00000000-0005-0000-0000-0000B31F0000}"/>
    <cellStyle name="Comma 6 8 2 5" xfId="5575" xr:uid="{00000000-0005-0000-0000-0000B41F0000}"/>
    <cellStyle name="Comma 6 8 2 6" xfId="10619" xr:uid="{00000000-0005-0000-0000-0000B51F0000}"/>
    <cellStyle name="Comma 6 8 3" xfId="1263" xr:uid="{00000000-0005-0000-0000-0000B61F0000}"/>
    <cellStyle name="Comma 6 8 3 2" xfId="2050" xr:uid="{00000000-0005-0000-0000-0000B71F0000}"/>
    <cellStyle name="Comma 6 8 3 2 2" xfId="4294" xr:uid="{00000000-0005-0000-0000-0000B81F0000}"/>
    <cellStyle name="Comma 6 8 3 2 2 2" xfId="8856" xr:uid="{00000000-0005-0000-0000-0000B91F0000}"/>
    <cellStyle name="Comma 6 8 3 2 3" xfId="6613" xr:uid="{00000000-0005-0000-0000-0000BA1F0000}"/>
    <cellStyle name="Comma 6 8 3 2 4" xfId="11657" xr:uid="{00000000-0005-0000-0000-0000BB1F0000}"/>
    <cellStyle name="Comma 6 8 3 3" xfId="2774" xr:uid="{00000000-0005-0000-0000-0000BC1F0000}"/>
    <cellStyle name="Comma 6 8 3 3 2" xfId="5018" xr:uid="{00000000-0005-0000-0000-0000BD1F0000}"/>
    <cellStyle name="Comma 6 8 3 3 2 2" xfId="9580" xr:uid="{00000000-0005-0000-0000-0000BE1F0000}"/>
    <cellStyle name="Comma 6 8 3 3 3" xfId="7337" xr:uid="{00000000-0005-0000-0000-0000BF1F0000}"/>
    <cellStyle name="Comma 6 8 3 4" xfId="3508" xr:uid="{00000000-0005-0000-0000-0000C01F0000}"/>
    <cellStyle name="Comma 6 8 3 4 2" xfId="8070" xr:uid="{00000000-0005-0000-0000-0000C11F0000}"/>
    <cellStyle name="Comma 6 8 3 5" xfId="5827" xr:uid="{00000000-0005-0000-0000-0000C21F0000}"/>
    <cellStyle name="Comma 6 8 3 6" xfId="10871" xr:uid="{00000000-0005-0000-0000-0000C31F0000}"/>
    <cellStyle name="Comma 6 8 4" xfId="1478" xr:uid="{00000000-0005-0000-0000-0000C41F0000}"/>
    <cellStyle name="Comma 6 8 4 2" xfId="3722" xr:uid="{00000000-0005-0000-0000-0000C51F0000}"/>
    <cellStyle name="Comma 6 8 4 2 2" xfId="8284" xr:uid="{00000000-0005-0000-0000-0000C61F0000}"/>
    <cellStyle name="Comma 6 8 4 3" xfId="6041" xr:uid="{00000000-0005-0000-0000-0000C71F0000}"/>
    <cellStyle name="Comma 6 8 4 4" xfId="11085" xr:uid="{00000000-0005-0000-0000-0000C81F0000}"/>
    <cellStyle name="Comma 6 8 5" xfId="2264" xr:uid="{00000000-0005-0000-0000-0000C91F0000}"/>
    <cellStyle name="Comma 6 8 5 2" xfId="4508" xr:uid="{00000000-0005-0000-0000-0000CA1F0000}"/>
    <cellStyle name="Comma 6 8 5 2 2" xfId="9070" xr:uid="{00000000-0005-0000-0000-0000CB1F0000}"/>
    <cellStyle name="Comma 6 8 5 3" xfId="6827" xr:uid="{00000000-0005-0000-0000-0000CC1F0000}"/>
    <cellStyle name="Comma 6 8 6" xfId="2988" xr:uid="{00000000-0005-0000-0000-0000CD1F0000}"/>
    <cellStyle name="Comma 6 8 6 2" xfId="7550" xr:uid="{00000000-0005-0000-0000-0000CE1F0000}"/>
    <cellStyle name="Comma 6 8 7" xfId="5253" xr:uid="{00000000-0005-0000-0000-0000CF1F0000}"/>
    <cellStyle name="Comma 6 8 8" xfId="10298" xr:uid="{00000000-0005-0000-0000-0000D01F0000}"/>
    <cellStyle name="Comma 6 9" xfId="201" xr:uid="{00000000-0005-0000-0000-0000D11F0000}"/>
    <cellStyle name="Comma 6 9 2" xfId="1011" xr:uid="{00000000-0005-0000-0000-0000D21F0000}"/>
    <cellStyle name="Comma 6 9 2 2" xfId="1799" xr:uid="{00000000-0005-0000-0000-0000D31F0000}"/>
    <cellStyle name="Comma 6 9 2 2 2" xfId="4043" xr:uid="{00000000-0005-0000-0000-0000D41F0000}"/>
    <cellStyle name="Comma 6 9 2 2 2 2" xfId="8605" xr:uid="{00000000-0005-0000-0000-0000D51F0000}"/>
    <cellStyle name="Comma 6 9 2 2 3" xfId="6362" xr:uid="{00000000-0005-0000-0000-0000D61F0000}"/>
    <cellStyle name="Comma 6 9 2 2 4" xfId="11406" xr:uid="{00000000-0005-0000-0000-0000D71F0000}"/>
    <cellStyle name="Comma 6 9 2 3" xfId="2523" xr:uid="{00000000-0005-0000-0000-0000D81F0000}"/>
    <cellStyle name="Comma 6 9 2 3 2" xfId="4767" xr:uid="{00000000-0005-0000-0000-0000D91F0000}"/>
    <cellStyle name="Comma 6 9 2 3 2 2" xfId="9329" xr:uid="{00000000-0005-0000-0000-0000DA1F0000}"/>
    <cellStyle name="Comma 6 9 2 3 3" xfId="7086" xr:uid="{00000000-0005-0000-0000-0000DB1F0000}"/>
    <cellStyle name="Comma 6 9 2 4" xfId="3257" xr:uid="{00000000-0005-0000-0000-0000DC1F0000}"/>
    <cellStyle name="Comma 6 9 2 4 2" xfId="7819" xr:uid="{00000000-0005-0000-0000-0000DD1F0000}"/>
    <cellStyle name="Comma 6 9 2 5" xfId="5576" xr:uid="{00000000-0005-0000-0000-0000DE1F0000}"/>
    <cellStyle name="Comma 6 9 2 6" xfId="10620" xr:uid="{00000000-0005-0000-0000-0000DF1F0000}"/>
    <cellStyle name="Comma 6 9 3" xfId="1264" xr:uid="{00000000-0005-0000-0000-0000E01F0000}"/>
    <cellStyle name="Comma 6 9 3 2" xfId="2051" xr:uid="{00000000-0005-0000-0000-0000E11F0000}"/>
    <cellStyle name="Comma 6 9 3 2 2" xfId="4295" xr:uid="{00000000-0005-0000-0000-0000E21F0000}"/>
    <cellStyle name="Comma 6 9 3 2 2 2" xfId="8857" xr:uid="{00000000-0005-0000-0000-0000E31F0000}"/>
    <cellStyle name="Comma 6 9 3 2 3" xfId="6614" xr:uid="{00000000-0005-0000-0000-0000E41F0000}"/>
    <cellStyle name="Comma 6 9 3 2 4" xfId="11658" xr:uid="{00000000-0005-0000-0000-0000E51F0000}"/>
    <cellStyle name="Comma 6 9 3 3" xfId="2775" xr:uid="{00000000-0005-0000-0000-0000E61F0000}"/>
    <cellStyle name="Comma 6 9 3 3 2" xfId="5019" xr:uid="{00000000-0005-0000-0000-0000E71F0000}"/>
    <cellStyle name="Comma 6 9 3 3 2 2" xfId="9581" xr:uid="{00000000-0005-0000-0000-0000E81F0000}"/>
    <cellStyle name="Comma 6 9 3 3 3" xfId="7338" xr:uid="{00000000-0005-0000-0000-0000E91F0000}"/>
    <cellStyle name="Comma 6 9 3 4" xfId="3509" xr:uid="{00000000-0005-0000-0000-0000EA1F0000}"/>
    <cellStyle name="Comma 6 9 3 4 2" xfId="8071" xr:uid="{00000000-0005-0000-0000-0000EB1F0000}"/>
    <cellStyle name="Comma 6 9 3 5" xfId="5828" xr:uid="{00000000-0005-0000-0000-0000EC1F0000}"/>
    <cellStyle name="Comma 6 9 3 6" xfId="10872" xr:uid="{00000000-0005-0000-0000-0000ED1F0000}"/>
    <cellStyle name="Comma 6 9 4" xfId="1479" xr:uid="{00000000-0005-0000-0000-0000EE1F0000}"/>
    <cellStyle name="Comma 6 9 4 2" xfId="3723" xr:uid="{00000000-0005-0000-0000-0000EF1F0000}"/>
    <cellStyle name="Comma 6 9 4 2 2" xfId="8285" xr:uid="{00000000-0005-0000-0000-0000F01F0000}"/>
    <cellStyle name="Comma 6 9 4 3" xfId="6042" xr:uid="{00000000-0005-0000-0000-0000F11F0000}"/>
    <cellStyle name="Comma 6 9 4 4" xfId="11086" xr:uid="{00000000-0005-0000-0000-0000F21F0000}"/>
    <cellStyle name="Comma 6 9 5" xfId="2265" xr:uid="{00000000-0005-0000-0000-0000F31F0000}"/>
    <cellStyle name="Comma 6 9 5 2" xfId="4509" xr:uid="{00000000-0005-0000-0000-0000F41F0000}"/>
    <cellStyle name="Comma 6 9 5 2 2" xfId="9071" xr:uid="{00000000-0005-0000-0000-0000F51F0000}"/>
    <cellStyle name="Comma 6 9 5 3" xfId="6828" xr:uid="{00000000-0005-0000-0000-0000F61F0000}"/>
    <cellStyle name="Comma 6 9 6" xfId="2989" xr:uid="{00000000-0005-0000-0000-0000F71F0000}"/>
    <cellStyle name="Comma 6 9 6 2" xfId="7551" xr:uid="{00000000-0005-0000-0000-0000F81F0000}"/>
    <cellStyle name="Comma 6 9 7" xfId="5254" xr:uid="{00000000-0005-0000-0000-0000F91F0000}"/>
    <cellStyle name="Comma 6 9 8" xfId="10299" xr:uid="{00000000-0005-0000-0000-0000FA1F0000}"/>
    <cellStyle name="Comma 60" xfId="1033" xr:uid="{00000000-0005-0000-0000-0000FB1F0000}"/>
    <cellStyle name="Comma 60 2" xfId="1821" xr:uid="{00000000-0005-0000-0000-0000FC1F0000}"/>
    <cellStyle name="Comma 60 2 2" xfId="4065" xr:uid="{00000000-0005-0000-0000-0000FD1F0000}"/>
    <cellStyle name="Comma 60 2 2 2" xfId="8627" xr:uid="{00000000-0005-0000-0000-0000FE1F0000}"/>
    <cellStyle name="Comma 60 2 3" xfId="6384" xr:uid="{00000000-0005-0000-0000-0000FF1F0000}"/>
    <cellStyle name="Comma 60 2 4" xfId="11428" xr:uid="{00000000-0005-0000-0000-000000200000}"/>
    <cellStyle name="Comma 60 3" xfId="2545" xr:uid="{00000000-0005-0000-0000-000001200000}"/>
    <cellStyle name="Comma 60 3 2" xfId="4789" xr:uid="{00000000-0005-0000-0000-000002200000}"/>
    <cellStyle name="Comma 60 3 2 2" xfId="9351" xr:uid="{00000000-0005-0000-0000-000003200000}"/>
    <cellStyle name="Comma 60 3 3" xfId="7108" xr:uid="{00000000-0005-0000-0000-000004200000}"/>
    <cellStyle name="Comma 60 4" xfId="3279" xr:uid="{00000000-0005-0000-0000-000005200000}"/>
    <cellStyle name="Comma 60 4 2" xfId="7841" xr:uid="{00000000-0005-0000-0000-000006200000}"/>
    <cellStyle name="Comma 60 5" xfId="5598" xr:uid="{00000000-0005-0000-0000-000007200000}"/>
    <cellStyle name="Comma 60 6" xfId="10642" xr:uid="{00000000-0005-0000-0000-000008200000}"/>
    <cellStyle name="Comma 61" xfId="1067" xr:uid="{00000000-0005-0000-0000-000009200000}"/>
    <cellStyle name="Comma 61 2" xfId="1854" xr:uid="{00000000-0005-0000-0000-00000A200000}"/>
    <cellStyle name="Comma 61 2 2" xfId="4098" xr:uid="{00000000-0005-0000-0000-00000B200000}"/>
    <cellStyle name="Comma 61 2 2 2" xfId="8660" xr:uid="{00000000-0005-0000-0000-00000C200000}"/>
    <cellStyle name="Comma 61 2 3" xfId="6417" xr:uid="{00000000-0005-0000-0000-00000D200000}"/>
    <cellStyle name="Comma 61 2 4" xfId="11461" xr:uid="{00000000-0005-0000-0000-00000E200000}"/>
    <cellStyle name="Comma 61 3" xfId="2578" xr:uid="{00000000-0005-0000-0000-00000F200000}"/>
    <cellStyle name="Comma 61 3 2" xfId="4822" xr:uid="{00000000-0005-0000-0000-000010200000}"/>
    <cellStyle name="Comma 61 3 2 2" xfId="9384" xr:uid="{00000000-0005-0000-0000-000011200000}"/>
    <cellStyle name="Comma 61 3 3" xfId="7141" xr:uid="{00000000-0005-0000-0000-000012200000}"/>
    <cellStyle name="Comma 61 4" xfId="3312" xr:uid="{00000000-0005-0000-0000-000013200000}"/>
    <cellStyle name="Comma 61 4 2" xfId="7874" xr:uid="{00000000-0005-0000-0000-000014200000}"/>
    <cellStyle name="Comma 61 5" xfId="5631" xr:uid="{00000000-0005-0000-0000-000015200000}"/>
    <cellStyle name="Comma 61 6" xfId="10675" xr:uid="{00000000-0005-0000-0000-000016200000}"/>
    <cellStyle name="Comma 62" xfId="1069" xr:uid="{00000000-0005-0000-0000-000017200000}"/>
    <cellStyle name="Comma 62 2" xfId="1856" xr:uid="{00000000-0005-0000-0000-000018200000}"/>
    <cellStyle name="Comma 62 2 2" xfId="4100" xr:uid="{00000000-0005-0000-0000-000019200000}"/>
    <cellStyle name="Comma 62 2 2 2" xfId="8662" xr:uid="{00000000-0005-0000-0000-00001A200000}"/>
    <cellStyle name="Comma 62 2 3" xfId="6419" xr:uid="{00000000-0005-0000-0000-00001B200000}"/>
    <cellStyle name="Comma 62 2 4" xfId="11463" xr:uid="{00000000-0005-0000-0000-00001C200000}"/>
    <cellStyle name="Comma 62 3" xfId="2580" xr:uid="{00000000-0005-0000-0000-00001D200000}"/>
    <cellStyle name="Comma 62 3 2" xfId="4824" xr:uid="{00000000-0005-0000-0000-00001E200000}"/>
    <cellStyle name="Comma 62 3 2 2" xfId="9386" xr:uid="{00000000-0005-0000-0000-00001F200000}"/>
    <cellStyle name="Comma 62 3 3" xfId="7143" xr:uid="{00000000-0005-0000-0000-000020200000}"/>
    <cellStyle name="Comma 62 4" xfId="3314" xr:uid="{00000000-0005-0000-0000-000021200000}"/>
    <cellStyle name="Comma 62 4 2" xfId="7876" xr:uid="{00000000-0005-0000-0000-000022200000}"/>
    <cellStyle name="Comma 62 5" xfId="5633" xr:uid="{00000000-0005-0000-0000-000023200000}"/>
    <cellStyle name="Comma 62 6" xfId="10677" xr:uid="{00000000-0005-0000-0000-000024200000}"/>
    <cellStyle name="Comma 63" xfId="1082" xr:uid="{00000000-0005-0000-0000-000025200000}"/>
    <cellStyle name="Comma 63 2" xfId="1869" xr:uid="{00000000-0005-0000-0000-000026200000}"/>
    <cellStyle name="Comma 63 2 2" xfId="4113" xr:uid="{00000000-0005-0000-0000-000027200000}"/>
    <cellStyle name="Comma 63 2 2 2" xfId="8675" xr:uid="{00000000-0005-0000-0000-000028200000}"/>
    <cellStyle name="Comma 63 2 3" xfId="6432" xr:uid="{00000000-0005-0000-0000-000029200000}"/>
    <cellStyle name="Comma 63 2 4" xfId="11476" xr:uid="{00000000-0005-0000-0000-00002A200000}"/>
    <cellStyle name="Comma 63 3" xfId="2593" xr:uid="{00000000-0005-0000-0000-00002B200000}"/>
    <cellStyle name="Comma 63 3 2" xfId="4837" xr:uid="{00000000-0005-0000-0000-00002C200000}"/>
    <cellStyle name="Comma 63 3 2 2" xfId="9399" xr:uid="{00000000-0005-0000-0000-00002D200000}"/>
    <cellStyle name="Comma 63 3 3" xfId="7156" xr:uid="{00000000-0005-0000-0000-00002E200000}"/>
    <cellStyle name="Comma 63 4" xfId="3327" xr:uid="{00000000-0005-0000-0000-00002F200000}"/>
    <cellStyle name="Comma 63 4 2" xfId="7889" xr:uid="{00000000-0005-0000-0000-000030200000}"/>
    <cellStyle name="Comma 63 5" xfId="5646" xr:uid="{00000000-0005-0000-0000-000031200000}"/>
    <cellStyle name="Comma 63 6" xfId="10690" xr:uid="{00000000-0005-0000-0000-000032200000}"/>
    <cellStyle name="Comma 64" xfId="1084" xr:uid="{00000000-0005-0000-0000-000033200000}"/>
    <cellStyle name="Comma 64 2" xfId="1871" xr:uid="{00000000-0005-0000-0000-000034200000}"/>
    <cellStyle name="Comma 64 2 2" xfId="4115" xr:uid="{00000000-0005-0000-0000-000035200000}"/>
    <cellStyle name="Comma 64 2 2 2" xfId="8677" xr:uid="{00000000-0005-0000-0000-000036200000}"/>
    <cellStyle name="Comma 64 2 3" xfId="6434" xr:uid="{00000000-0005-0000-0000-000037200000}"/>
    <cellStyle name="Comma 64 2 4" xfId="11478" xr:uid="{00000000-0005-0000-0000-000038200000}"/>
    <cellStyle name="Comma 64 3" xfId="2595" xr:uid="{00000000-0005-0000-0000-000039200000}"/>
    <cellStyle name="Comma 64 3 2" xfId="4839" xr:uid="{00000000-0005-0000-0000-00003A200000}"/>
    <cellStyle name="Comma 64 3 2 2" xfId="9401" xr:uid="{00000000-0005-0000-0000-00003B200000}"/>
    <cellStyle name="Comma 64 3 3" xfId="7158" xr:uid="{00000000-0005-0000-0000-00003C200000}"/>
    <cellStyle name="Comma 64 4" xfId="3329" xr:uid="{00000000-0005-0000-0000-00003D200000}"/>
    <cellStyle name="Comma 64 4 2" xfId="7891" xr:uid="{00000000-0005-0000-0000-00003E200000}"/>
    <cellStyle name="Comma 64 5" xfId="5648" xr:uid="{00000000-0005-0000-0000-00003F200000}"/>
    <cellStyle name="Comma 64 6" xfId="10692" xr:uid="{00000000-0005-0000-0000-000040200000}"/>
    <cellStyle name="Comma 65" xfId="1103" xr:uid="{00000000-0005-0000-0000-000041200000}"/>
    <cellStyle name="Comma 65 2" xfId="1890" xr:uid="{00000000-0005-0000-0000-000042200000}"/>
    <cellStyle name="Comma 65 2 2" xfId="4134" xr:uid="{00000000-0005-0000-0000-000043200000}"/>
    <cellStyle name="Comma 65 2 2 2" xfId="8696" xr:uid="{00000000-0005-0000-0000-000044200000}"/>
    <cellStyle name="Comma 65 2 3" xfId="6453" xr:uid="{00000000-0005-0000-0000-000045200000}"/>
    <cellStyle name="Comma 65 2 4" xfId="11497" xr:uid="{00000000-0005-0000-0000-000046200000}"/>
    <cellStyle name="Comma 65 3" xfId="2614" xr:uid="{00000000-0005-0000-0000-000047200000}"/>
    <cellStyle name="Comma 65 3 2" xfId="4858" xr:uid="{00000000-0005-0000-0000-000048200000}"/>
    <cellStyle name="Comma 65 3 2 2" xfId="9420" xr:uid="{00000000-0005-0000-0000-000049200000}"/>
    <cellStyle name="Comma 65 3 3" xfId="7177" xr:uid="{00000000-0005-0000-0000-00004A200000}"/>
    <cellStyle name="Comma 65 4" xfId="3348" xr:uid="{00000000-0005-0000-0000-00004B200000}"/>
    <cellStyle name="Comma 65 4 2" xfId="7910" xr:uid="{00000000-0005-0000-0000-00004C200000}"/>
    <cellStyle name="Comma 65 5" xfId="5667" xr:uid="{00000000-0005-0000-0000-00004D200000}"/>
    <cellStyle name="Comma 65 6" xfId="10711" xr:uid="{00000000-0005-0000-0000-00004E200000}"/>
    <cellStyle name="Comma 66" xfId="1105" xr:uid="{00000000-0005-0000-0000-00004F200000}"/>
    <cellStyle name="Comma 66 2" xfId="1892" xr:uid="{00000000-0005-0000-0000-000050200000}"/>
    <cellStyle name="Comma 66 2 2" xfId="4136" xr:uid="{00000000-0005-0000-0000-000051200000}"/>
    <cellStyle name="Comma 66 2 2 2" xfId="8698" xr:uid="{00000000-0005-0000-0000-000052200000}"/>
    <cellStyle name="Comma 66 2 3" xfId="6455" xr:uid="{00000000-0005-0000-0000-000053200000}"/>
    <cellStyle name="Comma 66 2 4" xfId="11499" xr:uid="{00000000-0005-0000-0000-000054200000}"/>
    <cellStyle name="Comma 66 3" xfId="2616" xr:uid="{00000000-0005-0000-0000-000055200000}"/>
    <cellStyle name="Comma 66 3 2" xfId="4860" xr:uid="{00000000-0005-0000-0000-000056200000}"/>
    <cellStyle name="Comma 66 3 2 2" xfId="9422" xr:uid="{00000000-0005-0000-0000-000057200000}"/>
    <cellStyle name="Comma 66 3 3" xfId="7179" xr:uid="{00000000-0005-0000-0000-000058200000}"/>
    <cellStyle name="Comma 66 4" xfId="3350" xr:uid="{00000000-0005-0000-0000-000059200000}"/>
    <cellStyle name="Comma 66 4 2" xfId="7912" xr:uid="{00000000-0005-0000-0000-00005A200000}"/>
    <cellStyle name="Comma 66 5" xfId="5669" xr:uid="{00000000-0005-0000-0000-00005B200000}"/>
    <cellStyle name="Comma 66 6" xfId="10713" xr:uid="{00000000-0005-0000-0000-00005C200000}"/>
    <cellStyle name="Comma 67" xfId="1111" xr:uid="{00000000-0005-0000-0000-00005D200000}"/>
    <cellStyle name="Comma 67 2" xfId="1898" xr:uid="{00000000-0005-0000-0000-00005E200000}"/>
    <cellStyle name="Comma 67 2 2" xfId="4142" xr:uid="{00000000-0005-0000-0000-00005F200000}"/>
    <cellStyle name="Comma 67 2 2 2" xfId="8704" xr:uid="{00000000-0005-0000-0000-000060200000}"/>
    <cellStyle name="Comma 67 2 3" xfId="6461" xr:uid="{00000000-0005-0000-0000-000061200000}"/>
    <cellStyle name="Comma 67 2 4" xfId="11505" xr:uid="{00000000-0005-0000-0000-000062200000}"/>
    <cellStyle name="Comma 67 3" xfId="2622" xr:uid="{00000000-0005-0000-0000-000063200000}"/>
    <cellStyle name="Comma 67 3 2" xfId="4866" xr:uid="{00000000-0005-0000-0000-000064200000}"/>
    <cellStyle name="Comma 67 3 2 2" xfId="9428" xr:uid="{00000000-0005-0000-0000-000065200000}"/>
    <cellStyle name="Comma 67 3 3" xfId="7185" xr:uid="{00000000-0005-0000-0000-000066200000}"/>
    <cellStyle name="Comma 67 4" xfId="3356" xr:uid="{00000000-0005-0000-0000-000067200000}"/>
    <cellStyle name="Comma 67 4 2" xfId="7918" xr:uid="{00000000-0005-0000-0000-000068200000}"/>
    <cellStyle name="Comma 67 5" xfId="5675" xr:uid="{00000000-0005-0000-0000-000069200000}"/>
    <cellStyle name="Comma 67 6" xfId="10719" xr:uid="{00000000-0005-0000-0000-00006A200000}"/>
    <cellStyle name="Comma 68" xfId="1125" xr:uid="{00000000-0005-0000-0000-00006B200000}"/>
    <cellStyle name="Comma 68 2" xfId="1912" xr:uid="{00000000-0005-0000-0000-00006C200000}"/>
    <cellStyle name="Comma 68 2 2" xfId="4156" xr:uid="{00000000-0005-0000-0000-00006D200000}"/>
    <cellStyle name="Comma 68 2 2 2" xfId="8718" xr:uid="{00000000-0005-0000-0000-00006E200000}"/>
    <cellStyle name="Comma 68 2 3" xfId="6475" xr:uid="{00000000-0005-0000-0000-00006F200000}"/>
    <cellStyle name="Comma 68 2 4" xfId="11519" xr:uid="{00000000-0005-0000-0000-000070200000}"/>
    <cellStyle name="Comma 68 3" xfId="2636" xr:uid="{00000000-0005-0000-0000-000071200000}"/>
    <cellStyle name="Comma 68 3 2" xfId="4880" xr:uid="{00000000-0005-0000-0000-000072200000}"/>
    <cellStyle name="Comma 68 3 2 2" xfId="9442" xr:uid="{00000000-0005-0000-0000-000073200000}"/>
    <cellStyle name="Comma 68 3 3" xfId="7199" xr:uid="{00000000-0005-0000-0000-000074200000}"/>
    <cellStyle name="Comma 68 4" xfId="3370" xr:uid="{00000000-0005-0000-0000-000075200000}"/>
    <cellStyle name="Comma 68 4 2" xfId="7932" xr:uid="{00000000-0005-0000-0000-000076200000}"/>
    <cellStyle name="Comma 68 5" xfId="5689" xr:uid="{00000000-0005-0000-0000-000077200000}"/>
    <cellStyle name="Comma 68 6" xfId="10733" xr:uid="{00000000-0005-0000-0000-000078200000}"/>
    <cellStyle name="Comma 69" xfId="1321" xr:uid="{00000000-0005-0000-0000-000079200000}"/>
    <cellStyle name="Comma 69 2" xfId="3565" xr:uid="{00000000-0005-0000-0000-00007A200000}"/>
    <cellStyle name="Comma 69 2 2" xfId="8127" xr:uid="{00000000-0005-0000-0000-00007B200000}"/>
    <cellStyle name="Comma 69 3" xfId="5884" xr:uid="{00000000-0005-0000-0000-00007C200000}"/>
    <cellStyle name="Comma 69 4" xfId="10928" xr:uid="{00000000-0005-0000-0000-00007D200000}"/>
    <cellStyle name="Comma 7" xfId="202" xr:uid="{00000000-0005-0000-0000-00007E200000}"/>
    <cellStyle name="Comma 7 10" xfId="203" xr:uid="{00000000-0005-0000-0000-00007F200000}"/>
    <cellStyle name="Comma 7 10 2" xfId="1013" xr:uid="{00000000-0005-0000-0000-000080200000}"/>
    <cellStyle name="Comma 7 10 2 2" xfId="1801" xr:uid="{00000000-0005-0000-0000-000081200000}"/>
    <cellStyle name="Comma 7 10 2 2 2" xfId="4045" xr:uid="{00000000-0005-0000-0000-000082200000}"/>
    <cellStyle name="Comma 7 10 2 2 2 2" xfId="8607" xr:uid="{00000000-0005-0000-0000-000083200000}"/>
    <cellStyle name="Comma 7 10 2 2 3" xfId="6364" xr:uid="{00000000-0005-0000-0000-000084200000}"/>
    <cellStyle name="Comma 7 10 2 2 4" xfId="11408" xr:uid="{00000000-0005-0000-0000-000085200000}"/>
    <cellStyle name="Comma 7 10 2 3" xfId="2525" xr:uid="{00000000-0005-0000-0000-000086200000}"/>
    <cellStyle name="Comma 7 10 2 3 2" xfId="4769" xr:uid="{00000000-0005-0000-0000-000087200000}"/>
    <cellStyle name="Comma 7 10 2 3 2 2" xfId="9331" xr:uid="{00000000-0005-0000-0000-000088200000}"/>
    <cellStyle name="Comma 7 10 2 3 3" xfId="7088" xr:uid="{00000000-0005-0000-0000-000089200000}"/>
    <cellStyle name="Comma 7 10 2 4" xfId="3259" xr:uid="{00000000-0005-0000-0000-00008A200000}"/>
    <cellStyle name="Comma 7 10 2 4 2" xfId="7821" xr:uid="{00000000-0005-0000-0000-00008B200000}"/>
    <cellStyle name="Comma 7 10 2 5" xfId="5578" xr:uid="{00000000-0005-0000-0000-00008C200000}"/>
    <cellStyle name="Comma 7 10 2 6" xfId="10622" xr:uid="{00000000-0005-0000-0000-00008D200000}"/>
    <cellStyle name="Comma 7 10 3" xfId="1266" xr:uid="{00000000-0005-0000-0000-00008E200000}"/>
    <cellStyle name="Comma 7 10 3 2" xfId="2053" xr:uid="{00000000-0005-0000-0000-00008F200000}"/>
    <cellStyle name="Comma 7 10 3 2 2" xfId="4297" xr:uid="{00000000-0005-0000-0000-000090200000}"/>
    <cellStyle name="Comma 7 10 3 2 2 2" xfId="8859" xr:uid="{00000000-0005-0000-0000-000091200000}"/>
    <cellStyle name="Comma 7 10 3 2 3" xfId="6616" xr:uid="{00000000-0005-0000-0000-000092200000}"/>
    <cellStyle name="Comma 7 10 3 2 4" xfId="11660" xr:uid="{00000000-0005-0000-0000-000093200000}"/>
    <cellStyle name="Comma 7 10 3 3" xfId="2777" xr:uid="{00000000-0005-0000-0000-000094200000}"/>
    <cellStyle name="Comma 7 10 3 3 2" xfId="5021" xr:uid="{00000000-0005-0000-0000-000095200000}"/>
    <cellStyle name="Comma 7 10 3 3 2 2" xfId="9583" xr:uid="{00000000-0005-0000-0000-000096200000}"/>
    <cellStyle name="Comma 7 10 3 3 3" xfId="7340" xr:uid="{00000000-0005-0000-0000-000097200000}"/>
    <cellStyle name="Comma 7 10 3 4" xfId="3511" xr:uid="{00000000-0005-0000-0000-000098200000}"/>
    <cellStyle name="Comma 7 10 3 4 2" xfId="8073" xr:uid="{00000000-0005-0000-0000-000099200000}"/>
    <cellStyle name="Comma 7 10 3 5" xfId="5830" xr:uid="{00000000-0005-0000-0000-00009A200000}"/>
    <cellStyle name="Comma 7 10 3 6" xfId="10874" xr:uid="{00000000-0005-0000-0000-00009B200000}"/>
    <cellStyle name="Comma 7 10 4" xfId="1481" xr:uid="{00000000-0005-0000-0000-00009C200000}"/>
    <cellStyle name="Comma 7 10 4 2" xfId="3725" xr:uid="{00000000-0005-0000-0000-00009D200000}"/>
    <cellStyle name="Comma 7 10 4 2 2" xfId="8287" xr:uid="{00000000-0005-0000-0000-00009E200000}"/>
    <cellStyle name="Comma 7 10 4 3" xfId="6044" xr:uid="{00000000-0005-0000-0000-00009F200000}"/>
    <cellStyle name="Comma 7 10 4 4" xfId="11088" xr:uid="{00000000-0005-0000-0000-0000A0200000}"/>
    <cellStyle name="Comma 7 10 5" xfId="2267" xr:uid="{00000000-0005-0000-0000-0000A1200000}"/>
    <cellStyle name="Comma 7 10 5 2" xfId="4511" xr:uid="{00000000-0005-0000-0000-0000A2200000}"/>
    <cellStyle name="Comma 7 10 5 2 2" xfId="9073" xr:uid="{00000000-0005-0000-0000-0000A3200000}"/>
    <cellStyle name="Comma 7 10 5 3" xfId="6830" xr:uid="{00000000-0005-0000-0000-0000A4200000}"/>
    <cellStyle name="Comma 7 10 6" xfId="2991" xr:uid="{00000000-0005-0000-0000-0000A5200000}"/>
    <cellStyle name="Comma 7 10 6 2" xfId="7553" xr:uid="{00000000-0005-0000-0000-0000A6200000}"/>
    <cellStyle name="Comma 7 10 7" xfId="5256" xr:uid="{00000000-0005-0000-0000-0000A7200000}"/>
    <cellStyle name="Comma 7 10 8" xfId="10301" xr:uid="{00000000-0005-0000-0000-0000A8200000}"/>
    <cellStyle name="Comma 7 11" xfId="204" xr:uid="{00000000-0005-0000-0000-0000A9200000}"/>
    <cellStyle name="Comma 7 11 2" xfId="1014" xr:uid="{00000000-0005-0000-0000-0000AA200000}"/>
    <cellStyle name="Comma 7 11 2 2" xfId="1802" xr:uid="{00000000-0005-0000-0000-0000AB200000}"/>
    <cellStyle name="Comma 7 11 2 2 2" xfId="4046" xr:uid="{00000000-0005-0000-0000-0000AC200000}"/>
    <cellStyle name="Comma 7 11 2 2 2 2" xfId="8608" xr:uid="{00000000-0005-0000-0000-0000AD200000}"/>
    <cellStyle name="Comma 7 11 2 2 3" xfId="6365" xr:uid="{00000000-0005-0000-0000-0000AE200000}"/>
    <cellStyle name="Comma 7 11 2 2 4" xfId="11409" xr:uid="{00000000-0005-0000-0000-0000AF200000}"/>
    <cellStyle name="Comma 7 11 2 3" xfId="2526" xr:uid="{00000000-0005-0000-0000-0000B0200000}"/>
    <cellStyle name="Comma 7 11 2 3 2" xfId="4770" xr:uid="{00000000-0005-0000-0000-0000B1200000}"/>
    <cellStyle name="Comma 7 11 2 3 2 2" xfId="9332" xr:uid="{00000000-0005-0000-0000-0000B2200000}"/>
    <cellStyle name="Comma 7 11 2 3 3" xfId="7089" xr:uid="{00000000-0005-0000-0000-0000B3200000}"/>
    <cellStyle name="Comma 7 11 2 4" xfId="3260" xr:uid="{00000000-0005-0000-0000-0000B4200000}"/>
    <cellStyle name="Comma 7 11 2 4 2" xfId="7822" xr:uid="{00000000-0005-0000-0000-0000B5200000}"/>
    <cellStyle name="Comma 7 11 2 5" xfId="5579" xr:uid="{00000000-0005-0000-0000-0000B6200000}"/>
    <cellStyle name="Comma 7 11 2 6" xfId="10623" xr:uid="{00000000-0005-0000-0000-0000B7200000}"/>
    <cellStyle name="Comma 7 11 3" xfId="1267" xr:uid="{00000000-0005-0000-0000-0000B8200000}"/>
    <cellStyle name="Comma 7 11 3 2" xfId="2054" xr:uid="{00000000-0005-0000-0000-0000B9200000}"/>
    <cellStyle name="Comma 7 11 3 2 2" xfId="4298" xr:uid="{00000000-0005-0000-0000-0000BA200000}"/>
    <cellStyle name="Comma 7 11 3 2 2 2" xfId="8860" xr:uid="{00000000-0005-0000-0000-0000BB200000}"/>
    <cellStyle name="Comma 7 11 3 2 3" xfId="6617" xr:uid="{00000000-0005-0000-0000-0000BC200000}"/>
    <cellStyle name="Comma 7 11 3 2 4" xfId="11661" xr:uid="{00000000-0005-0000-0000-0000BD200000}"/>
    <cellStyle name="Comma 7 11 3 3" xfId="2778" xr:uid="{00000000-0005-0000-0000-0000BE200000}"/>
    <cellStyle name="Comma 7 11 3 3 2" xfId="5022" xr:uid="{00000000-0005-0000-0000-0000BF200000}"/>
    <cellStyle name="Comma 7 11 3 3 2 2" xfId="9584" xr:uid="{00000000-0005-0000-0000-0000C0200000}"/>
    <cellStyle name="Comma 7 11 3 3 3" xfId="7341" xr:uid="{00000000-0005-0000-0000-0000C1200000}"/>
    <cellStyle name="Comma 7 11 3 4" xfId="3512" xr:uid="{00000000-0005-0000-0000-0000C2200000}"/>
    <cellStyle name="Comma 7 11 3 4 2" xfId="8074" xr:uid="{00000000-0005-0000-0000-0000C3200000}"/>
    <cellStyle name="Comma 7 11 3 5" xfId="5831" xr:uid="{00000000-0005-0000-0000-0000C4200000}"/>
    <cellStyle name="Comma 7 11 3 6" xfId="10875" xr:uid="{00000000-0005-0000-0000-0000C5200000}"/>
    <cellStyle name="Comma 7 11 4" xfId="1482" xr:uid="{00000000-0005-0000-0000-0000C6200000}"/>
    <cellStyle name="Comma 7 11 4 2" xfId="3726" xr:uid="{00000000-0005-0000-0000-0000C7200000}"/>
    <cellStyle name="Comma 7 11 4 2 2" xfId="8288" xr:uid="{00000000-0005-0000-0000-0000C8200000}"/>
    <cellStyle name="Comma 7 11 4 3" xfId="6045" xr:uid="{00000000-0005-0000-0000-0000C9200000}"/>
    <cellStyle name="Comma 7 11 4 4" xfId="11089" xr:uid="{00000000-0005-0000-0000-0000CA200000}"/>
    <cellStyle name="Comma 7 11 5" xfId="2268" xr:uid="{00000000-0005-0000-0000-0000CB200000}"/>
    <cellStyle name="Comma 7 11 5 2" xfId="4512" xr:uid="{00000000-0005-0000-0000-0000CC200000}"/>
    <cellStyle name="Comma 7 11 5 2 2" xfId="9074" xr:uid="{00000000-0005-0000-0000-0000CD200000}"/>
    <cellStyle name="Comma 7 11 5 3" xfId="6831" xr:uid="{00000000-0005-0000-0000-0000CE200000}"/>
    <cellStyle name="Comma 7 11 6" xfId="2992" xr:uid="{00000000-0005-0000-0000-0000CF200000}"/>
    <cellStyle name="Comma 7 11 6 2" xfId="7554" xr:uid="{00000000-0005-0000-0000-0000D0200000}"/>
    <cellStyle name="Comma 7 11 7" xfId="5257" xr:uid="{00000000-0005-0000-0000-0000D1200000}"/>
    <cellStyle name="Comma 7 11 8" xfId="10302" xr:uid="{00000000-0005-0000-0000-0000D2200000}"/>
    <cellStyle name="Comma 7 12" xfId="205" xr:uid="{00000000-0005-0000-0000-0000D3200000}"/>
    <cellStyle name="Comma 7 12 2" xfId="1015" xr:uid="{00000000-0005-0000-0000-0000D4200000}"/>
    <cellStyle name="Comma 7 12 2 2" xfId="1803" xr:uid="{00000000-0005-0000-0000-0000D5200000}"/>
    <cellStyle name="Comma 7 12 2 2 2" xfId="4047" xr:uid="{00000000-0005-0000-0000-0000D6200000}"/>
    <cellStyle name="Comma 7 12 2 2 2 2" xfId="8609" xr:uid="{00000000-0005-0000-0000-0000D7200000}"/>
    <cellStyle name="Comma 7 12 2 2 3" xfId="6366" xr:uid="{00000000-0005-0000-0000-0000D8200000}"/>
    <cellStyle name="Comma 7 12 2 2 4" xfId="11410" xr:uid="{00000000-0005-0000-0000-0000D9200000}"/>
    <cellStyle name="Comma 7 12 2 3" xfId="2527" xr:uid="{00000000-0005-0000-0000-0000DA200000}"/>
    <cellStyle name="Comma 7 12 2 3 2" xfId="4771" xr:uid="{00000000-0005-0000-0000-0000DB200000}"/>
    <cellStyle name="Comma 7 12 2 3 2 2" xfId="9333" xr:uid="{00000000-0005-0000-0000-0000DC200000}"/>
    <cellStyle name="Comma 7 12 2 3 3" xfId="7090" xr:uid="{00000000-0005-0000-0000-0000DD200000}"/>
    <cellStyle name="Comma 7 12 2 4" xfId="3261" xr:uid="{00000000-0005-0000-0000-0000DE200000}"/>
    <cellStyle name="Comma 7 12 2 4 2" xfId="7823" xr:uid="{00000000-0005-0000-0000-0000DF200000}"/>
    <cellStyle name="Comma 7 12 2 5" xfId="5580" xr:uid="{00000000-0005-0000-0000-0000E0200000}"/>
    <cellStyle name="Comma 7 12 2 6" xfId="10624" xr:uid="{00000000-0005-0000-0000-0000E1200000}"/>
    <cellStyle name="Comma 7 12 3" xfId="1268" xr:uid="{00000000-0005-0000-0000-0000E2200000}"/>
    <cellStyle name="Comma 7 12 3 2" xfId="2055" xr:uid="{00000000-0005-0000-0000-0000E3200000}"/>
    <cellStyle name="Comma 7 12 3 2 2" xfId="4299" xr:uid="{00000000-0005-0000-0000-0000E4200000}"/>
    <cellStyle name="Comma 7 12 3 2 2 2" xfId="8861" xr:uid="{00000000-0005-0000-0000-0000E5200000}"/>
    <cellStyle name="Comma 7 12 3 2 3" xfId="6618" xr:uid="{00000000-0005-0000-0000-0000E6200000}"/>
    <cellStyle name="Comma 7 12 3 2 4" xfId="11662" xr:uid="{00000000-0005-0000-0000-0000E7200000}"/>
    <cellStyle name="Comma 7 12 3 3" xfId="2779" xr:uid="{00000000-0005-0000-0000-0000E8200000}"/>
    <cellStyle name="Comma 7 12 3 3 2" xfId="5023" xr:uid="{00000000-0005-0000-0000-0000E9200000}"/>
    <cellStyle name="Comma 7 12 3 3 2 2" xfId="9585" xr:uid="{00000000-0005-0000-0000-0000EA200000}"/>
    <cellStyle name="Comma 7 12 3 3 3" xfId="7342" xr:uid="{00000000-0005-0000-0000-0000EB200000}"/>
    <cellStyle name="Comma 7 12 3 4" xfId="3513" xr:uid="{00000000-0005-0000-0000-0000EC200000}"/>
    <cellStyle name="Comma 7 12 3 4 2" xfId="8075" xr:uid="{00000000-0005-0000-0000-0000ED200000}"/>
    <cellStyle name="Comma 7 12 3 5" xfId="5832" xr:uid="{00000000-0005-0000-0000-0000EE200000}"/>
    <cellStyle name="Comma 7 12 3 6" xfId="10876" xr:uid="{00000000-0005-0000-0000-0000EF200000}"/>
    <cellStyle name="Comma 7 12 4" xfId="1483" xr:uid="{00000000-0005-0000-0000-0000F0200000}"/>
    <cellStyle name="Comma 7 12 4 2" xfId="3727" xr:uid="{00000000-0005-0000-0000-0000F1200000}"/>
    <cellStyle name="Comma 7 12 4 2 2" xfId="8289" xr:uid="{00000000-0005-0000-0000-0000F2200000}"/>
    <cellStyle name="Comma 7 12 4 3" xfId="6046" xr:uid="{00000000-0005-0000-0000-0000F3200000}"/>
    <cellStyle name="Comma 7 12 4 4" xfId="11090" xr:uid="{00000000-0005-0000-0000-0000F4200000}"/>
    <cellStyle name="Comma 7 12 5" xfId="2269" xr:uid="{00000000-0005-0000-0000-0000F5200000}"/>
    <cellStyle name="Comma 7 12 5 2" xfId="4513" xr:uid="{00000000-0005-0000-0000-0000F6200000}"/>
    <cellStyle name="Comma 7 12 5 2 2" xfId="9075" xr:uid="{00000000-0005-0000-0000-0000F7200000}"/>
    <cellStyle name="Comma 7 12 5 3" xfId="6832" xr:uid="{00000000-0005-0000-0000-0000F8200000}"/>
    <cellStyle name="Comma 7 12 6" xfId="2993" xr:uid="{00000000-0005-0000-0000-0000F9200000}"/>
    <cellStyle name="Comma 7 12 6 2" xfId="7555" xr:uid="{00000000-0005-0000-0000-0000FA200000}"/>
    <cellStyle name="Comma 7 12 7" xfId="5258" xr:uid="{00000000-0005-0000-0000-0000FB200000}"/>
    <cellStyle name="Comma 7 12 8" xfId="10303" xr:uid="{00000000-0005-0000-0000-0000FC200000}"/>
    <cellStyle name="Comma 7 13" xfId="206" xr:uid="{00000000-0005-0000-0000-0000FD200000}"/>
    <cellStyle name="Comma 7 13 2" xfId="1016" xr:uid="{00000000-0005-0000-0000-0000FE200000}"/>
    <cellStyle name="Comma 7 13 2 2" xfId="1804" xr:uid="{00000000-0005-0000-0000-0000FF200000}"/>
    <cellStyle name="Comma 7 13 2 2 2" xfId="4048" xr:uid="{00000000-0005-0000-0000-000000210000}"/>
    <cellStyle name="Comma 7 13 2 2 2 2" xfId="8610" xr:uid="{00000000-0005-0000-0000-000001210000}"/>
    <cellStyle name="Comma 7 13 2 2 3" xfId="6367" xr:uid="{00000000-0005-0000-0000-000002210000}"/>
    <cellStyle name="Comma 7 13 2 2 4" xfId="11411" xr:uid="{00000000-0005-0000-0000-000003210000}"/>
    <cellStyle name="Comma 7 13 2 3" xfId="2528" xr:uid="{00000000-0005-0000-0000-000004210000}"/>
    <cellStyle name="Comma 7 13 2 3 2" xfId="4772" xr:uid="{00000000-0005-0000-0000-000005210000}"/>
    <cellStyle name="Comma 7 13 2 3 2 2" xfId="9334" xr:uid="{00000000-0005-0000-0000-000006210000}"/>
    <cellStyle name="Comma 7 13 2 3 3" xfId="7091" xr:uid="{00000000-0005-0000-0000-000007210000}"/>
    <cellStyle name="Comma 7 13 2 4" xfId="3262" xr:uid="{00000000-0005-0000-0000-000008210000}"/>
    <cellStyle name="Comma 7 13 2 4 2" xfId="7824" xr:uid="{00000000-0005-0000-0000-000009210000}"/>
    <cellStyle name="Comma 7 13 2 5" xfId="5581" xr:uid="{00000000-0005-0000-0000-00000A210000}"/>
    <cellStyle name="Comma 7 13 2 6" xfId="10625" xr:uid="{00000000-0005-0000-0000-00000B210000}"/>
    <cellStyle name="Comma 7 13 3" xfId="1269" xr:uid="{00000000-0005-0000-0000-00000C210000}"/>
    <cellStyle name="Comma 7 13 3 2" xfId="2056" xr:uid="{00000000-0005-0000-0000-00000D210000}"/>
    <cellStyle name="Comma 7 13 3 2 2" xfId="4300" xr:uid="{00000000-0005-0000-0000-00000E210000}"/>
    <cellStyle name="Comma 7 13 3 2 2 2" xfId="8862" xr:uid="{00000000-0005-0000-0000-00000F210000}"/>
    <cellStyle name="Comma 7 13 3 2 3" xfId="6619" xr:uid="{00000000-0005-0000-0000-000010210000}"/>
    <cellStyle name="Comma 7 13 3 2 4" xfId="11663" xr:uid="{00000000-0005-0000-0000-000011210000}"/>
    <cellStyle name="Comma 7 13 3 3" xfId="2780" xr:uid="{00000000-0005-0000-0000-000012210000}"/>
    <cellStyle name="Comma 7 13 3 3 2" xfId="5024" xr:uid="{00000000-0005-0000-0000-000013210000}"/>
    <cellStyle name="Comma 7 13 3 3 2 2" xfId="9586" xr:uid="{00000000-0005-0000-0000-000014210000}"/>
    <cellStyle name="Comma 7 13 3 3 3" xfId="7343" xr:uid="{00000000-0005-0000-0000-000015210000}"/>
    <cellStyle name="Comma 7 13 3 4" xfId="3514" xr:uid="{00000000-0005-0000-0000-000016210000}"/>
    <cellStyle name="Comma 7 13 3 4 2" xfId="8076" xr:uid="{00000000-0005-0000-0000-000017210000}"/>
    <cellStyle name="Comma 7 13 3 5" xfId="5833" xr:uid="{00000000-0005-0000-0000-000018210000}"/>
    <cellStyle name="Comma 7 13 3 6" xfId="10877" xr:uid="{00000000-0005-0000-0000-000019210000}"/>
    <cellStyle name="Comma 7 13 4" xfId="1484" xr:uid="{00000000-0005-0000-0000-00001A210000}"/>
    <cellStyle name="Comma 7 13 4 2" xfId="3728" xr:uid="{00000000-0005-0000-0000-00001B210000}"/>
    <cellStyle name="Comma 7 13 4 2 2" xfId="8290" xr:uid="{00000000-0005-0000-0000-00001C210000}"/>
    <cellStyle name="Comma 7 13 4 3" xfId="6047" xr:uid="{00000000-0005-0000-0000-00001D210000}"/>
    <cellStyle name="Comma 7 13 4 4" xfId="11091" xr:uid="{00000000-0005-0000-0000-00001E210000}"/>
    <cellStyle name="Comma 7 13 5" xfId="2270" xr:uid="{00000000-0005-0000-0000-00001F210000}"/>
    <cellStyle name="Comma 7 13 5 2" xfId="4514" xr:uid="{00000000-0005-0000-0000-000020210000}"/>
    <cellStyle name="Comma 7 13 5 2 2" xfId="9076" xr:uid="{00000000-0005-0000-0000-000021210000}"/>
    <cellStyle name="Comma 7 13 5 3" xfId="6833" xr:uid="{00000000-0005-0000-0000-000022210000}"/>
    <cellStyle name="Comma 7 13 6" xfId="2994" xr:uid="{00000000-0005-0000-0000-000023210000}"/>
    <cellStyle name="Comma 7 13 6 2" xfId="7556" xr:uid="{00000000-0005-0000-0000-000024210000}"/>
    <cellStyle name="Comma 7 13 7" xfId="5259" xr:uid="{00000000-0005-0000-0000-000025210000}"/>
    <cellStyle name="Comma 7 13 8" xfId="10304" xr:uid="{00000000-0005-0000-0000-000026210000}"/>
    <cellStyle name="Comma 7 14" xfId="207" xr:uid="{00000000-0005-0000-0000-000027210000}"/>
    <cellStyle name="Comma 7 14 2" xfId="1017" xr:uid="{00000000-0005-0000-0000-000028210000}"/>
    <cellStyle name="Comma 7 14 2 2" xfId="1805" xr:uid="{00000000-0005-0000-0000-000029210000}"/>
    <cellStyle name="Comma 7 14 2 2 2" xfId="4049" xr:uid="{00000000-0005-0000-0000-00002A210000}"/>
    <cellStyle name="Comma 7 14 2 2 2 2" xfId="8611" xr:uid="{00000000-0005-0000-0000-00002B210000}"/>
    <cellStyle name="Comma 7 14 2 2 3" xfId="6368" xr:uid="{00000000-0005-0000-0000-00002C210000}"/>
    <cellStyle name="Comma 7 14 2 2 4" xfId="11412" xr:uid="{00000000-0005-0000-0000-00002D210000}"/>
    <cellStyle name="Comma 7 14 2 3" xfId="2529" xr:uid="{00000000-0005-0000-0000-00002E210000}"/>
    <cellStyle name="Comma 7 14 2 3 2" xfId="4773" xr:uid="{00000000-0005-0000-0000-00002F210000}"/>
    <cellStyle name="Comma 7 14 2 3 2 2" xfId="9335" xr:uid="{00000000-0005-0000-0000-000030210000}"/>
    <cellStyle name="Comma 7 14 2 3 3" xfId="7092" xr:uid="{00000000-0005-0000-0000-000031210000}"/>
    <cellStyle name="Comma 7 14 2 4" xfId="3263" xr:uid="{00000000-0005-0000-0000-000032210000}"/>
    <cellStyle name="Comma 7 14 2 4 2" xfId="7825" xr:uid="{00000000-0005-0000-0000-000033210000}"/>
    <cellStyle name="Comma 7 14 2 5" xfId="5582" xr:uid="{00000000-0005-0000-0000-000034210000}"/>
    <cellStyle name="Comma 7 14 2 6" xfId="10626" xr:uid="{00000000-0005-0000-0000-000035210000}"/>
    <cellStyle name="Comma 7 14 3" xfId="1270" xr:uid="{00000000-0005-0000-0000-000036210000}"/>
    <cellStyle name="Comma 7 14 3 2" xfId="2057" xr:uid="{00000000-0005-0000-0000-000037210000}"/>
    <cellStyle name="Comma 7 14 3 2 2" xfId="4301" xr:uid="{00000000-0005-0000-0000-000038210000}"/>
    <cellStyle name="Comma 7 14 3 2 2 2" xfId="8863" xr:uid="{00000000-0005-0000-0000-000039210000}"/>
    <cellStyle name="Comma 7 14 3 2 3" xfId="6620" xr:uid="{00000000-0005-0000-0000-00003A210000}"/>
    <cellStyle name="Comma 7 14 3 2 4" xfId="11664" xr:uid="{00000000-0005-0000-0000-00003B210000}"/>
    <cellStyle name="Comma 7 14 3 3" xfId="2781" xr:uid="{00000000-0005-0000-0000-00003C210000}"/>
    <cellStyle name="Comma 7 14 3 3 2" xfId="5025" xr:uid="{00000000-0005-0000-0000-00003D210000}"/>
    <cellStyle name="Comma 7 14 3 3 2 2" xfId="9587" xr:uid="{00000000-0005-0000-0000-00003E210000}"/>
    <cellStyle name="Comma 7 14 3 3 3" xfId="7344" xr:uid="{00000000-0005-0000-0000-00003F210000}"/>
    <cellStyle name="Comma 7 14 3 4" xfId="3515" xr:uid="{00000000-0005-0000-0000-000040210000}"/>
    <cellStyle name="Comma 7 14 3 4 2" xfId="8077" xr:uid="{00000000-0005-0000-0000-000041210000}"/>
    <cellStyle name="Comma 7 14 3 5" xfId="5834" xr:uid="{00000000-0005-0000-0000-000042210000}"/>
    <cellStyle name="Comma 7 14 3 6" xfId="10878" xr:uid="{00000000-0005-0000-0000-000043210000}"/>
    <cellStyle name="Comma 7 14 4" xfId="1485" xr:uid="{00000000-0005-0000-0000-000044210000}"/>
    <cellStyle name="Comma 7 14 4 2" xfId="3729" xr:uid="{00000000-0005-0000-0000-000045210000}"/>
    <cellStyle name="Comma 7 14 4 2 2" xfId="8291" xr:uid="{00000000-0005-0000-0000-000046210000}"/>
    <cellStyle name="Comma 7 14 4 3" xfId="6048" xr:uid="{00000000-0005-0000-0000-000047210000}"/>
    <cellStyle name="Comma 7 14 4 4" xfId="11092" xr:uid="{00000000-0005-0000-0000-000048210000}"/>
    <cellStyle name="Comma 7 14 5" xfId="2271" xr:uid="{00000000-0005-0000-0000-000049210000}"/>
    <cellStyle name="Comma 7 14 5 2" xfId="4515" xr:uid="{00000000-0005-0000-0000-00004A210000}"/>
    <cellStyle name="Comma 7 14 5 2 2" xfId="9077" xr:uid="{00000000-0005-0000-0000-00004B210000}"/>
    <cellStyle name="Comma 7 14 5 3" xfId="6834" xr:uid="{00000000-0005-0000-0000-00004C210000}"/>
    <cellStyle name="Comma 7 14 6" xfId="2995" xr:uid="{00000000-0005-0000-0000-00004D210000}"/>
    <cellStyle name="Comma 7 14 6 2" xfId="7557" xr:uid="{00000000-0005-0000-0000-00004E210000}"/>
    <cellStyle name="Comma 7 14 7" xfId="5260" xr:uid="{00000000-0005-0000-0000-00004F210000}"/>
    <cellStyle name="Comma 7 14 8" xfId="10305" xr:uid="{00000000-0005-0000-0000-000050210000}"/>
    <cellStyle name="Comma 7 15" xfId="208" xr:uid="{00000000-0005-0000-0000-000051210000}"/>
    <cellStyle name="Comma 7 15 2" xfId="1018" xr:uid="{00000000-0005-0000-0000-000052210000}"/>
    <cellStyle name="Comma 7 15 2 2" xfId="1806" xr:uid="{00000000-0005-0000-0000-000053210000}"/>
    <cellStyle name="Comma 7 15 2 2 2" xfId="4050" xr:uid="{00000000-0005-0000-0000-000054210000}"/>
    <cellStyle name="Comma 7 15 2 2 2 2" xfId="8612" xr:uid="{00000000-0005-0000-0000-000055210000}"/>
    <cellStyle name="Comma 7 15 2 2 3" xfId="6369" xr:uid="{00000000-0005-0000-0000-000056210000}"/>
    <cellStyle name="Comma 7 15 2 2 4" xfId="11413" xr:uid="{00000000-0005-0000-0000-000057210000}"/>
    <cellStyle name="Comma 7 15 2 3" xfId="2530" xr:uid="{00000000-0005-0000-0000-000058210000}"/>
    <cellStyle name="Comma 7 15 2 3 2" xfId="4774" xr:uid="{00000000-0005-0000-0000-000059210000}"/>
    <cellStyle name="Comma 7 15 2 3 2 2" xfId="9336" xr:uid="{00000000-0005-0000-0000-00005A210000}"/>
    <cellStyle name="Comma 7 15 2 3 3" xfId="7093" xr:uid="{00000000-0005-0000-0000-00005B210000}"/>
    <cellStyle name="Comma 7 15 2 4" xfId="3264" xr:uid="{00000000-0005-0000-0000-00005C210000}"/>
    <cellStyle name="Comma 7 15 2 4 2" xfId="7826" xr:uid="{00000000-0005-0000-0000-00005D210000}"/>
    <cellStyle name="Comma 7 15 2 5" xfId="5583" xr:uid="{00000000-0005-0000-0000-00005E210000}"/>
    <cellStyle name="Comma 7 15 2 6" xfId="10627" xr:uid="{00000000-0005-0000-0000-00005F210000}"/>
    <cellStyle name="Comma 7 15 3" xfId="1271" xr:uid="{00000000-0005-0000-0000-000060210000}"/>
    <cellStyle name="Comma 7 15 3 2" xfId="2058" xr:uid="{00000000-0005-0000-0000-000061210000}"/>
    <cellStyle name="Comma 7 15 3 2 2" xfId="4302" xr:uid="{00000000-0005-0000-0000-000062210000}"/>
    <cellStyle name="Comma 7 15 3 2 2 2" xfId="8864" xr:uid="{00000000-0005-0000-0000-000063210000}"/>
    <cellStyle name="Comma 7 15 3 2 3" xfId="6621" xr:uid="{00000000-0005-0000-0000-000064210000}"/>
    <cellStyle name="Comma 7 15 3 2 4" xfId="11665" xr:uid="{00000000-0005-0000-0000-000065210000}"/>
    <cellStyle name="Comma 7 15 3 3" xfId="2782" xr:uid="{00000000-0005-0000-0000-000066210000}"/>
    <cellStyle name="Comma 7 15 3 3 2" xfId="5026" xr:uid="{00000000-0005-0000-0000-000067210000}"/>
    <cellStyle name="Comma 7 15 3 3 2 2" xfId="9588" xr:uid="{00000000-0005-0000-0000-000068210000}"/>
    <cellStyle name="Comma 7 15 3 3 3" xfId="7345" xr:uid="{00000000-0005-0000-0000-000069210000}"/>
    <cellStyle name="Comma 7 15 3 4" xfId="3516" xr:uid="{00000000-0005-0000-0000-00006A210000}"/>
    <cellStyle name="Comma 7 15 3 4 2" xfId="8078" xr:uid="{00000000-0005-0000-0000-00006B210000}"/>
    <cellStyle name="Comma 7 15 3 5" xfId="5835" xr:uid="{00000000-0005-0000-0000-00006C210000}"/>
    <cellStyle name="Comma 7 15 3 6" xfId="10879" xr:uid="{00000000-0005-0000-0000-00006D210000}"/>
    <cellStyle name="Comma 7 15 4" xfId="1486" xr:uid="{00000000-0005-0000-0000-00006E210000}"/>
    <cellStyle name="Comma 7 15 4 2" xfId="3730" xr:uid="{00000000-0005-0000-0000-00006F210000}"/>
    <cellStyle name="Comma 7 15 4 2 2" xfId="8292" xr:uid="{00000000-0005-0000-0000-000070210000}"/>
    <cellStyle name="Comma 7 15 4 3" xfId="6049" xr:uid="{00000000-0005-0000-0000-000071210000}"/>
    <cellStyle name="Comma 7 15 4 4" xfId="11093" xr:uid="{00000000-0005-0000-0000-000072210000}"/>
    <cellStyle name="Comma 7 15 5" xfId="2272" xr:uid="{00000000-0005-0000-0000-000073210000}"/>
    <cellStyle name="Comma 7 15 5 2" xfId="4516" xr:uid="{00000000-0005-0000-0000-000074210000}"/>
    <cellStyle name="Comma 7 15 5 2 2" xfId="9078" xr:uid="{00000000-0005-0000-0000-000075210000}"/>
    <cellStyle name="Comma 7 15 5 3" xfId="6835" xr:uid="{00000000-0005-0000-0000-000076210000}"/>
    <cellStyle name="Comma 7 15 6" xfId="2996" xr:uid="{00000000-0005-0000-0000-000077210000}"/>
    <cellStyle name="Comma 7 15 6 2" xfId="7558" xr:uid="{00000000-0005-0000-0000-000078210000}"/>
    <cellStyle name="Comma 7 15 7" xfId="5261" xr:uid="{00000000-0005-0000-0000-000079210000}"/>
    <cellStyle name="Comma 7 15 8" xfId="10306" xr:uid="{00000000-0005-0000-0000-00007A210000}"/>
    <cellStyle name="Comma 7 16" xfId="1012" xr:uid="{00000000-0005-0000-0000-00007B210000}"/>
    <cellStyle name="Comma 7 16 2" xfId="1800" xr:uid="{00000000-0005-0000-0000-00007C210000}"/>
    <cellStyle name="Comma 7 16 2 2" xfId="4044" xr:uid="{00000000-0005-0000-0000-00007D210000}"/>
    <cellStyle name="Comma 7 16 2 2 2" xfId="8606" xr:uid="{00000000-0005-0000-0000-00007E210000}"/>
    <cellStyle name="Comma 7 16 2 3" xfId="6363" xr:uid="{00000000-0005-0000-0000-00007F210000}"/>
    <cellStyle name="Comma 7 16 2 4" xfId="11407" xr:uid="{00000000-0005-0000-0000-000080210000}"/>
    <cellStyle name="Comma 7 16 3" xfId="2524" xr:uid="{00000000-0005-0000-0000-000081210000}"/>
    <cellStyle name="Comma 7 16 3 2" xfId="4768" xr:uid="{00000000-0005-0000-0000-000082210000}"/>
    <cellStyle name="Comma 7 16 3 2 2" xfId="9330" xr:uid="{00000000-0005-0000-0000-000083210000}"/>
    <cellStyle name="Comma 7 16 3 3" xfId="7087" xr:uid="{00000000-0005-0000-0000-000084210000}"/>
    <cellStyle name="Comma 7 16 4" xfId="3258" xr:uid="{00000000-0005-0000-0000-000085210000}"/>
    <cellStyle name="Comma 7 16 4 2" xfId="7820" xr:uid="{00000000-0005-0000-0000-000086210000}"/>
    <cellStyle name="Comma 7 16 5" xfId="5577" xr:uid="{00000000-0005-0000-0000-000087210000}"/>
    <cellStyle name="Comma 7 16 6" xfId="10621" xr:uid="{00000000-0005-0000-0000-000088210000}"/>
    <cellStyle name="Comma 7 17" xfId="1265" xr:uid="{00000000-0005-0000-0000-000089210000}"/>
    <cellStyle name="Comma 7 17 2" xfId="2052" xr:uid="{00000000-0005-0000-0000-00008A210000}"/>
    <cellStyle name="Comma 7 17 2 2" xfId="4296" xr:uid="{00000000-0005-0000-0000-00008B210000}"/>
    <cellStyle name="Comma 7 17 2 2 2" xfId="8858" xr:uid="{00000000-0005-0000-0000-00008C210000}"/>
    <cellStyle name="Comma 7 17 2 3" xfId="6615" xr:uid="{00000000-0005-0000-0000-00008D210000}"/>
    <cellStyle name="Comma 7 17 2 4" xfId="11659" xr:uid="{00000000-0005-0000-0000-00008E210000}"/>
    <cellStyle name="Comma 7 17 3" xfId="2776" xr:uid="{00000000-0005-0000-0000-00008F210000}"/>
    <cellStyle name="Comma 7 17 3 2" xfId="5020" xr:uid="{00000000-0005-0000-0000-000090210000}"/>
    <cellStyle name="Comma 7 17 3 2 2" xfId="9582" xr:uid="{00000000-0005-0000-0000-000091210000}"/>
    <cellStyle name="Comma 7 17 3 3" xfId="7339" xr:uid="{00000000-0005-0000-0000-000092210000}"/>
    <cellStyle name="Comma 7 17 4" xfId="3510" xr:uid="{00000000-0005-0000-0000-000093210000}"/>
    <cellStyle name="Comma 7 17 4 2" xfId="8072" xr:uid="{00000000-0005-0000-0000-000094210000}"/>
    <cellStyle name="Comma 7 17 5" xfId="5829" xr:uid="{00000000-0005-0000-0000-000095210000}"/>
    <cellStyle name="Comma 7 17 6" xfId="10873" xr:uid="{00000000-0005-0000-0000-000096210000}"/>
    <cellStyle name="Comma 7 18" xfId="1480" xr:uid="{00000000-0005-0000-0000-000097210000}"/>
    <cellStyle name="Comma 7 18 2" xfId="3724" xr:uid="{00000000-0005-0000-0000-000098210000}"/>
    <cellStyle name="Comma 7 18 2 2" xfId="8286" xr:uid="{00000000-0005-0000-0000-000099210000}"/>
    <cellStyle name="Comma 7 18 3" xfId="6043" xr:uid="{00000000-0005-0000-0000-00009A210000}"/>
    <cellStyle name="Comma 7 18 4" xfId="11087" xr:uid="{00000000-0005-0000-0000-00009B210000}"/>
    <cellStyle name="Comma 7 19" xfId="2266" xr:uid="{00000000-0005-0000-0000-00009C210000}"/>
    <cellStyle name="Comma 7 19 2" xfId="4510" xr:uid="{00000000-0005-0000-0000-00009D210000}"/>
    <cellStyle name="Comma 7 19 2 2" xfId="9072" xr:uid="{00000000-0005-0000-0000-00009E210000}"/>
    <cellStyle name="Comma 7 19 3" xfId="6829" xr:uid="{00000000-0005-0000-0000-00009F210000}"/>
    <cellStyle name="Comma 7 2" xfId="209" xr:uid="{00000000-0005-0000-0000-0000A0210000}"/>
    <cellStyle name="Comma 7 2 2" xfId="1019" xr:uid="{00000000-0005-0000-0000-0000A1210000}"/>
    <cellStyle name="Comma 7 2 2 2" xfId="1807" xr:uid="{00000000-0005-0000-0000-0000A2210000}"/>
    <cellStyle name="Comma 7 2 2 2 2" xfId="4051" xr:uid="{00000000-0005-0000-0000-0000A3210000}"/>
    <cellStyle name="Comma 7 2 2 2 2 2" xfId="8613" xr:uid="{00000000-0005-0000-0000-0000A4210000}"/>
    <cellStyle name="Comma 7 2 2 2 3" xfId="6370" xr:uid="{00000000-0005-0000-0000-0000A5210000}"/>
    <cellStyle name="Comma 7 2 2 2 4" xfId="11414" xr:uid="{00000000-0005-0000-0000-0000A6210000}"/>
    <cellStyle name="Comma 7 2 2 3" xfId="2531" xr:uid="{00000000-0005-0000-0000-0000A7210000}"/>
    <cellStyle name="Comma 7 2 2 3 2" xfId="4775" xr:uid="{00000000-0005-0000-0000-0000A8210000}"/>
    <cellStyle name="Comma 7 2 2 3 2 2" xfId="9337" xr:uid="{00000000-0005-0000-0000-0000A9210000}"/>
    <cellStyle name="Comma 7 2 2 3 3" xfId="7094" xr:uid="{00000000-0005-0000-0000-0000AA210000}"/>
    <cellStyle name="Comma 7 2 2 4" xfId="3265" xr:uid="{00000000-0005-0000-0000-0000AB210000}"/>
    <cellStyle name="Comma 7 2 2 4 2" xfId="7827" xr:uid="{00000000-0005-0000-0000-0000AC210000}"/>
    <cellStyle name="Comma 7 2 2 5" xfId="5584" xr:uid="{00000000-0005-0000-0000-0000AD210000}"/>
    <cellStyle name="Comma 7 2 2 6" xfId="10628" xr:uid="{00000000-0005-0000-0000-0000AE210000}"/>
    <cellStyle name="Comma 7 2 3" xfId="1272" xr:uid="{00000000-0005-0000-0000-0000AF210000}"/>
    <cellStyle name="Comma 7 2 3 2" xfId="2059" xr:uid="{00000000-0005-0000-0000-0000B0210000}"/>
    <cellStyle name="Comma 7 2 3 2 2" xfId="4303" xr:uid="{00000000-0005-0000-0000-0000B1210000}"/>
    <cellStyle name="Comma 7 2 3 2 2 2" xfId="8865" xr:uid="{00000000-0005-0000-0000-0000B2210000}"/>
    <cellStyle name="Comma 7 2 3 2 3" xfId="6622" xr:uid="{00000000-0005-0000-0000-0000B3210000}"/>
    <cellStyle name="Comma 7 2 3 2 4" xfId="11666" xr:uid="{00000000-0005-0000-0000-0000B4210000}"/>
    <cellStyle name="Comma 7 2 3 3" xfId="2783" xr:uid="{00000000-0005-0000-0000-0000B5210000}"/>
    <cellStyle name="Comma 7 2 3 3 2" xfId="5027" xr:uid="{00000000-0005-0000-0000-0000B6210000}"/>
    <cellStyle name="Comma 7 2 3 3 2 2" xfId="9589" xr:uid="{00000000-0005-0000-0000-0000B7210000}"/>
    <cellStyle name="Comma 7 2 3 3 3" xfId="7346" xr:uid="{00000000-0005-0000-0000-0000B8210000}"/>
    <cellStyle name="Comma 7 2 3 4" xfId="3517" xr:uid="{00000000-0005-0000-0000-0000B9210000}"/>
    <cellStyle name="Comma 7 2 3 4 2" xfId="8079" xr:uid="{00000000-0005-0000-0000-0000BA210000}"/>
    <cellStyle name="Comma 7 2 3 5" xfId="5836" xr:uid="{00000000-0005-0000-0000-0000BB210000}"/>
    <cellStyle name="Comma 7 2 3 6" xfId="10880" xr:uid="{00000000-0005-0000-0000-0000BC210000}"/>
    <cellStyle name="Comma 7 2 4" xfId="1487" xr:uid="{00000000-0005-0000-0000-0000BD210000}"/>
    <cellStyle name="Comma 7 2 4 2" xfId="3731" xr:uid="{00000000-0005-0000-0000-0000BE210000}"/>
    <cellStyle name="Comma 7 2 4 2 2" xfId="8293" xr:uid="{00000000-0005-0000-0000-0000BF210000}"/>
    <cellStyle name="Comma 7 2 4 3" xfId="6050" xr:uid="{00000000-0005-0000-0000-0000C0210000}"/>
    <cellStyle name="Comma 7 2 4 4" xfId="11094" xr:uid="{00000000-0005-0000-0000-0000C1210000}"/>
    <cellStyle name="Comma 7 2 5" xfId="2273" xr:uid="{00000000-0005-0000-0000-0000C2210000}"/>
    <cellStyle name="Comma 7 2 5 2" xfId="4517" xr:uid="{00000000-0005-0000-0000-0000C3210000}"/>
    <cellStyle name="Comma 7 2 5 2 2" xfId="9079" xr:uid="{00000000-0005-0000-0000-0000C4210000}"/>
    <cellStyle name="Comma 7 2 5 3" xfId="6836" xr:uid="{00000000-0005-0000-0000-0000C5210000}"/>
    <cellStyle name="Comma 7 2 6" xfId="2997" xr:uid="{00000000-0005-0000-0000-0000C6210000}"/>
    <cellStyle name="Comma 7 2 6 2" xfId="7559" xr:uid="{00000000-0005-0000-0000-0000C7210000}"/>
    <cellStyle name="Comma 7 2 7" xfId="5262" xr:uid="{00000000-0005-0000-0000-0000C8210000}"/>
    <cellStyle name="Comma 7 2 8" xfId="10307" xr:uid="{00000000-0005-0000-0000-0000C9210000}"/>
    <cellStyle name="Comma 7 20" xfId="2990" xr:uid="{00000000-0005-0000-0000-0000CA210000}"/>
    <cellStyle name="Comma 7 20 2" xfId="7552" xr:uid="{00000000-0005-0000-0000-0000CB210000}"/>
    <cellStyle name="Comma 7 21" xfId="5255" xr:uid="{00000000-0005-0000-0000-0000CC210000}"/>
    <cellStyle name="Comma 7 22" xfId="10300" xr:uid="{00000000-0005-0000-0000-0000CD210000}"/>
    <cellStyle name="Comma 7 3" xfId="210" xr:uid="{00000000-0005-0000-0000-0000CE210000}"/>
    <cellStyle name="Comma 7 3 2" xfId="1020" xr:uid="{00000000-0005-0000-0000-0000CF210000}"/>
    <cellStyle name="Comma 7 3 2 2" xfId="1808" xr:uid="{00000000-0005-0000-0000-0000D0210000}"/>
    <cellStyle name="Comma 7 3 2 2 2" xfId="4052" xr:uid="{00000000-0005-0000-0000-0000D1210000}"/>
    <cellStyle name="Comma 7 3 2 2 2 2" xfId="8614" xr:uid="{00000000-0005-0000-0000-0000D2210000}"/>
    <cellStyle name="Comma 7 3 2 2 3" xfId="6371" xr:uid="{00000000-0005-0000-0000-0000D3210000}"/>
    <cellStyle name="Comma 7 3 2 2 4" xfId="11415" xr:uid="{00000000-0005-0000-0000-0000D4210000}"/>
    <cellStyle name="Comma 7 3 2 3" xfId="2532" xr:uid="{00000000-0005-0000-0000-0000D5210000}"/>
    <cellStyle name="Comma 7 3 2 3 2" xfId="4776" xr:uid="{00000000-0005-0000-0000-0000D6210000}"/>
    <cellStyle name="Comma 7 3 2 3 2 2" xfId="9338" xr:uid="{00000000-0005-0000-0000-0000D7210000}"/>
    <cellStyle name="Comma 7 3 2 3 3" xfId="7095" xr:uid="{00000000-0005-0000-0000-0000D8210000}"/>
    <cellStyle name="Comma 7 3 2 4" xfId="3266" xr:uid="{00000000-0005-0000-0000-0000D9210000}"/>
    <cellStyle name="Comma 7 3 2 4 2" xfId="7828" xr:uid="{00000000-0005-0000-0000-0000DA210000}"/>
    <cellStyle name="Comma 7 3 2 5" xfId="5585" xr:uid="{00000000-0005-0000-0000-0000DB210000}"/>
    <cellStyle name="Comma 7 3 2 6" xfId="10629" xr:uid="{00000000-0005-0000-0000-0000DC210000}"/>
    <cellStyle name="Comma 7 3 3" xfId="1273" xr:uid="{00000000-0005-0000-0000-0000DD210000}"/>
    <cellStyle name="Comma 7 3 3 2" xfId="2060" xr:uid="{00000000-0005-0000-0000-0000DE210000}"/>
    <cellStyle name="Comma 7 3 3 2 2" xfId="4304" xr:uid="{00000000-0005-0000-0000-0000DF210000}"/>
    <cellStyle name="Comma 7 3 3 2 2 2" xfId="8866" xr:uid="{00000000-0005-0000-0000-0000E0210000}"/>
    <cellStyle name="Comma 7 3 3 2 3" xfId="6623" xr:uid="{00000000-0005-0000-0000-0000E1210000}"/>
    <cellStyle name="Comma 7 3 3 2 4" xfId="11667" xr:uid="{00000000-0005-0000-0000-0000E2210000}"/>
    <cellStyle name="Comma 7 3 3 3" xfId="2784" xr:uid="{00000000-0005-0000-0000-0000E3210000}"/>
    <cellStyle name="Comma 7 3 3 3 2" xfId="5028" xr:uid="{00000000-0005-0000-0000-0000E4210000}"/>
    <cellStyle name="Comma 7 3 3 3 2 2" xfId="9590" xr:uid="{00000000-0005-0000-0000-0000E5210000}"/>
    <cellStyle name="Comma 7 3 3 3 3" xfId="7347" xr:uid="{00000000-0005-0000-0000-0000E6210000}"/>
    <cellStyle name="Comma 7 3 3 4" xfId="3518" xr:uid="{00000000-0005-0000-0000-0000E7210000}"/>
    <cellStyle name="Comma 7 3 3 4 2" xfId="8080" xr:uid="{00000000-0005-0000-0000-0000E8210000}"/>
    <cellStyle name="Comma 7 3 3 5" xfId="5837" xr:uid="{00000000-0005-0000-0000-0000E9210000}"/>
    <cellStyle name="Comma 7 3 3 6" xfId="10881" xr:uid="{00000000-0005-0000-0000-0000EA210000}"/>
    <cellStyle name="Comma 7 3 4" xfId="1488" xr:uid="{00000000-0005-0000-0000-0000EB210000}"/>
    <cellStyle name="Comma 7 3 4 2" xfId="3732" xr:uid="{00000000-0005-0000-0000-0000EC210000}"/>
    <cellStyle name="Comma 7 3 4 2 2" xfId="8294" xr:uid="{00000000-0005-0000-0000-0000ED210000}"/>
    <cellStyle name="Comma 7 3 4 3" xfId="6051" xr:uid="{00000000-0005-0000-0000-0000EE210000}"/>
    <cellStyle name="Comma 7 3 4 4" xfId="11095" xr:uid="{00000000-0005-0000-0000-0000EF210000}"/>
    <cellStyle name="Comma 7 3 5" xfId="2274" xr:uid="{00000000-0005-0000-0000-0000F0210000}"/>
    <cellStyle name="Comma 7 3 5 2" xfId="4518" xr:uid="{00000000-0005-0000-0000-0000F1210000}"/>
    <cellStyle name="Comma 7 3 5 2 2" xfId="9080" xr:uid="{00000000-0005-0000-0000-0000F2210000}"/>
    <cellStyle name="Comma 7 3 5 3" xfId="6837" xr:uid="{00000000-0005-0000-0000-0000F3210000}"/>
    <cellStyle name="Comma 7 3 6" xfId="2998" xr:uid="{00000000-0005-0000-0000-0000F4210000}"/>
    <cellStyle name="Comma 7 3 6 2" xfId="7560" xr:uid="{00000000-0005-0000-0000-0000F5210000}"/>
    <cellStyle name="Comma 7 3 7" xfId="5263" xr:uid="{00000000-0005-0000-0000-0000F6210000}"/>
    <cellStyle name="Comma 7 3 8" xfId="10308" xr:uid="{00000000-0005-0000-0000-0000F7210000}"/>
    <cellStyle name="Comma 7 4" xfId="211" xr:uid="{00000000-0005-0000-0000-0000F8210000}"/>
    <cellStyle name="Comma 7 4 2" xfId="1021" xr:uid="{00000000-0005-0000-0000-0000F9210000}"/>
    <cellStyle name="Comma 7 4 2 2" xfId="1809" xr:uid="{00000000-0005-0000-0000-0000FA210000}"/>
    <cellStyle name="Comma 7 4 2 2 2" xfId="4053" xr:uid="{00000000-0005-0000-0000-0000FB210000}"/>
    <cellStyle name="Comma 7 4 2 2 2 2" xfId="8615" xr:uid="{00000000-0005-0000-0000-0000FC210000}"/>
    <cellStyle name="Comma 7 4 2 2 3" xfId="6372" xr:uid="{00000000-0005-0000-0000-0000FD210000}"/>
    <cellStyle name="Comma 7 4 2 2 4" xfId="11416" xr:uid="{00000000-0005-0000-0000-0000FE210000}"/>
    <cellStyle name="Comma 7 4 2 3" xfId="2533" xr:uid="{00000000-0005-0000-0000-0000FF210000}"/>
    <cellStyle name="Comma 7 4 2 3 2" xfId="4777" xr:uid="{00000000-0005-0000-0000-000000220000}"/>
    <cellStyle name="Comma 7 4 2 3 2 2" xfId="9339" xr:uid="{00000000-0005-0000-0000-000001220000}"/>
    <cellStyle name="Comma 7 4 2 3 3" xfId="7096" xr:uid="{00000000-0005-0000-0000-000002220000}"/>
    <cellStyle name="Comma 7 4 2 4" xfId="3267" xr:uid="{00000000-0005-0000-0000-000003220000}"/>
    <cellStyle name="Comma 7 4 2 4 2" xfId="7829" xr:uid="{00000000-0005-0000-0000-000004220000}"/>
    <cellStyle name="Comma 7 4 2 5" xfId="5586" xr:uid="{00000000-0005-0000-0000-000005220000}"/>
    <cellStyle name="Comma 7 4 2 6" xfId="10630" xr:uid="{00000000-0005-0000-0000-000006220000}"/>
    <cellStyle name="Comma 7 4 3" xfId="1274" xr:uid="{00000000-0005-0000-0000-000007220000}"/>
    <cellStyle name="Comma 7 4 3 2" xfId="2061" xr:uid="{00000000-0005-0000-0000-000008220000}"/>
    <cellStyle name="Comma 7 4 3 2 2" xfId="4305" xr:uid="{00000000-0005-0000-0000-000009220000}"/>
    <cellStyle name="Comma 7 4 3 2 2 2" xfId="8867" xr:uid="{00000000-0005-0000-0000-00000A220000}"/>
    <cellStyle name="Comma 7 4 3 2 3" xfId="6624" xr:uid="{00000000-0005-0000-0000-00000B220000}"/>
    <cellStyle name="Comma 7 4 3 2 4" xfId="11668" xr:uid="{00000000-0005-0000-0000-00000C220000}"/>
    <cellStyle name="Comma 7 4 3 3" xfId="2785" xr:uid="{00000000-0005-0000-0000-00000D220000}"/>
    <cellStyle name="Comma 7 4 3 3 2" xfId="5029" xr:uid="{00000000-0005-0000-0000-00000E220000}"/>
    <cellStyle name="Comma 7 4 3 3 2 2" xfId="9591" xr:uid="{00000000-0005-0000-0000-00000F220000}"/>
    <cellStyle name="Comma 7 4 3 3 3" xfId="7348" xr:uid="{00000000-0005-0000-0000-000010220000}"/>
    <cellStyle name="Comma 7 4 3 4" xfId="3519" xr:uid="{00000000-0005-0000-0000-000011220000}"/>
    <cellStyle name="Comma 7 4 3 4 2" xfId="8081" xr:uid="{00000000-0005-0000-0000-000012220000}"/>
    <cellStyle name="Comma 7 4 3 5" xfId="5838" xr:uid="{00000000-0005-0000-0000-000013220000}"/>
    <cellStyle name="Comma 7 4 3 6" xfId="10882" xr:uid="{00000000-0005-0000-0000-000014220000}"/>
    <cellStyle name="Comma 7 4 4" xfId="1489" xr:uid="{00000000-0005-0000-0000-000015220000}"/>
    <cellStyle name="Comma 7 4 4 2" xfId="3733" xr:uid="{00000000-0005-0000-0000-000016220000}"/>
    <cellStyle name="Comma 7 4 4 2 2" xfId="8295" xr:uid="{00000000-0005-0000-0000-000017220000}"/>
    <cellStyle name="Comma 7 4 4 3" xfId="6052" xr:uid="{00000000-0005-0000-0000-000018220000}"/>
    <cellStyle name="Comma 7 4 4 4" xfId="11096" xr:uid="{00000000-0005-0000-0000-000019220000}"/>
    <cellStyle name="Comma 7 4 5" xfId="2275" xr:uid="{00000000-0005-0000-0000-00001A220000}"/>
    <cellStyle name="Comma 7 4 5 2" xfId="4519" xr:uid="{00000000-0005-0000-0000-00001B220000}"/>
    <cellStyle name="Comma 7 4 5 2 2" xfId="9081" xr:uid="{00000000-0005-0000-0000-00001C220000}"/>
    <cellStyle name="Comma 7 4 5 3" xfId="6838" xr:uid="{00000000-0005-0000-0000-00001D220000}"/>
    <cellStyle name="Comma 7 4 6" xfId="2999" xr:uid="{00000000-0005-0000-0000-00001E220000}"/>
    <cellStyle name="Comma 7 4 6 2" xfId="7561" xr:uid="{00000000-0005-0000-0000-00001F220000}"/>
    <cellStyle name="Comma 7 4 7" xfId="5264" xr:uid="{00000000-0005-0000-0000-000020220000}"/>
    <cellStyle name="Comma 7 4 8" xfId="10309" xr:uid="{00000000-0005-0000-0000-000021220000}"/>
    <cellStyle name="Comma 7 5" xfId="212" xr:uid="{00000000-0005-0000-0000-000022220000}"/>
    <cellStyle name="Comma 7 5 2" xfId="1022" xr:uid="{00000000-0005-0000-0000-000023220000}"/>
    <cellStyle name="Comma 7 5 2 2" xfId="1810" xr:uid="{00000000-0005-0000-0000-000024220000}"/>
    <cellStyle name="Comma 7 5 2 2 2" xfId="4054" xr:uid="{00000000-0005-0000-0000-000025220000}"/>
    <cellStyle name="Comma 7 5 2 2 2 2" xfId="8616" xr:uid="{00000000-0005-0000-0000-000026220000}"/>
    <cellStyle name="Comma 7 5 2 2 3" xfId="6373" xr:uid="{00000000-0005-0000-0000-000027220000}"/>
    <cellStyle name="Comma 7 5 2 2 4" xfId="11417" xr:uid="{00000000-0005-0000-0000-000028220000}"/>
    <cellStyle name="Comma 7 5 2 3" xfId="2534" xr:uid="{00000000-0005-0000-0000-000029220000}"/>
    <cellStyle name="Comma 7 5 2 3 2" xfId="4778" xr:uid="{00000000-0005-0000-0000-00002A220000}"/>
    <cellStyle name="Comma 7 5 2 3 2 2" xfId="9340" xr:uid="{00000000-0005-0000-0000-00002B220000}"/>
    <cellStyle name="Comma 7 5 2 3 3" xfId="7097" xr:uid="{00000000-0005-0000-0000-00002C220000}"/>
    <cellStyle name="Comma 7 5 2 4" xfId="3268" xr:uid="{00000000-0005-0000-0000-00002D220000}"/>
    <cellStyle name="Comma 7 5 2 4 2" xfId="7830" xr:uid="{00000000-0005-0000-0000-00002E220000}"/>
    <cellStyle name="Comma 7 5 2 5" xfId="5587" xr:uid="{00000000-0005-0000-0000-00002F220000}"/>
    <cellStyle name="Comma 7 5 2 6" xfId="10631" xr:uid="{00000000-0005-0000-0000-000030220000}"/>
    <cellStyle name="Comma 7 5 3" xfId="1275" xr:uid="{00000000-0005-0000-0000-000031220000}"/>
    <cellStyle name="Comma 7 5 3 2" xfId="2062" xr:uid="{00000000-0005-0000-0000-000032220000}"/>
    <cellStyle name="Comma 7 5 3 2 2" xfId="4306" xr:uid="{00000000-0005-0000-0000-000033220000}"/>
    <cellStyle name="Comma 7 5 3 2 2 2" xfId="8868" xr:uid="{00000000-0005-0000-0000-000034220000}"/>
    <cellStyle name="Comma 7 5 3 2 3" xfId="6625" xr:uid="{00000000-0005-0000-0000-000035220000}"/>
    <cellStyle name="Comma 7 5 3 2 4" xfId="11669" xr:uid="{00000000-0005-0000-0000-000036220000}"/>
    <cellStyle name="Comma 7 5 3 3" xfId="2786" xr:uid="{00000000-0005-0000-0000-000037220000}"/>
    <cellStyle name="Comma 7 5 3 3 2" xfId="5030" xr:uid="{00000000-0005-0000-0000-000038220000}"/>
    <cellStyle name="Comma 7 5 3 3 2 2" xfId="9592" xr:uid="{00000000-0005-0000-0000-000039220000}"/>
    <cellStyle name="Comma 7 5 3 3 3" xfId="7349" xr:uid="{00000000-0005-0000-0000-00003A220000}"/>
    <cellStyle name="Comma 7 5 3 4" xfId="3520" xr:uid="{00000000-0005-0000-0000-00003B220000}"/>
    <cellStyle name="Comma 7 5 3 4 2" xfId="8082" xr:uid="{00000000-0005-0000-0000-00003C220000}"/>
    <cellStyle name="Comma 7 5 3 5" xfId="5839" xr:uid="{00000000-0005-0000-0000-00003D220000}"/>
    <cellStyle name="Comma 7 5 3 6" xfId="10883" xr:uid="{00000000-0005-0000-0000-00003E220000}"/>
    <cellStyle name="Comma 7 5 4" xfId="1490" xr:uid="{00000000-0005-0000-0000-00003F220000}"/>
    <cellStyle name="Comma 7 5 4 2" xfId="3734" xr:uid="{00000000-0005-0000-0000-000040220000}"/>
    <cellStyle name="Comma 7 5 4 2 2" xfId="8296" xr:uid="{00000000-0005-0000-0000-000041220000}"/>
    <cellStyle name="Comma 7 5 4 3" xfId="6053" xr:uid="{00000000-0005-0000-0000-000042220000}"/>
    <cellStyle name="Comma 7 5 4 4" xfId="11097" xr:uid="{00000000-0005-0000-0000-000043220000}"/>
    <cellStyle name="Comma 7 5 5" xfId="2276" xr:uid="{00000000-0005-0000-0000-000044220000}"/>
    <cellStyle name="Comma 7 5 5 2" xfId="4520" xr:uid="{00000000-0005-0000-0000-000045220000}"/>
    <cellStyle name="Comma 7 5 5 2 2" xfId="9082" xr:uid="{00000000-0005-0000-0000-000046220000}"/>
    <cellStyle name="Comma 7 5 5 3" xfId="6839" xr:uid="{00000000-0005-0000-0000-000047220000}"/>
    <cellStyle name="Comma 7 5 6" xfId="3000" xr:uid="{00000000-0005-0000-0000-000048220000}"/>
    <cellStyle name="Comma 7 5 6 2" xfId="7562" xr:uid="{00000000-0005-0000-0000-000049220000}"/>
    <cellStyle name="Comma 7 5 7" xfId="5265" xr:uid="{00000000-0005-0000-0000-00004A220000}"/>
    <cellStyle name="Comma 7 5 8" xfId="10310" xr:uid="{00000000-0005-0000-0000-00004B220000}"/>
    <cellStyle name="Comma 7 6" xfId="213" xr:uid="{00000000-0005-0000-0000-00004C220000}"/>
    <cellStyle name="Comma 7 6 2" xfId="1023" xr:uid="{00000000-0005-0000-0000-00004D220000}"/>
    <cellStyle name="Comma 7 6 2 2" xfId="1811" xr:uid="{00000000-0005-0000-0000-00004E220000}"/>
    <cellStyle name="Comma 7 6 2 2 2" xfId="4055" xr:uid="{00000000-0005-0000-0000-00004F220000}"/>
    <cellStyle name="Comma 7 6 2 2 2 2" xfId="8617" xr:uid="{00000000-0005-0000-0000-000050220000}"/>
    <cellStyle name="Comma 7 6 2 2 3" xfId="6374" xr:uid="{00000000-0005-0000-0000-000051220000}"/>
    <cellStyle name="Comma 7 6 2 2 4" xfId="11418" xr:uid="{00000000-0005-0000-0000-000052220000}"/>
    <cellStyle name="Comma 7 6 2 3" xfId="2535" xr:uid="{00000000-0005-0000-0000-000053220000}"/>
    <cellStyle name="Comma 7 6 2 3 2" xfId="4779" xr:uid="{00000000-0005-0000-0000-000054220000}"/>
    <cellStyle name="Comma 7 6 2 3 2 2" xfId="9341" xr:uid="{00000000-0005-0000-0000-000055220000}"/>
    <cellStyle name="Comma 7 6 2 3 3" xfId="7098" xr:uid="{00000000-0005-0000-0000-000056220000}"/>
    <cellStyle name="Comma 7 6 2 4" xfId="3269" xr:uid="{00000000-0005-0000-0000-000057220000}"/>
    <cellStyle name="Comma 7 6 2 4 2" xfId="7831" xr:uid="{00000000-0005-0000-0000-000058220000}"/>
    <cellStyle name="Comma 7 6 2 5" xfId="5588" xr:uid="{00000000-0005-0000-0000-000059220000}"/>
    <cellStyle name="Comma 7 6 2 6" xfId="10632" xr:uid="{00000000-0005-0000-0000-00005A220000}"/>
    <cellStyle name="Comma 7 6 3" xfId="1276" xr:uid="{00000000-0005-0000-0000-00005B220000}"/>
    <cellStyle name="Comma 7 6 3 2" xfId="2063" xr:uid="{00000000-0005-0000-0000-00005C220000}"/>
    <cellStyle name="Comma 7 6 3 2 2" xfId="4307" xr:uid="{00000000-0005-0000-0000-00005D220000}"/>
    <cellStyle name="Comma 7 6 3 2 2 2" xfId="8869" xr:uid="{00000000-0005-0000-0000-00005E220000}"/>
    <cellStyle name="Comma 7 6 3 2 3" xfId="6626" xr:uid="{00000000-0005-0000-0000-00005F220000}"/>
    <cellStyle name="Comma 7 6 3 2 4" xfId="11670" xr:uid="{00000000-0005-0000-0000-000060220000}"/>
    <cellStyle name="Comma 7 6 3 3" xfId="2787" xr:uid="{00000000-0005-0000-0000-000061220000}"/>
    <cellStyle name="Comma 7 6 3 3 2" xfId="5031" xr:uid="{00000000-0005-0000-0000-000062220000}"/>
    <cellStyle name="Comma 7 6 3 3 2 2" xfId="9593" xr:uid="{00000000-0005-0000-0000-000063220000}"/>
    <cellStyle name="Comma 7 6 3 3 3" xfId="7350" xr:uid="{00000000-0005-0000-0000-000064220000}"/>
    <cellStyle name="Comma 7 6 3 4" xfId="3521" xr:uid="{00000000-0005-0000-0000-000065220000}"/>
    <cellStyle name="Comma 7 6 3 4 2" xfId="8083" xr:uid="{00000000-0005-0000-0000-000066220000}"/>
    <cellStyle name="Comma 7 6 3 5" xfId="5840" xr:uid="{00000000-0005-0000-0000-000067220000}"/>
    <cellStyle name="Comma 7 6 3 6" xfId="10884" xr:uid="{00000000-0005-0000-0000-000068220000}"/>
    <cellStyle name="Comma 7 6 4" xfId="1491" xr:uid="{00000000-0005-0000-0000-000069220000}"/>
    <cellStyle name="Comma 7 6 4 2" xfId="3735" xr:uid="{00000000-0005-0000-0000-00006A220000}"/>
    <cellStyle name="Comma 7 6 4 2 2" xfId="8297" xr:uid="{00000000-0005-0000-0000-00006B220000}"/>
    <cellStyle name="Comma 7 6 4 3" xfId="6054" xr:uid="{00000000-0005-0000-0000-00006C220000}"/>
    <cellStyle name="Comma 7 6 4 4" xfId="11098" xr:uid="{00000000-0005-0000-0000-00006D220000}"/>
    <cellStyle name="Comma 7 6 5" xfId="2277" xr:uid="{00000000-0005-0000-0000-00006E220000}"/>
    <cellStyle name="Comma 7 6 5 2" xfId="4521" xr:uid="{00000000-0005-0000-0000-00006F220000}"/>
    <cellStyle name="Comma 7 6 5 2 2" xfId="9083" xr:uid="{00000000-0005-0000-0000-000070220000}"/>
    <cellStyle name="Comma 7 6 5 3" xfId="6840" xr:uid="{00000000-0005-0000-0000-000071220000}"/>
    <cellStyle name="Comma 7 6 6" xfId="3001" xr:uid="{00000000-0005-0000-0000-000072220000}"/>
    <cellStyle name="Comma 7 6 6 2" xfId="7563" xr:uid="{00000000-0005-0000-0000-000073220000}"/>
    <cellStyle name="Comma 7 6 7" xfId="5266" xr:uid="{00000000-0005-0000-0000-000074220000}"/>
    <cellStyle name="Comma 7 6 8" xfId="10311" xr:uid="{00000000-0005-0000-0000-000075220000}"/>
    <cellStyle name="Comma 7 7" xfId="214" xr:uid="{00000000-0005-0000-0000-000076220000}"/>
    <cellStyle name="Comma 7 7 2" xfId="1024" xr:uid="{00000000-0005-0000-0000-000077220000}"/>
    <cellStyle name="Comma 7 7 2 2" xfId="1812" xr:uid="{00000000-0005-0000-0000-000078220000}"/>
    <cellStyle name="Comma 7 7 2 2 2" xfId="4056" xr:uid="{00000000-0005-0000-0000-000079220000}"/>
    <cellStyle name="Comma 7 7 2 2 2 2" xfId="8618" xr:uid="{00000000-0005-0000-0000-00007A220000}"/>
    <cellStyle name="Comma 7 7 2 2 3" xfId="6375" xr:uid="{00000000-0005-0000-0000-00007B220000}"/>
    <cellStyle name="Comma 7 7 2 2 4" xfId="11419" xr:uid="{00000000-0005-0000-0000-00007C220000}"/>
    <cellStyle name="Comma 7 7 2 3" xfId="2536" xr:uid="{00000000-0005-0000-0000-00007D220000}"/>
    <cellStyle name="Comma 7 7 2 3 2" xfId="4780" xr:uid="{00000000-0005-0000-0000-00007E220000}"/>
    <cellStyle name="Comma 7 7 2 3 2 2" xfId="9342" xr:uid="{00000000-0005-0000-0000-00007F220000}"/>
    <cellStyle name="Comma 7 7 2 3 3" xfId="7099" xr:uid="{00000000-0005-0000-0000-000080220000}"/>
    <cellStyle name="Comma 7 7 2 4" xfId="3270" xr:uid="{00000000-0005-0000-0000-000081220000}"/>
    <cellStyle name="Comma 7 7 2 4 2" xfId="7832" xr:uid="{00000000-0005-0000-0000-000082220000}"/>
    <cellStyle name="Comma 7 7 2 5" xfId="5589" xr:uid="{00000000-0005-0000-0000-000083220000}"/>
    <cellStyle name="Comma 7 7 2 6" xfId="10633" xr:uid="{00000000-0005-0000-0000-000084220000}"/>
    <cellStyle name="Comma 7 7 3" xfId="1277" xr:uid="{00000000-0005-0000-0000-000085220000}"/>
    <cellStyle name="Comma 7 7 3 2" xfId="2064" xr:uid="{00000000-0005-0000-0000-000086220000}"/>
    <cellStyle name="Comma 7 7 3 2 2" xfId="4308" xr:uid="{00000000-0005-0000-0000-000087220000}"/>
    <cellStyle name="Comma 7 7 3 2 2 2" xfId="8870" xr:uid="{00000000-0005-0000-0000-000088220000}"/>
    <cellStyle name="Comma 7 7 3 2 3" xfId="6627" xr:uid="{00000000-0005-0000-0000-000089220000}"/>
    <cellStyle name="Comma 7 7 3 2 4" xfId="11671" xr:uid="{00000000-0005-0000-0000-00008A220000}"/>
    <cellStyle name="Comma 7 7 3 3" xfId="2788" xr:uid="{00000000-0005-0000-0000-00008B220000}"/>
    <cellStyle name="Comma 7 7 3 3 2" xfId="5032" xr:uid="{00000000-0005-0000-0000-00008C220000}"/>
    <cellStyle name="Comma 7 7 3 3 2 2" xfId="9594" xr:uid="{00000000-0005-0000-0000-00008D220000}"/>
    <cellStyle name="Comma 7 7 3 3 3" xfId="7351" xr:uid="{00000000-0005-0000-0000-00008E220000}"/>
    <cellStyle name="Comma 7 7 3 4" xfId="3522" xr:uid="{00000000-0005-0000-0000-00008F220000}"/>
    <cellStyle name="Comma 7 7 3 4 2" xfId="8084" xr:uid="{00000000-0005-0000-0000-000090220000}"/>
    <cellStyle name="Comma 7 7 3 5" xfId="5841" xr:uid="{00000000-0005-0000-0000-000091220000}"/>
    <cellStyle name="Comma 7 7 3 6" xfId="10885" xr:uid="{00000000-0005-0000-0000-000092220000}"/>
    <cellStyle name="Comma 7 7 4" xfId="1492" xr:uid="{00000000-0005-0000-0000-000093220000}"/>
    <cellStyle name="Comma 7 7 4 2" xfId="3736" xr:uid="{00000000-0005-0000-0000-000094220000}"/>
    <cellStyle name="Comma 7 7 4 2 2" xfId="8298" xr:uid="{00000000-0005-0000-0000-000095220000}"/>
    <cellStyle name="Comma 7 7 4 3" xfId="6055" xr:uid="{00000000-0005-0000-0000-000096220000}"/>
    <cellStyle name="Comma 7 7 4 4" xfId="11099" xr:uid="{00000000-0005-0000-0000-000097220000}"/>
    <cellStyle name="Comma 7 7 5" xfId="2278" xr:uid="{00000000-0005-0000-0000-000098220000}"/>
    <cellStyle name="Comma 7 7 5 2" xfId="4522" xr:uid="{00000000-0005-0000-0000-000099220000}"/>
    <cellStyle name="Comma 7 7 5 2 2" xfId="9084" xr:uid="{00000000-0005-0000-0000-00009A220000}"/>
    <cellStyle name="Comma 7 7 5 3" xfId="6841" xr:uid="{00000000-0005-0000-0000-00009B220000}"/>
    <cellStyle name="Comma 7 7 6" xfId="3002" xr:uid="{00000000-0005-0000-0000-00009C220000}"/>
    <cellStyle name="Comma 7 7 6 2" xfId="7564" xr:uid="{00000000-0005-0000-0000-00009D220000}"/>
    <cellStyle name="Comma 7 7 7" xfId="5267" xr:uid="{00000000-0005-0000-0000-00009E220000}"/>
    <cellStyle name="Comma 7 7 8" xfId="10312" xr:uid="{00000000-0005-0000-0000-00009F220000}"/>
    <cellStyle name="Comma 7 8" xfId="215" xr:uid="{00000000-0005-0000-0000-0000A0220000}"/>
    <cellStyle name="Comma 7 8 2" xfId="1025" xr:uid="{00000000-0005-0000-0000-0000A1220000}"/>
    <cellStyle name="Comma 7 8 2 2" xfId="1813" xr:uid="{00000000-0005-0000-0000-0000A2220000}"/>
    <cellStyle name="Comma 7 8 2 2 2" xfId="4057" xr:uid="{00000000-0005-0000-0000-0000A3220000}"/>
    <cellStyle name="Comma 7 8 2 2 2 2" xfId="8619" xr:uid="{00000000-0005-0000-0000-0000A4220000}"/>
    <cellStyle name="Comma 7 8 2 2 3" xfId="6376" xr:uid="{00000000-0005-0000-0000-0000A5220000}"/>
    <cellStyle name="Comma 7 8 2 2 4" xfId="11420" xr:uid="{00000000-0005-0000-0000-0000A6220000}"/>
    <cellStyle name="Comma 7 8 2 3" xfId="2537" xr:uid="{00000000-0005-0000-0000-0000A7220000}"/>
    <cellStyle name="Comma 7 8 2 3 2" xfId="4781" xr:uid="{00000000-0005-0000-0000-0000A8220000}"/>
    <cellStyle name="Comma 7 8 2 3 2 2" xfId="9343" xr:uid="{00000000-0005-0000-0000-0000A9220000}"/>
    <cellStyle name="Comma 7 8 2 3 3" xfId="7100" xr:uid="{00000000-0005-0000-0000-0000AA220000}"/>
    <cellStyle name="Comma 7 8 2 4" xfId="3271" xr:uid="{00000000-0005-0000-0000-0000AB220000}"/>
    <cellStyle name="Comma 7 8 2 4 2" xfId="7833" xr:uid="{00000000-0005-0000-0000-0000AC220000}"/>
    <cellStyle name="Comma 7 8 2 5" xfId="5590" xr:uid="{00000000-0005-0000-0000-0000AD220000}"/>
    <cellStyle name="Comma 7 8 2 6" xfId="10634" xr:uid="{00000000-0005-0000-0000-0000AE220000}"/>
    <cellStyle name="Comma 7 8 3" xfId="1278" xr:uid="{00000000-0005-0000-0000-0000AF220000}"/>
    <cellStyle name="Comma 7 8 3 2" xfId="2065" xr:uid="{00000000-0005-0000-0000-0000B0220000}"/>
    <cellStyle name="Comma 7 8 3 2 2" xfId="4309" xr:uid="{00000000-0005-0000-0000-0000B1220000}"/>
    <cellStyle name="Comma 7 8 3 2 2 2" xfId="8871" xr:uid="{00000000-0005-0000-0000-0000B2220000}"/>
    <cellStyle name="Comma 7 8 3 2 3" xfId="6628" xr:uid="{00000000-0005-0000-0000-0000B3220000}"/>
    <cellStyle name="Comma 7 8 3 2 4" xfId="11672" xr:uid="{00000000-0005-0000-0000-0000B4220000}"/>
    <cellStyle name="Comma 7 8 3 3" xfId="2789" xr:uid="{00000000-0005-0000-0000-0000B5220000}"/>
    <cellStyle name="Comma 7 8 3 3 2" xfId="5033" xr:uid="{00000000-0005-0000-0000-0000B6220000}"/>
    <cellStyle name="Comma 7 8 3 3 2 2" xfId="9595" xr:uid="{00000000-0005-0000-0000-0000B7220000}"/>
    <cellStyle name="Comma 7 8 3 3 3" xfId="7352" xr:uid="{00000000-0005-0000-0000-0000B8220000}"/>
    <cellStyle name="Comma 7 8 3 4" xfId="3523" xr:uid="{00000000-0005-0000-0000-0000B9220000}"/>
    <cellStyle name="Comma 7 8 3 4 2" xfId="8085" xr:uid="{00000000-0005-0000-0000-0000BA220000}"/>
    <cellStyle name="Comma 7 8 3 5" xfId="5842" xr:uid="{00000000-0005-0000-0000-0000BB220000}"/>
    <cellStyle name="Comma 7 8 3 6" xfId="10886" xr:uid="{00000000-0005-0000-0000-0000BC220000}"/>
    <cellStyle name="Comma 7 8 4" xfId="1493" xr:uid="{00000000-0005-0000-0000-0000BD220000}"/>
    <cellStyle name="Comma 7 8 4 2" xfId="3737" xr:uid="{00000000-0005-0000-0000-0000BE220000}"/>
    <cellStyle name="Comma 7 8 4 2 2" xfId="8299" xr:uid="{00000000-0005-0000-0000-0000BF220000}"/>
    <cellStyle name="Comma 7 8 4 3" xfId="6056" xr:uid="{00000000-0005-0000-0000-0000C0220000}"/>
    <cellStyle name="Comma 7 8 4 4" xfId="11100" xr:uid="{00000000-0005-0000-0000-0000C1220000}"/>
    <cellStyle name="Comma 7 8 5" xfId="2279" xr:uid="{00000000-0005-0000-0000-0000C2220000}"/>
    <cellStyle name="Comma 7 8 5 2" xfId="4523" xr:uid="{00000000-0005-0000-0000-0000C3220000}"/>
    <cellStyle name="Comma 7 8 5 2 2" xfId="9085" xr:uid="{00000000-0005-0000-0000-0000C4220000}"/>
    <cellStyle name="Comma 7 8 5 3" xfId="6842" xr:uid="{00000000-0005-0000-0000-0000C5220000}"/>
    <cellStyle name="Comma 7 8 6" xfId="3003" xr:uid="{00000000-0005-0000-0000-0000C6220000}"/>
    <cellStyle name="Comma 7 8 6 2" xfId="7565" xr:uid="{00000000-0005-0000-0000-0000C7220000}"/>
    <cellStyle name="Comma 7 8 7" xfId="5268" xr:uid="{00000000-0005-0000-0000-0000C8220000}"/>
    <cellStyle name="Comma 7 8 8" xfId="10313" xr:uid="{00000000-0005-0000-0000-0000C9220000}"/>
    <cellStyle name="Comma 7 9" xfId="216" xr:uid="{00000000-0005-0000-0000-0000CA220000}"/>
    <cellStyle name="Comma 7 9 2" xfId="1026" xr:uid="{00000000-0005-0000-0000-0000CB220000}"/>
    <cellStyle name="Comma 7 9 2 2" xfId="1814" xr:uid="{00000000-0005-0000-0000-0000CC220000}"/>
    <cellStyle name="Comma 7 9 2 2 2" xfId="4058" xr:uid="{00000000-0005-0000-0000-0000CD220000}"/>
    <cellStyle name="Comma 7 9 2 2 2 2" xfId="8620" xr:uid="{00000000-0005-0000-0000-0000CE220000}"/>
    <cellStyle name="Comma 7 9 2 2 3" xfId="6377" xr:uid="{00000000-0005-0000-0000-0000CF220000}"/>
    <cellStyle name="Comma 7 9 2 2 4" xfId="11421" xr:uid="{00000000-0005-0000-0000-0000D0220000}"/>
    <cellStyle name="Comma 7 9 2 3" xfId="2538" xr:uid="{00000000-0005-0000-0000-0000D1220000}"/>
    <cellStyle name="Comma 7 9 2 3 2" xfId="4782" xr:uid="{00000000-0005-0000-0000-0000D2220000}"/>
    <cellStyle name="Comma 7 9 2 3 2 2" xfId="9344" xr:uid="{00000000-0005-0000-0000-0000D3220000}"/>
    <cellStyle name="Comma 7 9 2 3 3" xfId="7101" xr:uid="{00000000-0005-0000-0000-0000D4220000}"/>
    <cellStyle name="Comma 7 9 2 4" xfId="3272" xr:uid="{00000000-0005-0000-0000-0000D5220000}"/>
    <cellStyle name="Comma 7 9 2 4 2" xfId="7834" xr:uid="{00000000-0005-0000-0000-0000D6220000}"/>
    <cellStyle name="Comma 7 9 2 5" xfId="5591" xr:uid="{00000000-0005-0000-0000-0000D7220000}"/>
    <cellStyle name="Comma 7 9 2 6" xfId="10635" xr:uid="{00000000-0005-0000-0000-0000D8220000}"/>
    <cellStyle name="Comma 7 9 3" xfId="1279" xr:uid="{00000000-0005-0000-0000-0000D9220000}"/>
    <cellStyle name="Comma 7 9 3 2" xfId="2066" xr:uid="{00000000-0005-0000-0000-0000DA220000}"/>
    <cellStyle name="Comma 7 9 3 2 2" xfId="4310" xr:uid="{00000000-0005-0000-0000-0000DB220000}"/>
    <cellStyle name="Comma 7 9 3 2 2 2" xfId="8872" xr:uid="{00000000-0005-0000-0000-0000DC220000}"/>
    <cellStyle name="Comma 7 9 3 2 3" xfId="6629" xr:uid="{00000000-0005-0000-0000-0000DD220000}"/>
    <cellStyle name="Comma 7 9 3 2 4" xfId="11673" xr:uid="{00000000-0005-0000-0000-0000DE220000}"/>
    <cellStyle name="Comma 7 9 3 3" xfId="2790" xr:uid="{00000000-0005-0000-0000-0000DF220000}"/>
    <cellStyle name="Comma 7 9 3 3 2" xfId="5034" xr:uid="{00000000-0005-0000-0000-0000E0220000}"/>
    <cellStyle name="Comma 7 9 3 3 2 2" xfId="9596" xr:uid="{00000000-0005-0000-0000-0000E1220000}"/>
    <cellStyle name="Comma 7 9 3 3 3" xfId="7353" xr:uid="{00000000-0005-0000-0000-0000E2220000}"/>
    <cellStyle name="Comma 7 9 3 4" xfId="3524" xr:uid="{00000000-0005-0000-0000-0000E3220000}"/>
    <cellStyle name="Comma 7 9 3 4 2" xfId="8086" xr:uid="{00000000-0005-0000-0000-0000E4220000}"/>
    <cellStyle name="Comma 7 9 3 5" xfId="5843" xr:uid="{00000000-0005-0000-0000-0000E5220000}"/>
    <cellStyle name="Comma 7 9 3 6" xfId="10887" xr:uid="{00000000-0005-0000-0000-0000E6220000}"/>
    <cellStyle name="Comma 7 9 4" xfId="1494" xr:uid="{00000000-0005-0000-0000-0000E7220000}"/>
    <cellStyle name="Comma 7 9 4 2" xfId="3738" xr:uid="{00000000-0005-0000-0000-0000E8220000}"/>
    <cellStyle name="Comma 7 9 4 2 2" xfId="8300" xr:uid="{00000000-0005-0000-0000-0000E9220000}"/>
    <cellStyle name="Comma 7 9 4 3" xfId="6057" xr:uid="{00000000-0005-0000-0000-0000EA220000}"/>
    <cellStyle name="Comma 7 9 4 4" xfId="11101" xr:uid="{00000000-0005-0000-0000-0000EB220000}"/>
    <cellStyle name="Comma 7 9 5" xfId="2280" xr:uid="{00000000-0005-0000-0000-0000EC220000}"/>
    <cellStyle name="Comma 7 9 5 2" xfId="4524" xr:uid="{00000000-0005-0000-0000-0000ED220000}"/>
    <cellStyle name="Comma 7 9 5 2 2" xfId="9086" xr:uid="{00000000-0005-0000-0000-0000EE220000}"/>
    <cellStyle name="Comma 7 9 5 3" xfId="6843" xr:uid="{00000000-0005-0000-0000-0000EF220000}"/>
    <cellStyle name="Comma 7 9 6" xfId="3004" xr:uid="{00000000-0005-0000-0000-0000F0220000}"/>
    <cellStyle name="Comma 7 9 6 2" xfId="7566" xr:uid="{00000000-0005-0000-0000-0000F1220000}"/>
    <cellStyle name="Comma 7 9 7" xfId="5269" xr:uid="{00000000-0005-0000-0000-0000F2220000}"/>
    <cellStyle name="Comma 7 9 8" xfId="10314" xr:uid="{00000000-0005-0000-0000-0000F3220000}"/>
    <cellStyle name="Comma 70" xfId="2107" xr:uid="{00000000-0005-0000-0000-0000F4220000}"/>
    <cellStyle name="Comma 70 2" xfId="4351" xr:uid="{00000000-0005-0000-0000-0000F5220000}"/>
    <cellStyle name="Comma 70 2 2" xfId="8913" xr:uid="{00000000-0005-0000-0000-0000F6220000}"/>
    <cellStyle name="Comma 70 3" xfId="6670" xr:uid="{00000000-0005-0000-0000-0000F7220000}"/>
    <cellStyle name="Comma 71" xfId="2831" xr:uid="{00000000-0005-0000-0000-0000F8220000}"/>
    <cellStyle name="Comma 71 2" xfId="7393" xr:uid="{00000000-0005-0000-0000-0000F9220000}"/>
    <cellStyle name="Comma 72" xfId="3007" xr:uid="{00000000-0005-0000-0000-0000FA220000}"/>
    <cellStyle name="Comma 72 2" xfId="7569" xr:uid="{00000000-0005-0000-0000-0000FB220000}"/>
    <cellStyle name="Comma 73" xfId="5073" xr:uid="{00000000-0005-0000-0000-0000FC220000}"/>
    <cellStyle name="Comma 73 2" xfId="9635" xr:uid="{00000000-0005-0000-0000-0000FD220000}"/>
    <cellStyle name="Comma 74" xfId="5096" xr:uid="{00000000-0005-0000-0000-0000FE220000}"/>
    <cellStyle name="Comma 75" xfId="5330" xr:uid="{00000000-0005-0000-0000-0000FF220000}"/>
    <cellStyle name="Comma 76" xfId="10141" xr:uid="{00000000-0005-0000-0000-000000230000}"/>
    <cellStyle name="Comma 8" xfId="217" xr:uid="{00000000-0005-0000-0000-000001230000}"/>
    <cellStyle name="Comma 8 2" xfId="218" xr:uid="{00000000-0005-0000-0000-000002230000}"/>
    <cellStyle name="Comma 8 2 2" xfId="1028" xr:uid="{00000000-0005-0000-0000-000003230000}"/>
    <cellStyle name="Comma 8 2 2 2" xfId="1816" xr:uid="{00000000-0005-0000-0000-000004230000}"/>
    <cellStyle name="Comma 8 2 2 2 2" xfId="4060" xr:uid="{00000000-0005-0000-0000-000005230000}"/>
    <cellStyle name="Comma 8 2 2 2 2 2" xfId="8622" xr:uid="{00000000-0005-0000-0000-000006230000}"/>
    <cellStyle name="Comma 8 2 2 2 3" xfId="6379" xr:uid="{00000000-0005-0000-0000-000007230000}"/>
    <cellStyle name="Comma 8 2 2 2 4" xfId="11423" xr:uid="{00000000-0005-0000-0000-000008230000}"/>
    <cellStyle name="Comma 8 2 2 3" xfId="2540" xr:uid="{00000000-0005-0000-0000-000009230000}"/>
    <cellStyle name="Comma 8 2 2 3 2" xfId="4784" xr:uid="{00000000-0005-0000-0000-00000A230000}"/>
    <cellStyle name="Comma 8 2 2 3 2 2" xfId="9346" xr:uid="{00000000-0005-0000-0000-00000B230000}"/>
    <cellStyle name="Comma 8 2 2 3 3" xfId="7103" xr:uid="{00000000-0005-0000-0000-00000C230000}"/>
    <cellStyle name="Comma 8 2 2 4" xfId="3274" xr:uid="{00000000-0005-0000-0000-00000D230000}"/>
    <cellStyle name="Comma 8 2 2 4 2" xfId="7836" xr:uid="{00000000-0005-0000-0000-00000E230000}"/>
    <cellStyle name="Comma 8 2 2 5" xfId="5593" xr:uid="{00000000-0005-0000-0000-00000F230000}"/>
    <cellStyle name="Comma 8 2 2 6" xfId="10637" xr:uid="{00000000-0005-0000-0000-000010230000}"/>
    <cellStyle name="Comma 8 2 3" xfId="1281" xr:uid="{00000000-0005-0000-0000-000011230000}"/>
    <cellStyle name="Comma 8 2 3 2" xfId="2068" xr:uid="{00000000-0005-0000-0000-000012230000}"/>
    <cellStyle name="Comma 8 2 3 2 2" xfId="4312" xr:uid="{00000000-0005-0000-0000-000013230000}"/>
    <cellStyle name="Comma 8 2 3 2 2 2" xfId="8874" xr:uid="{00000000-0005-0000-0000-000014230000}"/>
    <cellStyle name="Comma 8 2 3 2 3" xfId="6631" xr:uid="{00000000-0005-0000-0000-000015230000}"/>
    <cellStyle name="Comma 8 2 3 2 4" xfId="11675" xr:uid="{00000000-0005-0000-0000-000016230000}"/>
    <cellStyle name="Comma 8 2 3 3" xfId="2792" xr:uid="{00000000-0005-0000-0000-000017230000}"/>
    <cellStyle name="Comma 8 2 3 3 2" xfId="5036" xr:uid="{00000000-0005-0000-0000-000018230000}"/>
    <cellStyle name="Comma 8 2 3 3 2 2" xfId="9598" xr:uid="{00000000-0005-0000-0000-000019230000}"/>
    <cellStyle name="Comma 8 2 3 3 3" xfId="7355" xr:uid="{00000000-0005-0000-0000-00001A230000}"/>
    <cellStyle name="Comma 8 2 3 4" xfId="3526" xr:uid="{00000000-0005-0000-0000-00001B230000}"/>
    <cellStyle name="Comma 8 2 3 4 2" xfId="8088" xr:uid="{00000000-0005-0000-0000-00001C230000}"/>
    <cellStyle name="Comma 8 2 3 5" xfId="5845" xr:uid="{00000000-0005-0000-0000-00001D230000}"/>
    <cellStyle name="Comma 8 2 3 6" xfId="10889" xr:uid="{00000000-0005-0000-0000-00001E230000}"/>
    <cellStyle name="Comma 8 2 4" xfId="1496" xr:uid="{00000000-0005-0000-0000-00001F230000}"/>
    <cellStyle name="Comma 8 2 4 2" xfId="3740" xr:uid="{00000000-0005-0000-0000-000020230000}"/>
    <cellStyle name="Comma 8 2 4 2 2" xfId="8302" xr:uid="{00000000-0005-0000-0000-000021230000}"/>
    <cellStyle name="Comma 8 2 4 3" xfId="6059" xr:uid="{00000000-0005-0000-0000-000022230000}"/>
    <cellStyle name="Comma 8 2 4 4" xfId="11103" xr:uid="{00000000-0005-0000-0000-000023230000}"/>
    <cellStyle name="Comma 8 2 5" xfId="2282" xr:uid="{00000000-0005-0000-0000-000024230000}"/>
    <cellStyle name="Comma 8 2 5 2" xfId="4526" xr:uid="{00000000-0005-0000-0000-000025230000}"/>
    <cellStyle name="Comma 8 2 5 2 2" xfId="9088" xr:uid="{00000000-0005-0000-0000-000026230000}"/>
    <cellStyle name="Comma 8 2 5 3" xfId="6845" xr:uid="{00000000-0005-0000-0000-000027230000}"/>
    <cellStyle name="Comma 8 2 6" xfId="3006" xr:uid="{00000000-0005-0000-0000-000028230000}"/>
    <cellStyle name="Comma 8 2 6 2" xfId="7568" xr:uid="{00000000-0005-0000-0000-000029230000}"/>
    <cellStyle name="Comma 8 2 7" xfId="5271" xr:uid="{00000000-0005-0000-0000-00002A230000}"/>
    <cellStyle name="Comma 8 2 8" xfId="10316" xr:uid="{00000000-0005-0000-0000-00002B230000}"/>
    <cellStyle name="Comma 8 3" xfId="1027" xr:uid="{00000000-0005-0000-0000-00002C230000}"/>
    <cellStyle name="Comma 8 3 2" xfId="1815" xr:uid="{00000000-0005-0000-0000-00002D230000}"/>
    <cellStyle name="Comma 8 3 2 2" xfId="4059" xr:uid="{00000000-0005-0000-0000-00002E230000}"/>
    <cellStyle name="Comma 8 3 2 2 2" xfId="8621" xr:uid="{00000000-0005-0000-0000-00002F230000}"/>
    <cellStyle name="Comma 8 3 2 3" xfId="6378" xr:uid="{00000000-0005-0000-0000-000030230000}"/>
    <cellStyle name="Comma 8 3 2 4" xfId="11422" xr:uid="{00000000-0005-0000-0000-000031230000}"/>
    <cellStyle name="Comma 8 3 3" xfId="2539" xr:uid="{00000000-0005-0000-0000-000032230000}"/>
    <cellStyle name="Comma 8 3 3 2" xfId="4783" xr:uid="{00000000-0005-0000-0000-000033230000}"/>
    <cellStyle name="Comma 8 3 3 2 2" xfId="9345" xr:uid="{00000000-0005-0000-0000-000034230000}"/>
    <cellStyle name="Comma 8 3 3 3" xfId="7102" xr:uid="{00000000-0005-0000-0000-000035230000}"/>
    <cellStyle name="Comma 8 3 4" xfId="3273" xr:uid="{00000000-0005-0000-0000-000036230000}"/>
    <cellStyle name="Comma 8 3 4 2" xfId="7835" xr:uid="{00000000-0005-0000-0000-000037230000}"/>
    <cellStyle name="Comma 8 3 5" xfId="5592" xr:uid="{00000000-0005-0000-0000-000038230000}"/>
    <cellStyle name="Comma 8 3 6" xfId="10636" xr:uid="{00000000-0005-0000-0000-000039230000}"/>
    <cellStyle name="Comma 8 4" xfId="1280" xr:uid="{00000000-0005-0000-0000-00003A230000}"/>
    <cellStyle name="Comma 8 4 2" xfId="2067" xr:uid="{00000000-0005-0000-0000-00003B230000}"/>
    <cellStyle name="Comma 8 4 2 2" xfId="4311" xr:uid="{00000000-0005-0000-0000-00003C230000}"/>
    <cellStyle name="Comma 8 4 2 2 2" xfId="8873" xr:uid="{00000000-0005-0000-0000-00003D230000}"/>
    <cellStyle name="Comma 8 4 2 3" xfId="6630" xr:uid="{00000000-0005-0000-0000-00003E230000}"/>
    <cellStyle name="Comma 8 4 2 4" xfId="11674" xr:uid="{00000000-0005-0000-0000-00003F230000}"/>
    <cellStyle name="Comma 8 4 3" xfId="2791" xr:uid="{00000000-0005-0000-0000-000040230000}"/>
    <cellStyle name="Comma 8 4 3 2" xfId="5035" xr:uid="{00000000-0005-0000-0000-000041230000}"/>
    <cellStyle name="Comma 8 4 3 2 2" xfId="9597" xr:uid="{00000000-0005-0000-0000-000042230000}"/>
    <cellStyle name="Comma 8 4 3 3" xfId="7354" xr:uid="{00000000-0005-0000-0000-000043230000}"/>
    <cellStyle name="Comma 8 4 4" xfId="3525" xr:uid="{00000000-0005-0000-0000-000044230000}"/>
    <cellStyle name="Comma 8 4 4 2" xfId="8087" xr:uid="{00000000-0005-0000-0000-000045230000}"/>
    <cellStyle name="Comma 8 4 5" xfId="5844" xr:uid="{00000000-0005-0000-0000-000046230000}"/>
    <cellStyle name="Comma 8 4 6" xfId="10888" xr:uid="{00000000-0005-0000-0000-000047230000}"/>
    <cellStyle name="Comma 8 5" xfId="1495" xr:uid="{00000000-0005-0000-0000-000048230000}"/>
    <cellStyle name="Comma 8 5 2" xfId="3739" xr:uid="{00000000-0005-0000-0000-000049230000}"/>
    <cellStyle name="Comma 8 5 2 2" xfId="8301" xr:uid="{00000000-0005-0000-0000-00004A230000}"/>
    <cellStyle name="Comma 8 5 3" xfId="6058" xr:uid="{00000000-0005-0000-0000-00004B230000}"/>
    <cellStyle name="Comma 8 5 4" xfId="11102" xr:uid="{00000000-0005-0000-0000-00004C230000}"/>
    <cellStyle name="Comma 8 6" xfId="2281" xr:uid="{00000000-0005-0000-0000-00004D230000}"/>
    <cellStyle name="Comma 8 6 2" xfId="4525" xr:uid="{00000000-0005-0000-0000-00004E230000}"/>
    <cellStyle name="Comma 8 6 2 2" xfId="9087" xr:uid="{00000000-0005-0000-0000-00004F230000}"/>
    <cellStyle name="Comma 8 6 3" xfId="6844" xr:uid="{00000000-0005-0000-0000-000050230000}"/>
    <cellStyle name="Comma 8 7" xfId="3005" xr:uid="{00000000-0005-0000-0000-000051230000}"/>
    <cellStyle name="Comma 8 7 2" xfId="7567" xr:uid="{00000000-0005-0000-0000-000052230000}"/>
    <cellStyle name="Comma 8 8" xfId="5270" xr:uid="{00000000-0005-0000-0000-000053230000}"/>
    <cellStyle name="Comma 8 9" xfId="10315" xr:uid="{00000000-0005-0000-0000-000054230000}"/>
    <cellStyle name="Comma 9" xfId="56" xr:uid="{00000000-0005-0000-0000-000055230000}"/>
    <cellStyle name="Comma 9 2" xfId="873" xr:uid="{00000000-0005-0000-0000-000056230000}"/>
    <cellStyle name="Comma 9 2 2" xfId="1661" xr:uid="{00000000-0005-0000-0000-000057230000}"/>
    <cellStyle name="Comma 9 2 2 2" xfId="3905" xr:uid="{00000000-0005-0000-0000-000058230000}"/>
    <cellStyle name="Comma 9 2 2 2 2" xfId="8467" xr:uid="{00000000-0005-0000-0000-000059230000}"/>
    <cellStyle name="Comma 9 2 2 3" xfId="6224" xr:uid="{00000000-0005-0000-0000-00005A230000}"/>
    <cellStyle name="Comma 9 2 2 4" xfId="11268" xr:uid="{00000000-0005-0000-0000-00005B230000}"/>
    <cellStyle name="Comma 9 2 3" xfId="2385" xr:uid="{00000000-0005-0000-0000-00005C230000}"/>
    <cellStyle name="Comma 9 2 3 2" xfId="4629" xr:uid="{00000000-0005-0000-0000-00005D230000}"/>
    <cellStyle name="Comma 9 2 3 2 2" xfId="9191" xr:uid="{00000000-0005-0000-0000-00005E230000}"/>
    <cellStyle name="Comma 9 2 3 3" xfId="6948" xr:uid="{00000000-0005-0000-0000-00005F230000}"/>
    <cellStyle name="Comma 9 2 4" xfId="3119" xr:uid="{00000000-0005-0000-0000-000060230000}"/>
    <cellStyle name="Comma 9 2 4 2" xfId="7681" xr:uid="{00000000-0005-0000-0000-000061230000}"/>
    <cellStyle name="Comma 9 2 5" xfId="5438" xr:uid="{00000000-0005-0000-0000-000062230000}"/>
    <cellStyle name="Comma 9 2 6" xfId="10482" xr:uid="{00000000-0005-0000-0000-000063230000}"/>
    <cellStyle name="Comma 9 3" xfId="1126" xr:uid="{00000000-0005-0000-0000-000064230000}"/>
    <cellStyle name="Comma 9 3 2" xfId="1913" xr:uid="{00000000-0005-0000-0000-000065230000}"/>
    <cellStyle name="Comma 9 3 2 2" xfId="4157" xr:uid="{00000000-0005-0000-0000-000066230000}"/>
    <cellStyle name="Comma 9 3 2 2 2" xfId="8719" xr:uid="{00000000-0005-0000-0000-000067230000}"/>
    <cellStyle name="Comma 9 3 2 3" xfId="6476" xr:uid="{00000000-0005-0000-0000-000068230000}"/>
    <cellStyle name="Comma 9 3 2 4" xfId="11520" xr:uid="{00000000-0005-0000-0000-000069230000}"/>
    <cellStyle name="Comma 9 3 3" xfId="2637" xr:uid="{00000000-0005-0000-0000-00006A230000}"/>
    <cellStyle name="Comma 9 3 3 2" xfId="4881" xr:uid="{00000000-0005-0000-0000-00006B230000}"/>
    <cellStyle name="Comma 9 3 3 2 2" xfId="9443" xr:uid="{00000000-0005-0000-0000-00006C230000}"/>
    <cellStyle name="Comma 9 3 3 3" xfId="7200" xr:uid="{00000000-0005-0000-0000-00006D230000}"/>
    <cellStyle name="Comma 9 3 4" xfId="3371" xr:uid="{00000000-0005-0000-0000-00006E230000}"/>
    <cellStyle name="Comma 9 3 4 2" xfId="7933" xr:uid="{00000000-0005-0000-0000-00006F230000}"/>
    <cellStyle name="Comma 9 3 5" xfId="5690" xr:uid="{00000000-0005-0000-0000-000070230000}"/>
    <cellStyle name="Comma 9 3 6" xfId="10734" xr:uid="{00000000-0005-0000-0000-000071230000}"/>
    <cellStyle name="Comma 9 4" xfId="1341" xr:uid="{00000000-0005-0000-0000-000072230000}"/>
    <cellStyle name="Comma 9 4 2" xfId="3585" xr:uid="{00000000-0005-0000-0000-000073230000}"/>
    <cellStyle name="Comma 9 4 2 2" xfId="8147" xr:uid="{00000000-0005-0000-0000-000074230000}"/>
    <cellStyle name="Comma 9 4 3" xfId="5904" xr:uid="{00000000-0005-0000-0000-000075230000}"/>
    <cellStyle name="Comma 9 4 4" xfId="10948" xr:uid="{00000000-0005-0000-0000-000076230000}"/>
    <cellStyle name="Comma 9 5" xfId="2127" xr:uid="{00000000-0005-0000-0000-000077230000}"/>
    <cellStyle name="Comma 9 5 2" xfId="4371" xr:uid="{00000000-0005-0000-0000-000078230000}"/>
    <cellStyle name="Comma 9 5 2 2" xfId="8933" xr:uid="{00000000-0005-0000-0000-000079230000}"/>
    <cellStyle name="Comma 9 5 3" xfId="6690" xr:uid="{00000000-0005-0000-0000-00007A230000}"/>
    <cellStyle name="Comma 9 6" xfId="2851" xr:uid="{00000000-0005-0000-0000-00007B230000}"/>
    <cellStyle name="Comma 9 6 2" xfId="7413" xr:uid="{00000000-0005-0000-0000-00007C230000}"/>
    <cellStyle name="Comma 9 7" xfId="5116" xr:uid="{00000000-0005-0000-0000-00007D230000}"/>
    <cellStyle name="Comma 9 8" xfId="10161" xr:uid="{00000000-0005-0000-0000-00007E230000}"/>
    <cellStyle name="Copied" xfId="219" xr:uid="{00000000-0005-0000-0000-00007F230000}"/>
    <cellStyle name="Currency [00]" xfId="221" xr:uid="{00000000-0005-0000-0000-000080230000}"/>
    <cellStyle name="Currency 10" xfId="805" xr:uid="{00000000-0005-0000-0000-000081230000}"/>
    <cellStyle name="Currency 11" xfId="741" xr:uid="{00000000-0005-0000-0000-000082230000}"/>
    <cellStyle name="Currency 12" xfId="807" xr:uid="{00000000-0005-0000-0000-000083230000}"/>
    <cellStyle name="Currency 13" xfId="743" xr:uid="{00000000-0005-0000-0000-000084230000}"/>
    <cellStyle name="Currency 14" xfId="806" xr:uid="{00000000-0005-0000-0000-000085230000}"/>
    <cellStyle name="Currency 15" xfId="740" xr:uid="{00000000-0005-0000-0000-000086230000}"/>
    <cellStyle name="Currency 16" xfId="808" xr:uid="{00000000-0005-0000-0000-000087230000}"/>
    <cellStyle name="Currency 17" xfId="744" xr:uid="{00000000-0005-0000-0000-000088230000}"/>
    <cellStyle name="Currency 18" xfId="809" xr:uid="{00000000-0005-0000-0000-000089230000}"/>
    <cellStyle name="Currency 19" xfId="742" xr:uid="{00000000-0005-0000-0000-00008A230000}"/>
    <cellStyle name="Currency 2" xfId="6" xr:uid="{00000000-0005-0000-0000-00008B230000}"/>
    <cellStyle name="Currency 2 2" xfId="222" xr:uid="{00000000-0005-0000-0000-00008C230000}"/>
    <cellStyle name="Currency 20" xfId="810" xr:uid="{00000000-0005-0000-0000-00008D230000}"/>
    <cellStyle name="Currency 21" xfId="745" xr:uid="{00000000-0005-0000-0000-00008E230000}"/>
    <cellStyle name="Currency 22" xfId="811" xr:uid="{00000000-0005-0000-0000-00008F230000}"/>
    <cellStyle name="Currency 23" xfId="802" xr:uid="{00000000-0005-0000-0000-000090230000}"/>
    <cellStyle name="Currency 24" xfId="812" xr:uid="{00000000-0005-0000-0000-000091230000}"/>
    <cellStyle name="Currency 25" xfId="801" xr:uid="{00000000-0005-0000-0000-000092230000}"/>
    <cellStyle name="Currency 26" xfId="814" xr:uid="{00000000-0005-0000-0000-000093230000}"/>
    <cellStyle name="Currency 27" xfId="800" xr:uid="{00000000-0005-0000-0000-000094230000}"/>
    <cellStyle name="Currency 28" xfId="813" xr:uid="{00000000-0005-0000-0000-000095230000}"/>
    <cellStyle name="Currency 3" xfId="9" xr:uid="{00000000-0005-0000-0000-000096230000}"/>
    <cellStyle name="Currency 3 10" xfId="2836" xr:uid="{00000000-0005-0000-0000-000097230000}"/>
    <cellStyle name="Currency 3 10 2" xfId="7398" xr:uid="{00000000-0005-0000-0000-000098230000}"/>
    <cellStyle name="Currency 3 11" xfId="5078" xr:uid="{00000000-0005-0000-0000-000099230000}"/>
    <cellStyle name="Currency 3 11 2" xfId="9640" xr:uid="{00000000-0005-0000-0000-00009A230000}"/>
    <cellStyle name="Currency 3 12" xfId="5101" xr:uid="{00000000-0005-0000-0000-00009B230000}"/>
    <cellStyle name="Currency 3 13" xfId="10146" xr:uid="{00000000-0005-0000-0000-00009C230000}"/>
    <cellStyle name="Currency 3 2" xfId="19" xr:uid="{00000000-0005-0000-0000-00009D230000}"/>
    <cellStyle name="Currency 3 2 10" xfId="10154" xr:uid="{00000000-0005-0000-0000-00009E230000}"/>
    <cellStyle name="Currency 3 2 2" xfId="866" xr:uid="{00000000-0005-0000-0000-00009F230000}"/>
    <cellStyle name="Currency 3 2 2 2" xfId="1654" xr:uid="{00000000-0005-0000-0000-0000A0230000}"/>
    <cellStyle name="Currency 3 2 2 2 2" xfId="3898" xr:uid="{00000000-0005-0000-0000-0000A1230000}"/>
    <cellStyle name="Currency 3 2 2 2 2 2" xfId="8460" xr:uid="{00000000-0005-0000-0000-0000A2230000}"/>
    <cellStyle name="Currency 3 2 2 2 3" xfId="6217" xr:uid="{00000000-0005-0000-0000-0000A3230000}"/>
    <cellStyle name="Currency 3 2 2 2 4" xfId="11261" xr:uid="{00000000-0005-0000-0000-0000A4230000}"/>
    <cellStyle name="Currency 3 2 2 3" xfId="2378" xr:uid="{00000000-0005-0000-0000-0000A5230000}"/>
    <cellStyle name="Currency 3 2 2 3 2" xfId="4622" xr:uid="{00000000-0005-0000-0000-0000A6230000}"/>
    <cellStyle name="Currency 3 2 2 3 2 2" xfId="9184" xr:uid="{00000000-0005-0000-0000-0000A7230000}"/>
    <cellStyle name="Currency 3 2 2 3 3" xfId="6941" xr:uid="{00000000-0005-0000-0000-0000A8230000}"/>
    <cellStyle name="Currency 3 2 2 4" xfId="3112" xr:uid="{00000000-0005-0000-0000-0000A9230000}"/>
    <cellStyle name="Currency 3 2 2 4 2" xfId="7674" xr:uid="{00000000-0005-0000-0000-0000AA230000}"/>
    <cellStyle name="Currency 3 2 2 5" xfId="5431" xr:uid="{00000000-0005-0000-0000-0000AB230000}"/>
    <cellStyle name="Currency 3 2 2 6" xfId="10475" xr:uid="{00000000-0005-0000-0000-0000AC230000}"/>
    <cellStyle name="Currency 3 2 3" xfId="1096" xr:uid="{00000000-0005-0000-0000-0000AD230000}"/>
    <cellStyle name="Currency 3 2 3 2" xfId="1883" xr:uid="{00000000-0005-0000-0000-0000AE230000}"/>
    <cellStyle name="Currency 3 2 3 2 2" xfId="4127" xr:uid="{00000000-0005-0000-0000-0000AF230000}"/>
    <cellStyle name="Currency 3 2 3 2 2 2" xfId="8689" xr:uid="{00000000-0005-0000-0000-0000B0230000}"/>
    <cellStyle name="Currency 3 2 3 2 3" xfId="6446" xr:uid="{00000000-0005-0000-0000-0000B1230000}"/>
    <cellStyle name="Currency 3 2 3 2 4" xfId="11490" xr:uid="{00000000-0005-0000-0000-0000B2230000}"/>
    <cellStyle name="Currency 3 2 3 3" xfId="2607" xr:uid="{00000000-0005-0000-0000-0000B3230000}"/>
    <cellStyle name="Currency 3 2 3 3 2" xfId="4851" xr:uid="{00000000-0005-0000-0000-0000B4230000}"/>
    <cellStyle name="Currency 3 2 3 3 2 2" xfId="9413" xr:uid="{00000000-0005-0000-0000-0000B5230000}"/>
    <cellStyle name="Currency 3 2 3 3 3" xfId="7170" xr:uid="{00000000-0005-0000-0000-0000B6230000}"/>
    <cellStyle name="Currency 3 2 3 4" xfId="3341" xr:uid="{00000000-0005-0000-0000-0000B7230000}"/>
    <cellStyle name="Currency 3 2 3 4 2" xfId="7903" xr:uid="{00000000-0005-0000-0000-0000B8230000}"/>
    <cellStyle name="Currency 3 2 3 5" xfId="5660" xr:uid="{00000000-0005-0000-0000-0000B9230000}"/>
    <cellStyle name="Currency 3 2 3 6" xfId="10704" xr:uid="{00000000-0005-0000-0000-0000BA230000}"/>
    <cellStyle name="Currency 3 2 4" xfId="1118" xr:uid="{00000000-0005-0000-0000-0000BB230000}"/>
    <cellStyle name="Currency 3 2 4 2" xfId="1905" xr:uid="{00000000-0005-0000-0000-0000BC230000}"/>
    <cellStyle name="Currency 3 2 4 2 2" xfId="4149" xr:uid="{00000000-0005-0000-0000-0000BD230000}"/>
    <cellStyle name="Currency 3 2 4 2 2 2" xfId="8711" xr:uid="{00000000-0005-0000-0000-0000BE230000}"/>
    <cellStyle name="Currency 3 2 4 2 3" xfId="6468" xr:uid="{00000000-0005-0000-0000-0000BF230000}"/>
    <cellStyle name="Currency 3 2 4 2 4" xfId="11512" xr:uid="{00000000-0005-0000-0000-0000C0230000}"/>
    <cellStyle name="Currency 3 2 4 3" xfId="2629" xr:uid="{00000000-0005-0000-0000-0000C1230000}"/>
    <cellStyle name="Currency 3 2 4 3 2" xfId="4873" xr:uid="{00000000-0005-0000-0000-0000C2230000}"/>
    <cellStyle name="Currency 3 2 4 3 2 2" xfId="9435" xr:uid="{00000000-0005-0000-0000-0000C3230000}"/>
    <cellStyle name="Currency 3 2 4 3 3" xfId="7192" xr:uid="{00000000-0005-0000-0000-0000C4230000}"/>
    <cellStyle name="Currency 3 2 4 4" xfId="3363" xr:uid="{00000000-0005-0000-0000-0000C5230000}"/>
    <cellStyle name="Currency 3 2 4 4 2" xfId="7925" xr:uid="{00000000-0005-0000-0000-0000C6230000}"/>
    <cellStyle name="Currency 3 2 4 5" xfId="5682" xr:uid="{00000000-0005-0000-0000-0000C7230000}"/>
    <cellStyle name="Currency 3 2 4 6" xfId="10726" xr:uid="{00000000-0005-0000-0000-0000C8230000}"/>
    <cellStyle name="Currency 3 2 5" xfId="1334" xr:uid="{00000000-0005-0000-0000-0000C9230000}"/>
    <cellStyle name="Currency 3 2 5 2" xfId="3578" xr:uid="{00000000-0005-0000-0000-0000CA230000}"/>
    <cellStyle name="Currency 3 2 5 2 2" xfId="8140" xr:uid="{00000000-0005-0000-0000-0000CB230000}"/>
    <cellStyle name="Currency 3 2 5 3" xfId="5897" xr:uid="{00000000-0005-0000-0000-0000CC230000}"/>
    <cellStyle name="Currency 3 2 5 4" xfId="10941" xr:uid="{00000000-0005-0000-0000-0000CD230000}"/>
    <cellStyle name="Currency 3 2 6" xfId="2120" xr:uid="{00000000-0005-0000-0000-0000CE230000}"/>
    <cellStyle name="Currency 3 2 6 2" xfId="4364" xr:uid="{00000000-0005-0000-0000-0000CF230000}"/>
    <cellStyle name="Currency 3 2 6 2 2" xfId="8926" xr:uid="{00000000-0005-0000-0000-0000D0230000}"/>
    <cellStyle name="Currency 3 2 6 3" xfId="6683" xr:uid="{00000000-0005-0000-0000-0000D1230000}"/>
    <cellStyle name="Currency 3 2 7" xfId="2844" xr:uid="{00000000-0005-0000-0000-0000D2230000}"/>
    <cellStyle name="Currency 3 2 7 2" xfId="7406" xr:uid="{00000000-0005-0000-0000-0000D3230000}"/>
    <cellStyle name="Currency 3 2 8" xfId="5086" xr:uid="{00000000-0005-0000-0000-0000D4230000}"/>
    <cellStyle name="Currency 3 2 8 2" xfId="9648" xr:uid="{00000000-0005-0000-0000-0000D5230000}"/>
    <cellStyle name="Currency 3 2 9" xfId="5109" xr:uid="{00000000-0005-0000-0000-0000D6230000}"/>
    <cellStyle name="Currency 3 3" xfId="223" xr:uid="{00000000-0005-0000-0000-0000D7230000}"/>
    <cellStyle name="Currency 3 4" xfId="857" xr:uid="{00000000-0005-0000-0000-0000D8230000}"/>
    <cellStyle name="Currency 3 4 2" xfId="1645" xr:uid="{00000000-0005-0000-0000-0000D9230000}"/>
    <cellStyle name="Currency 3 4 2 2" xfId="3889" xr:uid="{00000000-0005-0000-0000-0000DA230000}"/>
    <cellStyle name="Currency 3 4 2 2 2" xfId="8451" xr:uid="{00000000-0005-0000-0000-0000DB230000}"/>
    <cellStyle name="Currency 3 4 2 3" xfId="6208" xr:uid="{00000000-0005-0000-0000-0000DC230000}"/>
    <cellStyle name="Currency 3 4 2 4" xfId="11252" xr:uid="{00000000-0005-0000-0000-0000DD230000}"/>
    <cellStyle name="Currency 3 4 3" xfId="2369" xr:uid="{00000000-0005-0000-0000-0000DE230000}"/>
    <cellStyle name="Currency 3 4 3 2" xfId="4613" xr:uid="{00000000-0005-0000-0000-0000DF230000}"/>
    <cellStyle name="Currency 3 4 3 2 2" xfId="9175" xr:uid="{00000000-0005-0000-0000-0000E0230000}"/>
    <cellStyle name="Currency 3 4 3 3" xfId="6932" xr:uid="{00000000-0005-0000-0000-0000E1230000}"/>
    <cellStyle name="Currency 3 4 4" xfId="3103" xr:uid="{00000000-0005-0000-0000-0000E2230000}"/>
    <cellStyle name="Currency 3 4 4 2" xfId="7665" xr:uid="{00000000-0005-0000-0000-0000E3230000}"/>
    <cellStyle name="Currency 3 4 5" xfId="5422" xr:uid="{00000000-0005-0000-0000-0000E4230000}"/>
    <cellStyle name="Currency 3 4 6" xfId="10466" xr:uid="{00000000-0005-0000-0000-0000E5230000}"/>
    <cellStyle name="Currency 3 5" xfId="1074" xr:uid="{00000000-0005-0000-0000-0000E6230000}"/>
    <cellStyle name="Currency 3 5 2" xfId="1861" xr:uid="{00000000-0005-0000-0000-0000E7230000}"/>
    <cellStyle name="Currency 3 5 2 2" xfId="4105" xr:uid="{00000000-0005-0000-0000-0000E8230000}"/>
    <cellStyle name="Currency 3 5 2 2 2" xfId="8667" xr:uid="{00000000-0005-0000-0000-0000E9230000}"/>
    <cellStyle name="Currency 3 5 2 3" xfId="6424" xr:uid="{00000000-0005-0000-0000-0000EA230000}"/>
    <cellStyle name="Currency 3 5 2 4" xfId="11468" xr:uid="{00000000-0005-0000-0000-0000EB230000}"/>
    <cellStyle name="Currency 3 5 3" xfId="2585" xr:uid="{00000000-0005-0000-0000-0000EC230000}"/>
    <cellStyle name="Currency 3 5 3 2" xfId="4829" xr:uid="{00000000-0005-0000-0000-0000ED230000}"/>
    <cellStyle name="Currency 3 5 3 2 2" xfId="9391" xr:uid="{00000000-0005-0000-0000-0000EE230000}"/>
    <cellStyle name="Currency 3 5 3 3" xfId="7148" xr:uid="{00000000-0005-0000-0000-0000EF230000}"/>
    <cellStyle name="Currency 3 5 4" xfId="3319" xr:uid="{00000000-0005-0000-0000-0000F0230000}"/>
    <cellStyle name="Currency 3 5 4 2" xfId="7881" xr:uid="{00000000-0005-0000-0000-0000F1230000}"/>
    <cellStyle name="Currency 3 5 5" xfId="5638" xr:uid="{00000000-0005-0000-0000-0000F2230000}"/>
    <cellStyle name="Currency 3 5 6" xfId="10682" xr:uid="{00000000-0005-0000-0000-0000F3230000}"/>
    <cellStyle name="Currency 3 6" xfId="1088" xr:uid="{00000000-0005-0000-0000-0000F4230000}"/>
    <cellStyle name="Currency 3 6 2" xfId="1875" xr:uid="{00000000-0005-0000-0000-0000F5230000}"/>
    <cellStyle name="Currency 3 6 2 2" xfId="4119" xr:uid="{00000000-0005-0000-0000-0000F6230000}"/>
    <cellStyle name="Currency 3 6 2 2 2" xfId="8681" xr:uid="{00000000-0005-0000-0000-0000F7230000}"/>
    <cellStyle name="Currency 3 6 2 3" xfId="6438" xr:uid="{00000000-0005-0000-0000-0000F8230000}"/>
    <cellStyle name="Currency 3 6 2 4" xfId="11482" xr:uid="{00000000-0005-0000-0000-0000F9230000}"/>
    <cellStyle name="Currency 3 6 3" xfId="2599" xr:uid="{00000000-0005-0000-0000-0000FA230000}"/>
    <cellStyle name="Currency 3 6 3 2" xfId="4843" xr:uid="{00000000-0005-0000-0000-0000FB230000}"/>
    <cellStyle name="Currency 3 6 3 2 2" xfId="9405" xr:uid="{00000000-0005-0000-0000-0000FC230000}"/>
    <cellStyle name="Currency 3 6 3 3" xfId="7162" xr:uid="{00000000-0005-0000-0000-0000FD230000}"/>
    <cellStyle name="Currency 3 6 4" xfId="3333" xr:uid="{00000000-0005-0000-0000-0000FE230000}"/>
    <cellStyle name="Currency 3 6 4 2" xfId="7895" xr:uid="{00000000-0005-0000-0000-0000FF230000}"/>
    <cellStyle name="Currency 3 6 5" xfId="5652" xr:uid="{00000000-0005-0000-0000-000000240000}"/>
    <cellStyle name="Currency 3 6 6" xfId="10696" xr:uid="{00000000-0005-0000-0000-000001240000}"/>
    <cellStyle name="Currency 3 7" xfId="1109" xr:uid="{00000000-0005-0000-0000-000002240000}"/>
    <cellStyle name="Currency 3 7 2" xfId="1896" xr:uid="{00000000-0005-0000-0000-000003240000}"/>
    <cellStyle name="Currency 3 7 2 2" xfId="4140" xr:uid="{00000000-0005-0000-0000-000004240000}"/>
    <cellStyle name="Currency 3 7 2 2 2" xfId="8702" xr:uid="{00000000-0005-0000-0000-000005240000}"/>
    <cellStyle name="Currency 3 7 2 3" xfId="6459" xr:uid="{00000000-0005-0000-0000-000006240000}"/>
    <cellStyle name="Currency 3 7 2 4" xfId="11503" xr:uid="{00000000-0005-0000-0000-000007240000}"/>
    <cellStyle name="Currency 3 7 3" xfId="2620" xr:uid="{00000000-0005-0000-0000-000008240000}"/>
    <cellStyle name="Currency 3 7 3 2" xfId="4864" xr:uid="{00000000-0005-0000-0000-000009240000}"/>
    <cellStyle name="Currency 3 7 3 2 2" xfId="9426" xr:uid="{00000000-0005-0000-0000-00000A240000}"/>
    <cellStyle name="Currency 3 7 3 3" xfId="7183" xr:uid="{00000000-0005-0000-0000-00000B240000}"/>
    <cellStyle name="Currency 3 7 4" xfId="3354" xr:uid="{00000000-0005-0000-0000-00000C240000}"/>
    <cellStyle name="Currency 3 7 4 2" xfId="7916" xr:uid="{00000000-0005-0000-0000-00000D240000}"/>
    <cellStyle name="Currency 3 7 5" xfId="5673" xr:uid="{00000000-0005-0000-0000-00000E240000}"/>
    <cellStyle name="Currency 3 7 6" xfId="10717" xr:uid="{00000000-0005-0000-0000-00000F240000}"/>
    <cellStyle name="Currency 3 8" xfId="1326" xr:uid="{00000000-0005-0000-0000-000010240000}"/>
    <cellStyle name="Currency 3 8 2" xfId="3570" xr:uid="{00000000-0005-0000-0000-000011240000}"/>
    <cellStyle name="Currency 3 8 2 2" xfId="8132" xr:uid="{00000000-0005-0000-0000-000012240000}"/>
    <cellStyle name="Currency 3 8 3" xfId="5889" xr:uid="{00000000-0005-0000-0000-000013240000}"/>
    <cellStyle name="Currency 3 8 4" xfId="10933" xr:uid="{00000000-0005-0000-0000-000014240000}"/>
    <cellStyle name="Currency 3 9" xfId="2112" xr:uid="{00000000-0005-0000-0000-000015240000}"/>
    <cellStyle name="Currency 3 9 2" xfId="4356" xr:uid="{00000000-0005-0000-0000-000016240000}"/>
    <cellStyle name="Currency 3 9 2 2" xfId="8918" xr:uid="{00000000-0005-0000-0000-000017240000}"/>
    <cellStyle name="Currency 3 9 3" xfId="6675" xr:uid="{00000000-0005-0000-0000-000018240000}"/>
    <cellStyle name="Currency 4" xfId="220" xr:uid="{00000000-0005-0000-0000-000019240000}"/>
    <cellStyle name="Currency 5" xfId="738" xr:uid="{00000000-0005-0000-0000-00001A240000}"/>
    <cellStyle name="Currency 6" xfId="803" xr:uid="{00000000-0005-0000-0000-00001B240000}"/>
    <cellStyle name="Currency 7" xfId="739" xr:uid="{00000000-0005-0000-0000-00001C240000}"/>
    <cellStyle name="Currency 8" xfId="804" xr:uid="{00000000-0005-0000-0000-00001D240000}"/>
    <cellStyle name="Currency 9" xfId="737" xr:uid="{00000000-0005-0000-0000-00001E240000}"/>
    <cellStyle name="Date Short" xfId="224" xr:uid="{00000000-0005-0000-0000-00001F240000}"/>
    <cellStyle name="DELTA" xfId="225" xr:uid="{00000000-0005-0000-0000-000020240000}"/>
    <cellStyle name="Dezimal [0]_NEGS" xfId="226" xr:uid="{00000000-0005-0000-0000-000021240000}"/>
    <cellStyle name="Dezimal_NEGS" xfId="227" xr:uid="{00000000-0005-0000-0000-000022240000}"/>
    <cellStyle name="Enter Currency (0)" xfId="228" xr:uid="{00000000-0005-0000-0000-000023240000}"/>
    <cellStyle name="Enter Currency (2)" xfId="229" xr:uid="{00000000-0005-0000-0000-000024240000}"/>
    <cellStyle name="Enter Units (0)" xfId="230" xr:uid="{00000000-0005-0000-0000-000025240000}"/>
    <cellStyle name="Enter Units (1)" xfId="231" xr:uid="{00000000-0005-0000-0000-000026240000}"/>
    <cellStyle name="Enter Units (2)" xfId="232" xr:uid="{00000000-0005-0000-0000-000027240000}"/>
    <cellStyle name="Entered" xfId="233" xr:uid="{00000000-0005-0000-0000-000028240000}"/>
    <cellStyle name="Euro" xfId="234" xr:uid="{00000000-0005-0000-0000-000029240000}"/>
    <cellStyle name="Excel Built-in Normal 1 3" xfId="1066" xr:uid="{00000000-0005-0000-0000-00002A240000}"/>
    <cellStyle name="Grey" xfId="235" xr:uid="{00000000-0005-0000-0000-00002B240000}"/>
    <cellStyle name="Grey 10" xfId="236" xr:uid="{00000000-0005-0000-0000-00002C240000}"/>
    <cellStyle name="Grey 11" xfId="237" xr:uid="{00000000-0005-0000-0000-00002D240000}"/>
    <cellStyle name="Grey 12" xfId="238" xr:uid="{00000000-0005-0000-0000-00002E240000}"/>
    <cellStyle name="Grey 13" xfId="239" xr:uid="{00000000-0005-0000-0000-00002F240000}"/>
    <cellStyle name="Grey 14" xfId="240" xr:uid="{00000000-0005-0000-0000-000030240000}"/>
    <cellStyle name="Grey 15" xfId="241" xr:uid="{00000000-0005-0000-0000-000031240000}"/>
    <cellStyle name="Grey 16" xfId="242" xr:uid="{00000000-0005-0000-0000-000032240000}"/>
    <cellStyle name="Grey 17" xfId="243" xr:uid="{00000000-0005-0000-0000-000033240000}"/>
    <cellStyle name="Grey 18" xfId="244" xr:uid="{00000000-0005-0000-0000-000034240000}"/>
    <cellStyle name="Grey 19" xfId="245" xr:uid="{00000000-0005-0000-0000-000035240000}"/>
    <cellStyle name="Grey 2" xfId="246" xr:uid="{00000000-0005-0000-0000-000036240000}"/>
    <cellStyle name="Grey 2 2" xfId="247" xr:uid="{00000000-0005-0000-0000-000037240000}"/>
    <cellStyle name="Grey 20" xfId="248" xr:uid="{00000000-0005-0000-0000-000038240000}"/>
    <cellStyle name="Grey 21" xfId="249" xr:uid="{00000000-0005-0000-0000-000039240000}"/>
    <cellStyle name="Grey 22" xfId="250" xr:uid="{00000000-0005-0000-0000-00003A240000}"/>
    <cellStyle name="Grey 23" xfId="251" xr:uid="{00000000-0005-0000-0000-00003B240000}"/>
    <cellStyle name="Grey 24" xfId="252" xr:uid="{00000000-0005-0000-0000-00003C240000}"/>
    <cellStyle name="Grey 25" xfId="253" xr:uid="{00000000-0005-0000-0000-00003D240000}"/>
    <cellStyle name="Grey 26" xfId="254" xr:uid="{00000000-0005-0000-0000-00003E240000}"/>
    <cellStyle name="Grey 27" xfId="255" xr:uid="{00000000-0005-0000-0000-00003F240000}"/>
    <cellStyle name="Grey 28" xfId="256" xr:uid="{00000000-0005-0000-0000-000040240000}"/>
    <cellStyle name="Grey 29" xfId="257" xr:uid="{00000000-0005-0000-0000-000041240000}"/>
    <cellStyle name="Grey 3" xfId="258" xr:uid="{00000000-0005-0000-0000-000042240000}"/>
    <cellStyle name="Grey 30" xfId="259" xr:uid="{00000000-0005-0000-0000-000043240000}"/>
    <cellStyle name="Grey 31" xfId="260" xr:uid="{00000000-0005-0000-0000-000044240000}"/>
    <cellStyle name="Grey 32" xfId="261" xr:uid="{00000000-0005-0000-0000-000045240000}"/>
    <cellStyle name="Grey 33" xfId="262" xr:uid="{00000000-0005-0000-0000-000046240000}"/>
    <cellStyle name="Grey 34" xfId="263" xr:uid="{00000000-0005-0000-0000-000047240000}"/>
    <cellStyle name="Grey 35" xfId="264" xr:uid="{00000000-0005-0000-0000-000048240000}"/>
    <cellStyle name="Grey 36" xfId="265" xr:uid="{00000000-0005-0000-0000-000049240000}"/>
    <cellStyle name="Grey 37" xfId="266" xr:uid="{00000000-0005-0000-0000-00004A240000}"/>
    <cellStyle name="Grey 38" xfId="267" xr:uid="{00000000-0005-0000-0000-00004B240000}"/>
    <cellStyle name="Grey 39" xfId="268" xr:uid="{00000000-0005-0000-0000-00004C240000}"/>
    <cellStyle name="Grey 4" xfId="269" xr:uid="{00000000-0005-0000-0000-00004D240000}"/>
    <cellStyle name="Grey 40" xfId="270" xr:uid="{00000000-0005-0000-0000-00004E240000}"/>
    <cellStyle name="Grey 41" xfId="271" xr:uid="{00000000-0005-0000-0000-00004F240000}"/>
    <cellStyle name="Grey 42" xfId="272" xr:uid="{00000000-0005-0000-0000-000050240000}"/>
    <cellStyle name="Grey 43" xfId="273" xr:uid="{00000000-0005-0000-0000-000051240000}"/>
    <cellStyle name="Grey 44" xfId="274" xr:uid="{00000000-0005-0000-0000-000052240000}"/>
    <cellStyle name="Grey 45" xfId="275" xr:uid="{00000000-0005-0000-0000-000053240000}"/>
    <cellStyle name="Grey 46" xfId="276" xr:uid="{00000000-0005-0000-0000-000054240000}"/>
    <cellStyle name="Grey 47" xfId="277" xr:uid="{00000000-0005-0000-0000-000055240000}"/>
    <cellStyle name="Grey 48" xfId="278" xr:uid="{00000000-0005-0000-0000-000056240000}"/>
    <cellStyle name="Grey 49" xfId="279" xr:uid="{00000000-0005-0000-0000-000057240000}"/>
    <cellStyle name="Grey 5" xfId="280" xr:uid="{00000000-0005-0000-0000-000058240000}"/>
    <cellStyle name="Grey 50" xfId="281" xr:uid="{00000000-0005-0000-0000-000059240000}"/>
    <cellStyle name="Grey 51" xfId="282" xr:uid="{00000000-0005-0000-0000-00005A240000}"/>
    <cellStyle name="Grey 52" xfId="283" xr:uid="{00000000-0005-0000-0000-00005B240000}"/>
    <cellStyle name="Grey 53" xfId="284" xr:uid="{00000000-0005-0000-0000-00005C240000}"/>
    <cellStyle name="Grey 6" xfId="285" xr:uid="{00000000-0005-0000-0000-00005D240000}"/>
    <cellStyle name="Grey 7" xfId="286" xr:uid="{00000000-0005-0000-0000-00005E240000}"/>
    <cellStyle name="Grey 8" xfId="287" xr:uid="{00000000-0005-0000-0000-00005F240000}"/>
    <cellStyle name="Grey 9" xfId="288" xr:uid="{00000000-0005-0000-0000-000060240000}"/>
    <cellStyle name="HEADER" xfId="289" xr:uid="{00000000-0005-0000-0000-000061240000}"/>
    <cellStyle name="HEADER 2" xfId="290" xr:uid="{00000000-0005-0000-0000-000062240000}"/>
    <cellStyle name="Header1" xfId="291" xr:uid="{00000000-0005-0000-0000-000063240000}"/>
    <cellStyle name="Header2" xfId="292" xr:uid="{00000000-0005-0000-0000-000064240000}"/>
    <cellStyle name="Header2 2" xfId="746" xr:uid="{00000000-0005-0000-0000-000065240000}"/>
    <cellStyle name="Header2 2 2" xfId="1302" xr:uid="{00000000-0005-0000-0000-000066240000}"/>
    <cellStyle name="Header2 2 2 2" xfId="2089" xr:uid="{00000000-0005-0000-0000-000067240000}"/>
    <cellStyle name="Header2 2 2 2 2" xfId="4333" xr:uid="{00000000-0005-0000-0000-000068240000}"/>
    <cellStyle name="Header2 2 2 2 2 2" xfId="8895" xr:uid="{00000000-0005-0000-0000-000069240000}"/>
    <cellStyle name="Header2 2 2 2 2 3" xfId="10071" xr:uid="{00000000-0005-0000-0000-00006A240000}"/>
    <cellStyle name="Header2 2 2 2 3" xfId="6652" xr:uid="{00000000-0005-0000-0000-00006B240000}"/>
    <cellStyle name="Header2 2 2 2 4" xfId="9805" xr:uid="{00000000-0005-0000-0000-00006C240000}"/>
    <cellStyle name="Header2 2 2 2 5" xfId="11696" xr:uid="{00000000-0005-0000-0000-00006D240000}"/>
    <cellStyle name="Header2 2 2 3" xfId="3547" xr:uid="{00000000-0005-0000-0000-00006E240000}"/>
    <cellStyle name="Header2 2 2 3 2" xfId="8109" xr:uid="{00000000-0005-0000-0000-00006F240000}"/>
    <cellStyle name="Header2 2 2 3 3" xfId="9938" xr:uid="{00000000-0005-0000-0000-000070240000}"/>
    <cellStyle name="Header2 2 2 4" xfId="5866" xr:uid="{00000000-0005-0000-0000-000071240000}"/>
    <cellStyle name="Header2 2 2 5" xfId="9672" xr:uid="{00000000-0005-0000-0000-000072240000}"/>
    <cellStyle name="Header2 2 2 6" xfId="10910" xr:uid="{00000000-0005-0000-0000-000073240000}"/>
    <cellStyle name="Header2 2 3" xfId="1569" xr:uid="{00000000-0005-0000-0000-000074240000}"/>
    <cellStyle name="Header2 2 3 2" xfId="3813" xr:uid="{00000000-0005-0000-0000-000075240000}"/>
    <cellStyle name="Header2 2 3 2 2" xfId="8375" xr:uid="{00000000-0005-0000-0000-000076240000}"/>
    <cellStyle name="Header2 2 3 2 3" xfId="10000" xr:uid="{00000000-0005-0000-0000-000077240000}"/>
    <cellStyle name="Header2 2 3 3" xfId="6132" xr:uid="{00000000-0005-0000-0000-000078240000}"/>
    <cellStyle name="Header2 2 3 4" xfId="9734" xr:uid="{00000000-0005-0000-0000-000079240000}"/>
    <cellStyle name="Header2 2 3 5" xfId="11176" xr:uid="{00000000-0005-0000-0000-00007A240000}"/>
    <cellStyle name="Header2 2 4" xfId="3027" xr:uid="{00000000-0005-0000-0000-00007B240000}"/>
    <cellStyle name="Header2 2 4 2" xfId="7589" xr:uid="{00000000-0005-0000-0000-00007C240000}"/>
    <cellStyle name="Header2 2 4 3" xfId="9867" xr:uid="{00000000-0005-0000-0000-00007D240000}"/>
    <cellStyle name="Header2 2 5" xfId="5346" xr:uid="{00000000-0005-0000-0000-00007E240000}"/>
    <cellStyle name="Header2 2 6" xfId="10390" xr:uid="{00000000-0005-0000-0000-00007F240000}"/>
    <cellStyle name="Header2 3" xfId="1282" xr:uid="{00000000-0005-0000-0000-000080240000}"/>
    <cellStyle name="Header2 3 2" xfId="2069" xr:uid="{00000000-0005-0000-0000-000081240000}"/>
    <cellStyle name="Header2 3 2 2" xfId="4313" xr:uid="{00000000-0005-0000-0000-000082240000}"/>
    <cellStyle name="Header2 3 2 2 2" xfId="8875" xr:uid="{00000000-0005-0000-0000-000083240000}"/>
    <cellStyle name="Header2 3 2 2 3" xfId="10062" xr:uid="{00000000-0005-0000-0000-000084240000}"/>
    <cellStyle name="Header2 3 2 3" xfId="6632" xr:uid="{00000000-0005-0000-0000-000085240000}"/>
    <cellStyle name="Header2 3 2 4" xfId="9796" xr:uid="{00000000-0005-0000-0000-000086240000}"/>
    <cellStyle name="Header2 3 2 5" xfId="11676" xr:uid="{00000000-0005-0000-0000-000087240000}"/>
    <cellStyle name="Header2 3 3" xfId="3527" xr:uid="{00000000-0005-0000-0000-000088240000}"/>
    <cellStyle name="Header2 3 3 2" xfId="8089" xr:uid="{00000000-0005-0000-0000-000089240000}"/>
    <cellStyle name="Header2 3 3 3" xfId="9929" xr:uid="{00000000-0005-0000-0000-00008A240000}"/>
    <cellStyle name="Header2 3 4" xfId="5846" xr:uid="{00000000-0005-0000-0000-00008B240000}"/>
    <cellStyle name="Header2 3 5" xfId="9663" xr:uid="{00000000-0005-0000-0000-00008C240000}"/>
    <cellStyle name="Header2 3 6" xfId="10890" xr:uid="{00000000-0005-0000-0000-00008D240000}"/>
    <cellStyle name="Header2 4" xfId="5272" xr:uid="{00000000-0005-0000-0000-00008E240000}"/>
    <cellStyle name="Header2 5" xfId="10317" xr:uid="{00000000-0005-0000-0000-00008F240000}"/>
    <cellStyle name="Hyperlink 2" xfId="293" xr:uid="{00000000-0005-0000-0000-000090240000}"/>
    <cellStyle name="Input [yellow]" xfId="294" xr:uid="{00000000-0005-0000-0000-000091240000}"/>
    <cellStyle name="Input [yellow] 10" xfId="295" xr:uid="{00000000-0005-0000-0000-000092240000}"/>
    <cellStyle name="Input [yellow] 10 2" xfId="748" xr:uid="{00000000-0005-0000-0000-000093240000}"/>
    <cellStyle name="Input [yellow] 10 2 2" xfId="1571" xr:uid="{00000000-0005-0000-0000-000094240000}"/>
    <cellStyle name="Input [yellow] 10 2 2 2" xfId="3815" xr:uid="{00000000-0005-0000-0000-000095240000}"/>
    <cellStyle name="Input [yellow] 10 2 2 2 2" xfId="8377" xr:uid="{00000000-0005-0000-0000-000096240000}"/>
    <cellStyle name="Input [yellow] 10 2 2 2 3" xfId="10002" xr:uid="{00000000-0005-0000-0000-000097240000}"/>
    <cellStyle name="Input [yellow] 10 2 2 3" xfId="6134" xr:uid="{00000000-0005-0000-0000-000098240000}"/>
    <cellStyle name="Input [yellow] 10 2 2 4" xfId="9736" xr:uid="{00000000-0005-0000-0000-000099240000}"/>
    <cellStyle name="Input [yellow] 10 2 2 5" xfId="11178" xr:uid="{00000000-0005-0000-0000-00009A240000}"/>
    <cellStyle name="Input [yellow] 10 2 3" xfId="3029" xr:uid="{00000000-0005-0000-0000-00009B240000}"/>
    <cellStyle name="Input [yellow] 10 2 3 2" xfId="7591" xr:uid="{00000000-0005-0000-0000-00009C240000}"/>
    <cellStyle name="Input [yellow] 10 2 3 3" xfId="9869" xr:uid="{00000000-0005-0000-0000-00009D240000}"/>
    <cellStyle name="Input [yellow] 10 2 4" xfId="5348" xr:uid="{00000000-0005-0000-0000-00009E240000}"/>
    <cellStyle name="Input [yellow] 10 2 5" xfId="10392" xr:uid="{00000000-0005-0000-0000-00009F240000}"/>
    <cellStyle name="Input [yellow] 10 3" xfId="1498" xr:uid="{00000000-0005-0000-0000-0000A0240000}"/>
    <cellStyle name="Input [yellow] 10 3 2" xfId="3742" xr:uid="{00000000-0005-0000-0000-0000A1240000}"/>
    <cellStyle name="Input [yellow] 10 3 2 2" xfId="8304" xr:uid="{00000000-0005-0000-0000-0000A2240000}"/>
    <cellStyle name="Input [yellow] 10 3 2 3" xfId="9940" xr:uid="{00000000-0005-0000-0000-0000A3240000}"/>
    <cellStyle name="Input [yellow] 10 3 3" xfId="6061" xr:uid="{00000000-0005-0000-0000-0000A4240000}"/>
    <cellStyle name="Input [yellow] 10 3 4" xfId="9674" xr:uid="{00000000-0005-0000-0000-0000A5240000}"/>
    <cellStyle name="Input [yellow] 10 3 5" xfId="11105" xr:uid="{00000000-0005-0000-0000-0000A6240000}"/>
    <cellStyle name="Input [yellow] 10 4" xfId="2284" xr:uid="{00000000-0005-0000-0000-0000A7240000}"/>
    <cellStyle name="Input [yellow] 10 4 2" xfId="4528" xr:uid="{00000000-0005-0000-0000-0000A8240000}"/>
    <cellStyle name="Input [yellow] 10 4 2 2" xfId="9090" xr:uid="{00000000-0005-0000-0000-0000A9240000}"/>
    <cellStyle name="Input [yellow] 10 4 2 3" xfId="10073" xr:uid="{00000000-0005-0000-0000-0000AA240000}"/>
    <cellStyle name="Input [yellow] 10 4 3" xfId="6847" xr:uid="{00000000-0005-0000-0000-0000AB240000}"/>
    <cellStyle name="Input [yellow] 10 4 4" xfId="9807" xr:uid="{00000000-0005-0000-0000-0000AC240000}"/>
    <cellStyle name="Input [yellow] 10 5" xfId="5274" xr:uid="{00000000-0005-0000-0000-0000AD240000}"/>
    <cellStyle name="Input [yellow] 10 6" xfId="10319" xr:uid="{00000000-0005-0000-0000-0000AE240000}"/>
    <cellStyle name="Input [yellow] 11" xfId="296" xr:uid="{00000000-0005-0000-0000-0000AF240000}"/>
    <cellStyle name="Input [yellow] 11 2" xfId="749" xr:uid="{00000000-0005-0000-0000-0000B0240000}"/>
    <cellStyle name="Input [yellow] 11 2 2" xfId="1572" xr:uid="{00000000-0005-0000-0000-0000B1240000}"/>
    <cellStyle name="Input [yellow] 11 2 2 2" xfId="3816" xr:uid="{00000000-0005-0000-0000-0000B2240000}"/>
    <cellStyle name="Input [yellow] 11 2 2 2 2" xfId="8378" xr:uid="{00000000-0005-0000-0000-0000B3240000}"/>
    <cellStyle name="Input [yellow] 11 2 2 2 3" xfId="10003" xr:uid="{00000000-0005-0000-0000-0000B4240000}"/>
    <cellStyle name="Input [yellow] 11 2 2 3" xfId="6135" xr:uid="{00000000-0005-0000-0000-0000B5240000}"/>
    <cellStyle name="Input [yellow] 11 2 2 4" xfId="9737" xr:uid="{00000000-0005-0000-0000-0000B6240000}"/>
    <cellStyle name="Input [yellow] 11 2 2 5" xfId="11179" xr:uid="{00000000-0005-0000-0000-0000B7240000}"/>
    <cellStyle name="Input [yellow] 11 2 3" xfId="3030" xr:uid="{00000000-0005-0000-0000-0000B8240000}"/>
    <cellStyle name="Input [yellow] 11 2 3 2" xfId="7592" xr:uid="{00000000-0005-0000-0000-0000B9240000}"/>
    <cellStyle name="Input [yellow] 11 2 3 3" xfId="9870" xr:uid="{00000000-0005-0000-0000-0000BA240000}"/>
    <cellStyle name="Input [yellow] 11 2 4" xfId="5349" xr:uid="{00000000-0005-0000-0000-0000BB240000}"/>
    <cellStyle name="Input [yellow] 11 2 5" xfId="10393" xr:uid="{00000000-0005-0000-0000-0000BC240000}"/>
    <cellStyle name="Input [yellow] 11 3" xfId="1499" xr:uid="{00000000-0005-0000-0000-0000BD240000}"/>
    <cellStyle name="Input [yellow] 11 3 2" xfId="3743" xr:uid="{00000000-0005-0000-0000-0000BE240000}"/>
    <cellStyle name="Input [yellow] 11 3 2 2" xfId="8305" xr:uid="{00000000-0005-0000-0000-0000BF240000}"/>
    <cellStyle name="Input [yellow] 11 3 2 3" xfId="9941" xr:uid="{00000000-0005-0000-0000-0000C0240000}"/>
    <cellStyle name="Input [yellow] 11 3 3" xfId="6062" xr:uid="{00000000-0005-0000-0000-0000C1240000}"/>
    <cellStyle name="Input [yellow] 11 3 4" xfId="9675" xr:uid="{00000000-0005-0000-0000-0000C2240000}"/>
    <cellStyle name="Input [yellow] 11 3 5" xfId="11106" xr:uid="{00000000-0005-0000-0000-0000C3240000}"/>
    <cellStyle name="Input [yellow] 11 4" xfId="2285" xr:uid="{00000000-0005-0000-0000-0000C4240000}"/>
    <cellStyle name="Input [yellow] 11 4 2" xfId="4529" xr:uid="{00000000-0005-0000-0000-0000C5240000}"/>
    <cellStyle name="Input [yellow] 11 4 2 2" xfId="9091" xr:uid="{00000000-0005-0000-0000-0000C6240000}"/>
    <cellStyle name="Input [yellow] 11 4 2 3" xfId="10074" xr:uid="{00000000-0005-0000-0000-0000C7240000}"/>
    <cellStyle name="Input [yellow] 11 4 3" xfId="6848" xr:uid="{00000000-0005-0000-0000-0000C8240000}"/>
    <cellStyle name="Input [yellow] 11 4 4" xfId="9808" xr:uid="{00000000-0005-0000-0000-0000C9240000}"/>
    <cellStyle name="Input [yellow] 11 5" xfId="5275" xr:uid="{00000000-0005-0000-0000-0000CA240000}"/>
    <cellStyle name="Input [yellow] 11 6" xfId="10320" xr:uid="{00000000-0005-0000-0000-0000CB240000}"/>
    <cellStyle name="Input [yellow] 12" xfId="297" xr:uid="{00000000-0005-0000-0000-0000CC240000}"/>
    <cellStyle name="Input [yellow] 12 2" xfId="750" xr:uid="{00000000-0005-0000-0000-0000CD240000}"/>
    <cellStyle name="Input [yellow] 12 2 2" xfId="1573" xr:uid="{00000000-0005-0000-0000-0000CE240000}"/>
    <cellStyle name="Input [yellow] 12 2 2 2" xfId="3817" xr:uid="{00000000-0005-0000-0000-0000CF240000}"/>
    <cellStyle name="Input [yellow] 12 2 2 2 2" xfId="8379" xr:uid="{00000000-0005-0000-0000-0000D0240000}"/>
    <cellStyle name="Input [yellow] 12 2 2 2 3" xfId="10004" xr:uid="{00000000-0005-0000-0000-0000D1240000}"/>
    <cellStyle name="Input [yellow] 12 2 2 3" xfId="6136" xr:uid="{00000000-0005-0000-0000-0000D2240000}"/>
    <cellStyle name="Input [yellow] 12 2 2 4" xfId="9738" xr:uid="{00000000-0005-0000-0000-0000D3240000}"/>
    <cellStyle name="Input [yellow] 12 2 2 5" xfId="11180" xr:uid="{00000000-0005-0000-0000-0000D4240000}"/>
    <cellStyle name="Input [yellow] 12 2 3" xfId="3031" xr:uid="{00000000-0005-0000-0000-0000D5240000}"/>
    <cellStyle name="Input [yellow] 12 2 3 2" xfId="7593" xr:uid="{00000000-0005-0000-0000-0000D6240000}"/>
    <cellStyle name="Input [yellow] 12 2 3 3" xfId="9871" xr:uid="{00000000-0005-0000-0000-0000D7240000}"/>
    <cellStyle name="Input [yellow] 12 2 4" xfId="5350" xr:uid="{00000000-0005-0000-0000-0000D8240000}"/>
    <cellStyle name="Input [yellow] 12 2 5" xfId="10394" xr:uid="{00000000-0005-0000-0000-0000D9240000}"/>
    <cellStyle name="Input [yellow] 12 3" xfId="1500" xr:uid="{00000000-0005-0000-0000-0000DA240000}"/>
    <cellStyle name="Input [yellow] 12 3 2" xfId="3744" xr:uid="{00000000-0005-0000-0000-0000DB240000}"/>
    <cellStyle name="Input [yellow] 12 3 2 2" xfId="8306" xr:uid="{00000000-0005-0000-0000-0000DC240000}"/>
    <cellStyle name="Input [yellow] 12 3 2 3" xfId="9942" xr:uid="{00000000-0005-0000-0000-0000DD240000}"/>
    <cellStyle name="Input [yellow] 12 3 3" xfId="6063" xr:uid="{00000000-0005-0000-0000-0000DE240000}"/>
    <cellStyle name="Input [yellow] 12 3 4" xfId="9676" xr:uid="{00000000-0005-0000-0000-0000DF240000}"/>
    <cellStyle name="Input [yellow] 12 3 5" xfId="11107" xr:uid="{00000000-0005-0000-0000-0000E0240000}"/>
    <cellStyle name="Input [yellow] 12 4" xfId="2286" xr:uid="{00000000-0005-0000-0000-0000E1240000}"/>
    <cellStyle name="Input [yellow] 12 4 2" xfId="4530" xr:uid="{00000000-0005-0000-0000-0000E2240000}"/>
    <cellStyle name="Input [yellow] 12 4 2 2" xfId="9092" xr:uid="{00000000-0005-0000-0000-0000E3240000}"/>
    <cellStyle name="Input [yellow] 12 4 2 3" xfId="10075" xr:uid="{00000000-0005-0000-0000-0000E4240000}"/>
    <cellStyle name="Input [yellow] 12 4 3" xfId="6849" xr:uid="{00000000-0005-0000-0000-0000E5240000}"/>
    <cellStyle name="Input [yellow] 12 4 4" xfId="9809" xr:uid="{00000000-0005-0000-0000-0000E6240000}"/>
    <cellStyle name="Input [yellow] 12 5" xfId="5276" xr:uid="{00000000-0005-0000-0000-0000E7240000}"/>
    <cellStyle name="Input [yellow] 12 6" xfId="10321" xr:uid="{00000000-0005-0000-0000-0000E8240000}"/>
    <cellStyle name="Input [yellow] 13" xfId="298" xr:uid="{00000000-0005-0000-0000-0000E9240000}"/>
    <cellStyle name="Input [yellow] 13 2" xfId="751" xr:uid="{00000000-0005-0000-0000-0000EA240000}"/>
    <cellStyle name="Input [yellow] 13 2 2" xfId="1574" xr:uid="{00000000-0005-0000-0000-0000EB240000}"/>
    <cellStyle name="Input [yellow] 13 2 2 2" xfId="3818" xr:uid="{00000000-0005-0000-0000-0000EC240000}"/>
    <cellStyle name="Input [yellow] 13 2 2 2 2" xfId="8380" xr:uid="{00000000-0005-0000-0000-0000ED240000}"/>
    <cellStyle name="Input [yellow] 13 2 2 2 3" xfId="10005" xr:uid="{00000000-0005-0000-0000-0000EE240000}"/>
    <cellStyle name="Input [yellow] 13 2 2 3" xfId="6137" xr:uid="{00000000-0005-0000-0000-0000EF240000}"/>
    <cellStyle name="Input [yellow] 13 2 2 4" xfId="9739" xr:uid="{00000000-0005-0000-0000-0000F0240000}"/>
    <cellStyle name="Input [yellow] 13 2 2 5" xfId="11181" xr:uid="{00000000-0005-0000-0000-0000F1240000}"/>
    <cellStyle name="Input [yellow] 13 2 3" xfId="3032" xr:uid="{00000000-0005-0000-0000-0000F2240000}"/>
    <cellStyle name="Input [yellow] 13 2 3 2" xfId="7594" xr:uid="{00000000-0005-0000-0000-0000F3240000}"/>
    <cellStyle name="Input [yellow] 13 2 3 3" xfId="9872" xr:uid="{00000000-0005-0000-0000-0000F4240000}"/>
    <cellStyle name="Input [yellow] 13 2 4" xfId="5351" xr:uid="{00000000-0005-0000-0000-0000F5240000}"/>
    <cellStyle name="Input [yellow] 13 2 5" xfId="10395" xr:uid="{00000000-0005-0000-0000-0000F6240000}"/>
    <cellStyle name="Input [yellow] 13 3" xfId="1501" xr:uid="{00000000-0005-0000-0000-0000F7240000}"/>
    <cellStyle name="Input [yellow] 13 3 2" xfId="3745" xr:uid="{00000000-0005-0000-0000-0000F8240000}"/>
    <cellStyle name="Input [yellow] 13 3 2 2" xfId="8307" xr:uid="{00000000-0005-0000-0000-0000F9240000}"/>
    <cellStyle name="Input [yellow] 13 3 2 3" xfId="9943" xr:uid="{00000000-0005-0000-0000-0000FA240000}"/>
    <cellStyle name="Input [yellow] 13 3 3" xfId="6064" xr:uid="{00000000-0005-0000-0000-0000FB240000}"/>
    <cellStyle name="Input [yellow] 13 3 4" xfId="9677" xr:uid="{00000000-0005-0000-0000-0000FC240000}"/>
    <cellStyle name="Input [yellow] 13 3 5" xfId="11108" xr:uid="{00000000-0005-0000-0000-0000FD240000}"/>
    <cellStyle name="Input [yellow] 13 4" xfId="2287" xr:uid="{00000000-0005-0000-0000-0000FE240000}"/>
    <cellStyle name="Input [yellow] 13 4 2" xfId="4531" xr:uid="{00000000-0005-0000-0000-0000FF240000}"/>
    <cellStyle name="Input [yellow] 13 4 2 2" xfId="9093" xr:uid="{00000000-0005-0000-0000-000000250000}"/>
    <cellStyle name="Input [yellow] 13 4 2 3" xfId="10076" xr:uid="{00000000-0005-0000-0000-000001250000}"/>
    <cellStyle name="Input [yellow] 13 4 3" xfId="6850" xr:uid="{00000000-0005-0000-0000-000002250000}"/>
    <cellStyle name="Input [yellow] 13 4 4" xfId="9810" xr:uid="{00000000-0005-0000-0000-000003250000}"/>
    <cellStyle name="Input [yellow] 13 5" xfId="5277" xr:uid="{00000000-0005-0000-0000-000004250000}"/>
    <cellStyle name="Input [yellow] 13 6" xfId="10322" xr:uid="{00000000-0005-0000-0000-000005250000}"/>
    <cellStyle name="Input [yellow] 14" xfId="299" xr:uid="{00000000-0005-0000-0000-000006250000}"/>
    <cellStyle name="Input [yellow] 14 2" xfId="752" xr:uid="{00000000-0005-0000-0000-000007250000}"/>
    <cellStyle name="Input [yellow] 14 2 2" xfId="1575" xr:uid="{00000000-0005-0000-0000-000008250000}"/>
    <cellStyle name="Input [yellow] 14 2 2 2" xfId="3819" xr:uid="{00000000-0005-0000-0000-000009250000}"/>
    <cellStyle name="Input [yellow] 14 2 2 2 2" xfId="8381" xr:uid="{00000000-0005-0000-0000-00000A250000}"/>
    <cellStyle name="Input [yellow] 14 2 2 2 3" xfId="10006" xr:uid="{00000000-0005-0000-0000-00000B250000}"/>
    <cellStyle name="Input [yellow] 14 2 2 3" xfId="6138" xr:uid="{00000000-0005-0000-0000-00000C250000}"/>
    <cellStyle name="Input [yellow] 14 2 2 4" xfId="9740" xr:uid="{00000000-0005-0000-0000-00000D250000}"/>
    <cellStyle name="Input [yellow] 14 2 2 5" xfId="11182" xr:uid="{00000000-0005-0000-0000-00000E250000}"/>
    <cellStyle name="Input [yellow] 14 2 3" xfId="3033" xr:uid="{00000000-0005-0000-0000-00000F250000}"/>
    <cellStyle name="Input [yellow] 14 2 3 2" xfId="7595" xr:uid="{00000000-0005-0000-0000-000010250000}"/>
    <cellStyle name="Input [yellow] 14 2 3 3" xfId="9873" xr:uid="{00000000-0005-0000-0000-000011250000}"/>
    <cellStyle name="Input [yellow] 14 2 4" xfId="5352" xr:uid="{00000000-0005-0000-0000-000012250000}"/>
    <cellStyle name="Input [yellow] 14 2 5" xfId="10396" xr:uid="{00000000-0005-0000-0000-000013250000}"/>
    <cellStyle name="Input [yellow] 14 3" xfId="1502" xr:uid="{00000000-0005-0000-0000-000014250000}"/>
    <cellStyle name="Input [yellow] 14 3 2" xfId="3746" xr:uid="{00000000-0005-0000-0000-000015250000}"/>
    <cellStyle name="Input [yellow] 14 3 2 2" xfId="8308" xr:uid="{00000000-0005-0000-0000-000016250000}"/>
    <cellStyle name="Input [yellow] 14 3 2 3" xfId="9944" xr:uid="{00000000-0005-0000-0000-000017250000}"/>
    <cellStyle name="Input [yellow] 14 3 3" xfId="6065" xr:uid="{00000000-0005-0000-0000-000018250000}"/>
    <cellStyle name="Input [yellow] 14 3 4" xfId="9678" xr:uid="{00000000-0005-0000-0000-000019250000}"/>
    <cellStyle name="Input [yellow] 14 3 5" xfId="11109" xr:uid="{00000000-0005-0000-0000-00001A250000}"/>
    <cellStyle name="Input [yellow] 14 4" xfId="2288" xr:uid="{00000000-0005-0000-0000-00001B250000}"/>
    <cellStyle name="Input [yellow] 14 4 2" xfId="4532" xr:uid="{00000000-0005-0000-0000-00001C250000}"/>
    <cellStyle name="Input [yellow] 14 4 2 2" xfId="9094" xr:uid="{00000000-0005-0000-0000-00001D250000}"/>
    <cellStyle name="Input [yellow] 14 4 2 3" xfId="10077" xr:uid="{00000000-0005-0000-0000-00001E250000}"/>
    <cellStyle name="Input [yellow] 14 4 3" xfId="6851" xr:uid="{00000000-0005-0000-0000-00001F250000}"/>
    <cellStyle name="Input [yellow] 14 4 4" xfId="9811" xr:uid="{00000000-0005-0000-0000-000020250000}"/>
    <cellStyle name="Input [yellow] 14 5" xfId="5278" xr:uid="{00000000-0005-0000-0000-000021250000}"/>
    <cellStyle name="Input [yellow] 14 6" xfId="10323" xr:uid="{00000000-0005-0000-0000-000022250000}"/>
    <cellStyle name="Input [yellow] 15" xfId="300" xr:uid="{00000000-0005-0000-0000-000023250000}"/>
    <cellStyle name="Input [yellow] 15 2" xfId="753" xr:uid="{00000000-0005-0000-0000-000024250000}"/>
    <cellStyle name="Input [yellow] 15 2 2" xfId="1576" xr:uid="{00000000-0005-0000-0000-000025250000}"/>
    <cellStyle name="Input [yellow] 15 2 2 2" xfId="3820" xr:uid="{00000000-0005-0000-0000-000026250000}"/>
    <cellStyle name="Input [yellow] 15 2 2 2 2" xfId="8382" xr:uid="{00000000-0005-0000-0000-000027250000}"/>
    <cellStyle name="Input [yellow] 15 2 2 2 3" xfId="10007" xr:uid="{00000000-0005-0000-0000-000028250000}"/>
    <cellStyle name="Input [yellow] 15 2 2 3" xfId="6139" xr:uid="{00000000-0005-0000-0000-000029250000}"/>
    <cellStyle name="Input [yellow] 15 2 2 4" xfId="9741" xr:uid="{00000000-0005-0000-0000-00002A250000}"/>
    <cellStyle name="Input [yellow] 15 2 2 5" xfId="11183" xr:uid="{00000000-0005-0000-0000-00002B250000}"/>
    <cellStyle name="Input [yellow] 15 2 3" xfId="3034" xr:uid="{00000000-0005-0000-0000-00002C250000}"/>
    <cellStyle name="Input [yellow] 15 2 3 2" xfId="7596" xr:uid="{00000000-0005-0000-0000-00002D250000}"/>
    <cellStyle name="Input [yellow] 15 2 3 3" xfId="9874" xr:uid="{00000000-0005-0000-0000-00002E250000}"/>
    <cellStyle name="Input [yellow] 15 2 4" xfId="5353" xr:uid="{00000000-0005-0000-0000-00002F250000}"/>
    <cellStyle name="Input [yellow] 15 2 5" xfId="10397" xr:uid="{00000000-0005-0000-0000-000030250000}"/>
    <cellStyle name="Input [yellow] 15 3" xfId="1503" xr:uid="{00000000-0005-0000-0000-000031250000}"/>
    <cellStyle name="Input [yellow] 15 3 2" xfId="3747" xr:uid="{00000000-0005-0000-0000-000032250000}"/>
    <cellStyle name="Input [yellow] 15 3 2 2" xfId="8309" xr:uid="{00000000-0005-0000-0000-000033250000}"/>
    <cellStyle name="Input [yellow] 15 3 2 3" xfId="9945" xr:uid="{00000000-0005-0000-0000-000034250000}"/>
    <cellStyle name="Input [yellow] 15 3 3" xfId="6066" xr:uid="{00000000-0005-0000-0000-000035250000}"/>
    <cellStyle name="Input [yellow] 15 3 4" xfId="9679" xr:uid="{00000000-0005-0000-0000-000036250000}"/>
    <cellStyle name="Input [yellow] 15 3 5" xfId="11110" xr:uid="{00000000-0005-0000-0000-000037250000}"/>
    <cellStyle name="Input [yellow] 15 4" xfId="2289" xr:uid="{00000000-0005-0000-0000-000038250000}"/>
    <cellStyle name="Input [yellow] 15 4 2" xfId="4533" xr:uid="{00000000-0005-0000-0000-000039250000}"/>
    <cellStyle name="Input [yellow] 15 4 2 2" xfId="9095" xr:uid="{00000000-0005-0000-0000-00003A250000}"/>
    <cellStyle name="Input [yellow] 15 4 2 3" xfId="10078" xr:uid="{00000000-0005-0000-0000-00003B250000}"/>
    <cellStyle name="Input [yellow] 15 4 3" xfId="6852" xr:uid="{00000000-0005-0000-0000-00003C250000}"/>
    <cellStyle name="Input [yellow] 15 4 4" xfId="9812" xr:uid="{00000000-0005-0000-0000-00003D250000}"/>
    <cellStyle name="Input [yellow] 15 5" xfId="5279" xr:uid="{00000000-0005-0000-0000-00003E250000}"/>
    <cellStyle name="Input [yellow] 15 6" xfId="10324" xr:uid="{00000000-0005-0000-0000-00003F250000}"/>
    <cellStyle name="Input [yellow] 16" xfId="301" xr:uid="{00000000-0005-0000-0000-000040250000}"/>
    <cellStyle name="Input [yellow] 16 2" xfId="754" xr:uid="{00000000-0005-0000-0000-000041250000}"/>
    <cellStyle name="Input [yellow] 16 2 2" xfId="1577" xr:uid="{00000000-0005-0000-0000-000042250000}"/>
    <cellStyle name="Input [yellow] 16 2 2 2" xfId="3821" xr:uid="{00000000-0005-0000-0000-000043250000}"/>
    <cellStyle name="Input [yellow] 16 2 2 2 2" xfId="8383" xr:uid="{00000000-0005-0000-0000-000044250000}"/>
    <cellStyle name="Input [yellow] 16 2 2 2 3" xfId="10008" xr:uid="{00000000-0005-0000-0000-000045250000}"/>
    <cellStyle name="Input [yellow] 16 2 2 3" xfId="6140" xr:uid="{00000000-0005-0000-0000-000046250000}"/>
    <cellStyle name="Input [yellow] 16 2 2 4" xfId="9742" xr:uid="{00000000-0005-0000-0000-000047250000}"/>
    <cellStyle name="Input [yellow] 16 2 2 5" xfId="11184" xr:uid="{00000000-0005-0000-0000-000048250000}"/>
    <cellStyle name="Input [yellow] 16 2 3" xfId="3035" xr:uid="{00000000-0005-0000-0000-000049250000}"/>
    <cellStyle name="Input [yellow] 16 2 3 2" xfId="7597" xr:uid="{00000000-0005-0000-0000-00004A250000}"/>
    <cellStyle name="Input [yellow] 16 2 3 3" xfId="9875" xr:uid="{00000000-0005-0000-0000-00004B250000}"/>
    <cellStyle name="Input [yellow] 16 2 4" xfId="5354" xr:uid="{00000000-0005-0000-0000-00004C250000}"/>
    <cellStyle name="Input [yellow] 16 2 5" xfId="10398" xr:uid="{00000000-0005-0000-0000-00004D250000}"/>
    <cellStyle name="Input [yellow] 16 3" xfId="1504" xr:uid="{00000000-0005-0000-0000-00004E250000}"/>
    <cellStyle name="Input [yellow] 16 3 2" xfId="3748" xr:uid="{00000000-0005-0000-0000-00004F250000}"/>
    <cellStyle name="Input [yellow] 16 3 2 2" xfId="8310" xr:uid="{00000000-0005-0000-0000-000050250000}"/>
    <cellStyle name="Input [yellow] 16 3 2 3" xfId="9946" xr:uid="{00000000-0005-0000-0000-000051250000}"/>
    <cellStyle name="Input [yellow] 16 3 3" xfId="6067" xr:uid="{00000000-0005-0000-0000-000052250000}"/>
    <cellStyle name="Input [yellow] 16 3 4" xfId="9680" xr:uid="{00000000-0005-0000-0000-000053250000}"/>
    <cellStyle name="Input [yellow] 16 3 5" xfId="11111" xr:uid="{00000000-0005-0000-0000-000054250000}"/>
    <cellStyle name="Input [yellow] 16 4" xfId="2290" xr:uid="{00000000-0005-0000-0000-000055250000}"/>
    <cellStyle name="Input [yellow] 16 4 2" xfId="4534" xr:uid="{00000000-0005-0000-0000-000056250000}"/>
    <cellStyle name="Input [yellow] 16 4 2 2" xfId="9096" xr:uid="{00000000-0005-0000-0000-000057250000}"/>
    <cellStyle name="Input [yellow] 16 4 2 3" xfId="10079" xr:uid="{00000000-0005-0000-0000-000058250000}"/>
    <cellStyle name="Input [yellow] 16 4 3" xfId="6853" xr:uid="{00000000-0005-0000-0000-000059250000}"/>
    <cellStyle name="Input [yellow] 16 4 4" xfId="9813" xr:uid="{00000000-0005-0000-0000-00005A250000}"/>
    <cellStyle name="Input [yellow] 16 5" xfId="5280" xr:uid="{00000000-0005-0000-0000-00005B250000}"/>
    <cellStyle name="Input [yellow] 16 6" xfId="10325" xr:uid="{00000000-0005-0000-0000-00005C250000}"/>
    <cellStyle name="Input [yellow] 17" xfId="302" xr:uid="{00000000-0005-0000-0000-00005D250000}"/>
    <cellStyle name="Input [yellow] 17 2" xfId="755" xr:uid="{00000000-0005-0000-0000-00005E250000}"/>
    <cellStyle name="Input [yellow] 17 2 2" xfId="1578" xr:uid="{00000000-0005-0000-0000-00005F250000}"/>
    <cellStyle name="Input [yellow] 17 2 2 2" xfId="3822" xr:uid="{00000000-0005-0000-0000-000060250000}"/>
    <cellStyle name="Input [yellow] 17 2 2 2 2" xfId="8384" xr:uid="{00000000-0005-0000-0000-000061250000}"/>
    <cellStyle name="Input [yellow] 17 2 2 2 3" xfId="10009" xr:uid="{00000000-0005-0000-0000-000062250000}"/>
    <cellStyle name="Input [yellow] 17 2 2 3" xfId="6141" xr:uid="{00000000-0005-0000-0000-000063250000}"/>
    <cellStyle name="Input [yellow] 17 2 2 4" xfId="9743" xr:uid="{00000000-0005-0000-0000-000064250000}"/>
    <cellStyle name="Input [yellow] 17 2 2 5" xfId="11185" xr:uid="{00000000-0005-0000-0000-000065250000}"/>
    <cellStyle name="Input [yellow] 17 2 3" xfId="3036" xr:uid="{00000000-0005-0000-0000-000066250000}"/>
    <cellStyle name="Input [yellow] 17 2 3 2" xfId="7598" xr:uid="{00000000-0005-0000-0000-000067250000}"/>
    <cellStyle name="Input [yellow] 17 2 3 3" xfId="9876" xr:uid="{00000000-0005-0000-0000-000068250000}"/>
    <cellStyle name="Input [yellow] 17 2 4" xfId="5355" xr:uid="{00000000-0005-0000-0000-000069250000}"/>
    <cellStyle name="Input [yellow] 17 2 5" xfId="10399" xr:uid="{00000000-0005-0000-0000-00006A250000}"/>
    <cellStyle name="Input [yellow] 17 3" xfId="1505" xr:uid="{00000000-0005-0000-0000-00006B250000}"/>
    <cellStyle name="Input [yellow] 17 3 2" xfId="3749" xr:uid="{00000000-0005-0000-0000-00006C250000}"/>
    <cellStyle name="Input [yellow] 17 3 2 2" xfId="8311" xr:uid="{00000000-0005-0000-0000-00006D250000}"/>
    <cellStyle name="Input [yellow] 17 3 2 3" xfId="9947" xr:uid="{00000000-0005-0000-0000-00006E250000}"/>
    <cellStyle name="Input [yellow] 17 3 3" xfId="6068" xr:uid="{00000000-0005-0000-0000-00006F250000}"/>
    <cellStyle name="Input [yellow] 17 3 4" xfId="9681" xr:uid="{00000000-0005-0000-0000-000070250000}"/>
    <cellStyle name="Input [yellow] 17 3 5" xfId="11112" xr:uid="{00000000-0005-0000-0000-000071250000}"/>
    <cellStyle name="Input [yellow] 17 4" xfId="2291" xr:uid="{00000000-0005-0000-0000-000072250000}"/>
    <cellStyle name="Input [yellow] 17 4 2" xfId="4535" xr:uid="{00000000-0005-0000-0000-000073250000}"/>
    <cellStyle name="Input [yellow] 17 4 2 2" xfId="9097" xr:uid="{00000000-0005-0000-0000-000074250000}"/>
    <cellStyle name="Input [yellow] 17 4 2 3" xfId="10080" xr:uid="{00000000-0005-0000-0000-000075250000}"/>
    <cellStyle name="Input [yellow] 17 4 3" xfId="6854" xr:uid="{00000000-0005-0000-0000-000076250000}"/>
    <cellStyle name="Input [yellow] 17 4 4" xfId="9814" xr:uid="{00000000-0005-0000-0000-000077250000}"/>
    <cellStyle name="Input [yellow] 17 5" xfId="5281" xr:uid="{00000000-0005-0000-0000-000078250000}"/>
    <cellStyle name="Input [yellow] 17 6" xfId="10326" xr:uid="{00000000-0005-0000-0000-000079250000}"/>
    <cellStyle name="Input [yellow] 18" xfId="303" xr:uid="{00000000-0005-0000-0000-00007A250000}"/>
    <cellStyle name="Input [yellow] 18 2" xfId="756" xr:uid="{00000000-0005-0000-0000-00007B250000}"/>
    <cellStyle name="Input [yellow] 18 2 2" xfId="1579" xr:uid="{00000000-0005-0000-0000-00007C250000}"/>
    <cellStyle name="Input [yellow] 18 2 2 2" xfId="3823" xr:uid="{00000000-0005-0000-0000-00007D250000}"/>
    <cellStyle name="Input [yellow] 18 2 2 2 2" xfId="8385" xr:uid="{00000000-0005-0000-0000-00007E250000}"/>
    <cellStyle name="Input [yellow] 18 2 2 2 3" xfId="10010" xr:uid="{00000000-0005-0000-0000-00007F250000}"/>
    <cellStyle name="Input [yellow] 18 2 2 3" xfId="6142" xr:uid="{00000000-0005-0000-0000-000080250000}"/>
    <cellStyle name="Input [yellow] 18 2 2 4" xfId="9744" xr:uid="{00000000-0005-0000-0000-000081250000}"/>
    <cellStyle name="Input [yellow] 18 2 2 5" xfId="11186" xr:uid="{00000000-0005-0000-0000-000082250000}"/>
    <cellStyle name="Input [yellow] 18 2 3" xfId="3037" xr:uid="{00000000-0005-0000-0000-000083250000}"/>
    <cellStyle name="Input [yellow] 18 2 3 2" xfId="7599" xr:uid="{00000000-0005-0000-0000-000084250000}"/>
    <cellStyle name="Input [yellow] 18 2 3 3" xfId="9877" xr:uid="{00000000-0005-0000-0000-000085250000}"/>
    <cellStyle name="Input [yellow] 18 2 4" xfId="5356" xr:uid="{00000000-0005-0000-0000-000086250000}"/>
    <cellStyle name="Input [yellow] 18 2 5" xfId="10400" xr:uid="{00000000-0005-0000-0000-000087250000}"/>
    <cellStyle name="Input [yellow] 18 3" xfId="1506" xr:uid="{00000000-0005-0000-0000-000088250000}"/>
    <cellStyle name="Input [yellow] 18 3 2" xfId="3750" xr:uid="{00000000-0005-0000-0000-000089250000}"/>
    <cellStyle name="Input [yellow] 18 3 2 2" xfId="8312" xr:uid="{00000000-0005-0000-0000-00008A250000}"/>
    <cellStyle name="Input [yellow] 18 3 2 3" xfId="9948" xr:uid="{00000000-0005-0000-0000-00008B250000}"/>
    <cellStyle name="Input [yellow] 18 3 3" xfId="6069" xr:uid="{00000000-0005-0000-0000-00008C250000}"/>
    <cellStyle name="Input [yellow] 18 3 4" xfId="9682" xr:uid="{00000000-0005-0000-0000-00008D250000}"/>
    <cellStyle name="Input [yellow] 18 3 5" xfId="11113" xr:uid="{00000000-0005-0000-0000-00008E250000}"/>
    <cellStyle name="Input [yellow] 18 4" xfId="2292" xr:uid="{00000000-0005-0000-0000-00008F250000}"/>
    <cellStyle name="Input [yellow] 18 4 2" xfId="4536" xr:uid="{00000000-0005-0000-0000-000090250000}"/>
    <cellStyle name="Input [yellow] 18 4 2 2" xfId="9098" xr:uid="{00000000-0005-0000-0000-000091250000}"/>
    <cellStyle name="Input [yellow] 18 4 2 3" xfId="10081" xr:uid="{00000000-0005-0000-0000-000092250000}"/>
    <cellStyle name="Input [yellow] 18 4 3" xfId="6855" xr:uid="{00000000-0005-0000-0000-000093250000}"/>
    <cellStyle name="Input [yellow] 18 4 4" xfId="9815" xr:uid="{00000000-0005-0000-0000-000094250000}"/>
    <cellStyle name="Input [yellow] 18 5" xfId="5282" xr:uid="{00000000-0005-0000-0000-000095250000}"/>
    <cellStyle name="Input [yellow] 18 6" xfId="10327" xr:uid="{00000000-0005-0000-0000-000096250000}"/>
    <cellStyle name="Input [yellow] 19" xfId="304" xr:uid="{00000000-0005-0000-0000-000097250000}"/>
    <cellStyle name="Input [yellow] 19 2" xfId="757" xr:uid="{00000000-0005-0000-0000-000098250000}"/>
    <cellStyle name="Input [yellow] 19 2 2" xfId="1580" xr:uid="{00000000-0005-0000-0000-000099250000}"/>
    <cellStyle name="Input [yellow] 19 2 2 2" xfId="3824" xr:uid="{00000000-0005-0000-0000-00009A250000}"/>
    <cellStyle name="Input [yellow] 19 2 2 2 2" xfId="8386" xr:uid="{00000000-0005-0000-0000-00009B250000}"/>
    <cellStyle name="Input [yellow] 19 2 2 2 3" xfId="10011" xr:uid="{00000000-0005-0000-0000-00009C250000}"/>
    <cellStyle name="Input [yellow] 19 2 2 3" xfId="6143" xr:uid="{00000000-0005-0000-0000-00009D250000}"/>
    <cellStyle name="Input [yellow] 19 2 2 4" xfId="9745" xr:uid="{00000000-0005-0000-0000-00009E250000}"/>
    <cellStyle name="Input [yellow] 19 2 2 5" xfId="11187" xr:uid="{00000000-0005-0000-0000-00009F250000}"/>
    <cellStyle name="Input [yellow] 19 2 3" xfId="3038" xr:uid="{00000000-0005-0000-0000-0000A0250000}"/>
    <cellStyle name="Input [yellow] 19 2 3 2" xfId="7600" xr:uid="{00000000-0005-0000-0000-0000A1250000}"/>
    <cellStyle name="Input [yellow] 19 2 3 3" xfId="9878" xr:uid="{00000000-0005-0000-0000-0000A2250000}"/>
    <cellStyle name="Input [yellow] 19 2 4" xfId="5357" xr:uid="{00000000-0005-0000-0000-0000A3250000}"/>
    <cellStyle name="Input [yellow] 19 2 5" xfId="10401" xr:uid="{00000000-0005-0000-0000-0000A4250000}"/>
    <cellStyle name="Input [yellow] 19 3" xfId="1507" xr:uid="{00000000-0005-0000-0000-0000A5250000}"/>
    <cellStyle name="Input [yellow] 19 3 2" xfId="3751" xr:uid="{00000000-0005-0000-0000-0000A6250000}"/>
    <cellStyle name="Input [yellow] 19 3 2 2" xfId="8313" xr:uid="{00000000-0005-0000-0000-0000A7250000}"/>
    <cellStyle name="Input [yellow] 19 3 2 3" xfId="9949" xr:uid="{00000000-0005-0000-0000-0000A8250000}"/>
    <cellStyle name="Input [yellow] 19 3 3" xfId="6070" xr:uid="{00000000-0005-0000-0000-0000A9250000}"/>
    <cellStyle name="Input [yellow] 19 3 4" xfId="9683" xr:uid="{00000000-0005-0000-0000-0000AA250000}"/>
    <cellStyle name="Input [yellow] 19 3 5" xfId="11114" xr:uid="{00000000-0005-0000-0000-0000AB250000}"/>
    <cellStyle name="Input [yellow] 19 4" xfId="2293" xr:uid="{00000000-0005-0000-0000-0000AC250000}"/>
    <cellStyle name="Input [yellow] 19 4 2" xfId="4537" xr:uid="{00000000-0005-0000-0000-0000AD250000}"/>
    <cellStyle name="Input [yellow] 19 4 2 2" xfId="9099" xr:uid="{00000000-0005-0000-0000-0000AE250000}"/>
    <cellStyle name="Input [yellow] 19 4 2 3" xfId="10082" xr:uid="{00000000-0005-0000-0000-0000AF250000}"/>
    <cellStyle name="Input [yellow] 19 4 3" xfId="6856" xr:uid="{00000000-0005-0000-0000-0000B0250000}"/>
    <cellStyle name="Input [yellow] 19 4 4" xfId="9816" xr:uid="{00000000-0005-0000-0000-0000B1250000}"/>
    <cellStyle name="Input [yellow] 19 5" xfId="5283" xr:uid="{00000000-0005-0000-0000-0000B2250000}"/>
    <cellStyle name="Input [yellow] 19 6" xfId="10328" xr:uid="{00000000-0005-0000-0000-0000B3250000}"/>
    <cellStyle name="Input [yellow] 2" xfId="305" xr:uid="{00000000-0005-0000-0000-0000B4250000}"/>
    <cellStyle name="Input [yellow] 2 2" xfId="306" xr:uid="{00000000-0005-0000-0000-0000B5250000}"/>
    <cellStyle name="Input [yellow] 2 2 2" xfId="759" xr:uid="{00000000-0005-0000-0000-0000B6250000}"/>
    <cellStyle name="Input [yellow] 2 2 2 2" xfId="1582" xr:uid="{00000000-0005-0000-0000-0000B7250000}"/>
    <cellStyle name="Input [yellow] 2 2 2 2 2" xfId="3826" xr:uid="{00000000-0005-0000-0000-0000B8250000}"/>
    <cellStyle name="Input [yellow] 2 2 2 2 2 2" xfId="8388" xr:uid="{00000000-0005-0000-0000-0000B9250000}"/>
    <cellStyle name="Input [yellow] 2 2 2 2 2 3" xfId="10013" xr:uid="{00000000-0005-0000-0000-0000BA250000}"/>
    <cellStyle name="Input [yellow] 2 2 2 2 3" xfId="6145" xr:uid="{00000000-0005-0000-0000-0000BB250000}"/>
    <cellStyle name="Input [yellow] 2 2 2 2 4" xfId="9747" xr:uid="{00000000-0005-0000-0000-0000BC250000}"/>
    <cellStyle name="Input [yellow] 2 2 2 2 5" xfId="11189" xr:uid="{00000000-0005-0000-0000-0000BD250000}"/>
    <cellStyle name="Input [yellow] 2 2 2 3" xfId="3040" xr:uid="{00000000-0005-0000-0000-0000BE250000}"/>
    <cellStyle name="Input [yellow] 2 2 2 3 2" xfId="7602" xr:uid="{00000000-0005-0000-0000-0000BF250000}"/>
    <cellStyle name="Input [yellow] 2 2 2 3 3" xfId="9880" xr:uid="{00000000-0005-0000-0000-0000C0250000}"/>
    <cellStyle name="Input [yellow] 2 2 2 4" xfId="5359" xr:uid="{00000000-0005-0000-0000-0000C1250000}"/>
    <cellStyle name="Input [yellow] 2 2 2 5" xfId="10403" xr:uid="{00000000-0005-0000-0000-0000C2250000}"/>
    <cellStyle name="Input [yellow] 2 2 3" xfId="1509" xr:uid="{00000000-0005-0000-0000-0000C3250000}"/>
    <cellStyle name="Input [yellow] 2 2 3 2" xfId="3753" xr:uid="{00000000-0005-0000-0000-0000C4250000}"/>
    <cellStyle name="Input [yellow] 2 2 3 2 2" xfId="8315" xr:uid="{00000000-0005-0000-0000-0000C5250000}"/>
    <cellStyle name="Input [yellow] 2 2 3 2 3" xfId="9951" xr:uid="{00000000-0005-0000-0000-0000C6250000}"/>
    <cellStyle name="Input [yellow] 2 2 3 3" xfId="6072" xr:uid="{00000000-0005-0000-0000-0000C7250000}"/>
    <cellStyle name="Input [yellow] 2 2 3 4" xfId="9685" xr:uid="{00000000-0005-0000-0000-0000C8250000}"/>
    <cellStyle name="Input [yellow] 2 2 3 5" xfId="11116" xr:uid="{00000000-0005-0000-0000-0000C9250000}"/>
    <cellStyle name="Input [yellow] 2 2 4" xfId="2295" xr:uid="{00000000-0005-0000-0000-0000CA250000}"/>
    <cellStyle name="Input [yellow] 2 2 4 2" xfId="4539" xr:uid="{00000000-0005-0000-0000-0000CB250000}"/>
    <cellStyle name="Input [yellow] 2 2 4 2 2" xfId="9101" xr:uid="{00000000-0005-0000-0000-0000CC250000}"/>
    <cellStyle name="Input [yellow] 2 2 4 2 3" xfId="10084" xr:uid="{00000000-0005-0000-0000-0000CD250000}"/>
    <cellStyle name="Input [yellow] 2 2 4 3" xfId="6858" xr:uid="{00000000-0005-0000-0000-0000CE250000}"/>
    <cellStyle name="Input [yellow] 2 2 4 4" xfId="9818" xr:uid="{00000000-0005-0000-0000-0000CF250000}"/>
    <cellStyle name="Input [yellow] 2 2 5" xfId="5285" xr:uid="{00000000-0005-0000-0000-0000D0250000}"/>
    <cellStyle name="Input [yellow] 2 2 6" xfId="10330" xr:uid="{00000000-0005-0000-0000-0000D1250000}"/>
    <cellStyle name="Input [yellow] 2 3" xfId="758" xr:uid="{00000000-0005-0000-0000-0000D2250000}"/>
    <cellStyle name="Input [yellow] 2 3 2" xfId="1581" xr:uid="{00000000-0005-0000-0000-0000D3250000}"/>
    <cellStyle name="Input [yellow] 2 3 2 2" xfId="3825" xr:uid="{00000000-0005-0000-0000-0000D4250000}"/>
    <cellStyle name="Input [yellow] 2 3 2 2 2" xfId="8387" xr:uid="{00000000-0005-0000-0000-0000D5250000}"/>
    <cellStyle name="Input [yellow] 2 3 2 2 3" xfId="10012" xr:uid="{00000000-0005-0000-0000-0000D6250000}"/>
    <cellStyle name="Input [yellow] 2 3 2 3" xfId="6144" xr:uid="{00000000-0005-0000-0000-0000D7250000}"/>
    <cellStyle name="Input [yellow] 2 3 2 4" xfId="9746" xr:uid="{00000000-0005-0000-0000-0000D8250000}"/>
    <cellStyle name="Input [yellow] 2 3 2 5" xfId="11188" xr:uid="{00000000-0005-0000-0000-0000D9250000}"/>
    <cellStyle name="Input [yellow] 2 3 3" xfId="3039" xr:uid="{00000000-0005-0000-0000-0000DA250000}"/>
    <cellStyle name="Input [yellow] 2 3 3 2" xfId="7601" xr:uid="{00000000-0005-0000-0000-0000DB250000}"/>
    <cellStyle name="Input [yellow] 2 3 3 3" xfId="9879" xr:uid="{00000000-0005-0000-0000-0000DC250000}"/>
    <cellStyle name="Input [yellow] 2 3 4" xfId="5358" xr:uid="{00000000-0005-0000-0000-0000DD250000}"/>
    <cellStyle name="Input [yellow] 2 3 5" xfId="10402" xr:uid="{00000000-0005-0000-0000-0000DE250000}"/>
    <cellStyle name="Input [yellow] 2 4" xfId="1508" xr:uid="{00000000-0005-0000-0000-0000DF250000}"/>
    <cellStyle name="Input [yellow] 2 4 2" xfId="3752" xr:uid="{00000000-0005-0000-0000-0000E0250000}"/>
    <cellStyle name="Input [yellow] 2 4 2 2" xfId="8314" xr:uid="{00000000-0005-0000-0000-0000E1250000}"/>
    <cellStyle name="Input [yellow] 2 4 2 3" xfId="9950" xr:uid="{00000000-0005-0000-0000-0000E2250000}"/>
    <cellStyle name="Input [yellow] 2 4 3" xfId="6071" xr:uid="{00000000-0005-0000-0000-0000E3250000}"/>
    <cellStyle name="Input [yellow] 2 4 4" xfId="9684" xr:uid="{00000000-0005-0000-0000-0000E4250000}"/>
    <cellStyle name="Input [yellow] 2 4 5" xfId="11115" xr:uid="{00000000-0005-0000-0000-0000E5250000}"/>
    <cellStyle name="Input [yellow] 2 5" xfId="2294" xr:uid="{00000000-0005-0000-0000-0000E6250000}"/>
    <cellStyle name="Input [yellow] 2 5 2" xfId="4538" xr:uid="{00000000-0005-0000-0000-0000E7250000}"/>
    <cellStyle name="Input [yellow] 2 5 2 2" xfId="9100" xr:uid="{00000000-0005-0000-0000-0000E8250000}"/>
    <cellStyle name="Input [yellow] 2 5 2 3" xfId="10083" xr:uid="{00000000-0005-0000-0000-0000E9250000}"/>
    <cellStyle name="Input [yellow] 2 5 3" xfId="6857" xr:uid="{00000000-0005-0000-0000-0000EA250000}"/>
    <cellStyle name="Input [yellow] 2 5 4" xfId="9817" xr:uid="{00000000-0005-0000-0000-0000EB250000}"/>
    <cellStyle name="Input [yellow] 2 6" xfId="5284" xr:uid="{00000000-0005-0000-0000-0000EC250000}"/>
    <cellStyle name="Input [yellow] 2 7" xfId="10329" xr:uid="{00000000-0005-0000-0000-0000ED250000}"/>
    <cellStyle name="Input [yellow] 20" xfId="307" xr:uid="{00000000-0005-0000-0000-0000EE250000}"/>
    <cellStyle name="Input [yellow] 20 2" xfId="760" xr:uid="{00000000-0005-0000-0000-0000EF250000}"/>
    <cellStyle name="Input [yellow] 20 2 2" xfId="1583" xr:uid="{00000000-0005-0000-0000-0000F0250000}"/>
    <cellStyle name="Input [yellow] 20 2 2 2" xfId="3827" xr:uid="{00000000-0005-0000-0000-0000F1250000}"/>
    <cellStyle name="Input [yellow] 20 2 2 2 2" xfId="8389" xr:uid="{00000000-0005-0000-0000-0000F2250000}"/>
    <cellStyle name="Input [yellow] 20 2 2 2 3" xfId="10014" xr:uid="{00000000-0005-0000-0000-0000F3250000}"/>
    <cellStyle name="Input [yellow] 20 2 2 3" xfId="6146" xr:uid="{00000000-0005-0000-0000-0000F4250000}"/>
    <cellStyle name="Input [yellow] 20 2 2 4" xfId="9748" xr:uid="{00000000-0005-0000-0000-0000F5250000}"/>
    <cellStyle name="Input [yellow] 20 2 2 5" xfId="11190" xr:uid="{00000000-0005-0000-0000-0000F6250000}"/>
    <cellStyle name="Input [yellow] 20 2 3" xfId="3041" xr:uid="{00000000-0005-0000-0000-0000F7250000}"/>
    <cellStyle name="Input [yellow] 20 2 3 2" xfId="7603" xr:uid="{00000000-0005-0000-0000-0000F8250000}"/>
    <cellStyle name="Input [yellow] 20 2 3 3" xfId="9881" xr:uid="{00000000-0005-0000-0000-0000F9250000}"/>
    <cellStyle name="Input [yellow] 20 2 4" xfId="5360" xr:uid="{00000000-0005-0000-0000-0000FA250000}"/>
    <cellStyle name="Input [yellow] 20 2 5" xfId="10404" xr:uid="{00000000-0005-0000-0000-0000FB250000}"/>
    <cellStyle name="Input [yellow] 20 3" xfId="1510" xr:uid="{00000000-0005-0000-0000-0000FC250000}"/>
    <cellStyle name="Input [yellow] 20 3 2" xfId="3754" xr:uid="{00000000-0005-0000-0000-0000FD250000}"/>
    <cellStyle name="Input [yellow] 20 3 2 2" xfId="8316" xr:uid="{00000000-0005-0000-0000-0000FE250000}"/>
    <cellStyle name="Input [yellow] 20 3 2 3" xfId="9952" xr:uid="{00000000-0005-0000-0000-0000FF250000}"/>
    <cellStyle name="Input [yellow] 20 3 3" xfId="6073" xr:uid="{00000000-0005-0000-0000-000000260000}"/>
    <cellStyle name="Input [yellow] 20 3 4" xfId="9686" xr:uid="{00000000-0005-0000-0000-000001260000}"/>
    <cellStyle name="Input [yellow] 20 3 5" xfId="11117" xr:uid="{00000000-0005-0000-0000-000002260000}"/>
    <cellStyle name="Input [yellow] 20 4" xfId="2296" xr:uid="{00000000-0005-0000-0000-000003260000}"/>
    <cellStyle name="Input [yellow] 20 4 2" xfId="4540" xr:uid="{00000000-0005-0000-0000-000004260000}"/>
    <cellStyle name="Input [yellow] 20 4 2 2" xfId="9102" xr:uid="{00000000-0005-0000-0000-000005260000}"/>
    <cellStyle name="Input [yellow] 20 4 2 3" xfId="10085" xr:uid="{00000000-0005-0000-0000-000006260000}"/>
    <cellStyle name="Input [yellow] 20 4 3" xfId="6859" xr:uid="{00000000-0005-0000-0000-000007260000}"/>
    <cellStyle name="Input [yellow] 20 4 4" xfId="9819" xr:uid="{00000000-0005-0000-0000-000008260000}"/>
    <cellStyle name="Input [yellow] 20 5" xfId="5286" xr:uid="{00000000-0005-0000-0000-000009260000}"/>
    <cellStyle name="Input [yellow] 20 6" xfId="10331" xr:uid="{00000000-0005-0000-0000-00000A260000}"/>
    <cellStyle name="Input [yellow] 21" xfId="308" xr:uid="{00000000-0005-0000-0000-00000B260000}"/>
    <cellStyle name="Input [yellow] 21 2" xfId="761" xr:uid="{00000000-0005-0000-0000-00000C260000}"/>
    <cellStyle name="Input [yellow] 21 2 2" xfId="1584" xr:uid="{00000000-0005-0000-0000-00000D260000}"/>
    <cellStyle name="Input [yellow] 21 2 2 2" xfId="3828" xr:uid="{00000000-0005-0000-0000-00000E260000}"/>
    <cellStyle name="Input [yellow] 21 2 2 2 2" xfId="8390" xr:uid="{00000000-0005-0000-0000-00000F260000}"/>
    <cellStyle name="Input [yellow] 21 2 2 2 3" xfId="10015" xr:uid="{00000000-0005-0000-0000-000010260000}"/>
    <cellStyle name="Input [yellow] 21 2 2 3" xfId="6147" xr:uid="{00000000-0005-0000-0000-000011260000}"/>
    <cellStyle name="Input [yellow] 21 2 2 4" xfId="9749" xr:uid="{00000000-0005-0000-0000-000012260000}"/>
    <cellStyle name="Input [yellow] 21 2 2 5" xfId="11191" xr:uid="{00000000-0005-0000-0000-000013260000}"/>
    <cellStyle name="Input [yellow] 21 2 3" xfId="3042" xr:uid="{00000000-0005-0000-0000-000014260000}"/>
    <cellStyle name="Input [yellow] 21 2 3 2" xfId="7604" xr:uid="{00000000-0005-0000-0000-000015260000}"/>
    <cellStyle name="Input [yellow] 21 2 3 3" xfId="9882" xr:uid="{00000000-0005-0000-0000-000016260000}"/>
    <cellStyle name="Input [yellow] 21 2 4" xfId="5361" xr:uid="{00000000-0005-0000-0000-000017260000}"/>
    <cellStyle name="Input [yellow] 21 2 5" xfId="10405" xr:uid="{00000000-0005-0000-0000-000018260000}"/>
    <cellStyle name="Input [yellow] 21 3" xfId="1511" xr:uid="{00000000-0005-0000-0000-000019260000}"/>
    <cellStyle name="Input [yellow] 21 3 2" xfId="3755" xr:uid="{00000000-0005-0000-0000-00001A260000}"/>
    <cellStyle name="Input [yellow] 21 3 2 2" xfId="8317" xr:uid="{00000000-0005-0000-0000-00001B260000}"/>
    <cellStyle name="Input [yellow] 21 3 2 3" xfId="9953" xr:uid="{00000000-0005-0000-0000-00001C260000}"/>
    <cellStyle name="Input [yellow] 21 3 3" xfId="6074" xr:uid="{00000000-0005-0000-0000-00001D260000}"/>
    <cellStyle name="Input [yellow] 21 3 4" xfId="9687" xr:uid="{00000000-0005-0000-0000-00001E260000}"/>
    <cellStyle name="Input [yellow] 21 3 5" xfId="11118" xr:uid="{00000000-0005-0000-0000-00001F260000}"/>
    <cellStyle name="Input [yellow] 21 4" xfId="2297" xr:uid="{00000000-0005-0000-0000-000020260000}"/>
    <cellStyle name="Input [yellow] 21 4 2" xfId="4541" xr:uid="{00000000-0005-0000-0000-000021260000}"/>
    <cellStyle name="Input [yellow] 21 4 2 2" xfId="9103" xr:uid="{00000000-0005-0000-0000-000022260000}"/>
    <cellStyle name="Input [yellow] 21 4 2 3" xfId="10086" xr:uid="{00000000-0005-0000-0000-000023260000}"/>
    <cellStyle name="Input [yellow] 21 4 3" xfId="6860" xr:uid="{00000000-0005-0000-0000-000024260000}"/>
    <cellStyle name="Input [yellow] 21 4 4" xfId="9820" xr:uid="{00000000-0005-0000-0000-000025260000}"/>
    <cellStyle name="Input [yellow] 21 5" xfId="5287" xr:uid="{00000000-0005-0000-0000-000026260000}"/>
    <cellStyle name="Input [yellow] 21 6" xfId="10332" xr:uid="{00000000-0005-0000-0000-000027260000}"/>
    <cellStyle name="Input [yellow] 22" xfId="309" xr:uid="{00000000-0005-0000-0000-000028260000}"/>
    <cellStyle name="Input [yellow] 22 2" xfId="762" xr:uid="{00000000-0005-0000-0000-000029260000}"/>
    <cellStyle name="Input [yellow] 22 2 2" xfId="1585" xr:uid="{00000000-0005-0000-0000-00002A260000}"/>
    <cellStyle name="Input [yellow] 22 2 2 2" xfId="3829" xr:uid="{00000000-0005-0000-0000-00002B260000}"/>
    <cellStyle name="Input [yellow] 22 2 2 2 2" xfId="8391" xr:uid="{00000000-0005-0000-0000-00002C260000}"/>
    <cellStyle name="Input [yellow] 22 2 2 2 3" xfId="10016" xr:uid="{00000000-0005-0000-0000-00002D260000}"/>
    <cellStyle name="Input [yellow] 22 2 2 3" xfId="6148" xr:uid="{00000000-0005-0000-0000-00002E260000}"/>
    <cellStyle name="Input [yellow] 22 2 2 4" xfId="9750" xr:uid="{00000000-0005-0000-0000-00002F260000}"/>
    <cellStyle name="Input [yellow] 22 2 2 5" xfId="11192" xr:uid="{00000000-0005-0000-0000-000030260000}"/>
    <cellStyle name="Input [yellow] 22 2 3" xfId="3043" xr:uid="{00000000-0005-0000-0000-000031260000}"/>
    <cellStyle name="Input [yellow] 22 2 3 2" xfId="7605" xr:uid="{00000000-0005-0000-0000-000032260000}"/>
    <cellStyle name="Input [yellow] 22 2 3 3" xfId="9883" xr:uid="{00000000-0005-0000-0000-000033260000}"/>
    <cellStyle name="Input [yellow] 22 2 4" xfId="5362" xr:uid="{00000000-0005-0000-0000-000034260000}"/>
    <cellStyle name="Input [yellow] 22 2 5" xfId="10406" xr:uid="{00000000-0005-0000-0000-000035260000}"/>
    <cellStyle name="Input [yellow] 22 3" xfId="1512" xr:uid="{00000000-0005-0000-0000-000036260000}"/>
    <cellStyle name="Input [yellow] 22 3 2" xfId="3756" xr:uid="{00000000-0005-0000-0000-000037260000}"/>
    <cellStyle name="Input [yellow] 22 3 2 2" xfId="8318" xr:uid="{00000000-0005-0000-0000-000038260000}"/>
    <cellStyle name="Input [yellow] 22 3 2 3" xfId="9954" xr:uid="{00000000-0005-0000-0000-000039260000}"/>
    <cellStyle name="Input [yellow] 22 3 3" xfId="6075" xr:uid="{00000000-0005-0000-0000-00003A260000}"/>
    <cellStyle name="Input [yellow] 22 3 4" xfId="9688" xr:uid="{00000000-0005-0000-0000-00003B260000}"/>
    <cellStyle name="Input [yellow] 22 3 5" xfId="11119" xr:uid="{00000000-0005-0000-0000-00003C260000}"/>
    <cellStyle name="Input [yellow] 22 4" xfId="2298" xr:uid="{00000000-0005-0000-0000-00003D260000}"/>
    <cellStyle name="Input [yellow] 22 4 2" xfId="4542" xr:uid="{00000000-0005-0000-0000-00003E260000}"/>
    <cellStyle name="Input [yellow] 22 4 2 2" xfId="9104" xr:uid="{00000000-0005-0000-0000-00003F260000}"/>
    <cellStyle name="Input [yellow] 22 4 2 3" xfId="10087" xr:uid="{00000000-0005-0000-0000-000040260000}"/>
    <cellStyle name="Input [yellow] 22 4 3" xfId="6861" xr:uid="{00000000-0005-0000-0000-000041260000}"/>
    <cellStyle name="Input [yellow] 22 4 4" xfId="9821" xr:uid="{00000000-0005-0000-0000-000042260000}"/>
    <cellStyle name="Input [yellow] 22 5" xfId="5288" xr:uid="{00000000-0005-0000-0000-000043260000}"/>
    <cellStyle name="Input [yellow] 22 6" xfId="10333" xr:uid="{00000000-0005-0000-0000-000044260000}"/>
    <cellStyle name="Input [yellow] 23" xfId="310" xr:uid="{00000000-0005-0000-0000-000045260000}"/>
    <cellStyle name="Input [yellow] 23 2" xfId="763" xr:uid="{00000000-0005-0000-0000-000046260000}"/>
    <cellStyle name="Input [yellow] 23 2 2" xfId="1586" xr:uid="{00000000-0005-0000-0000-000047260000}"/>
    <cellStyle name="Input [yellow] 23 2 2 2" xfId="3830" xr:uid="{00000000-0005-0000-0000-000048260000}"/>
    <cellStyle name="Input [yellow] 23 2 2 2 2" xfId="8392" xr:uid="{00000000-0005-0000-0000-000049260000}"/>
    <cellStyle name="Input [yellow] 23 2 2 2 3" xfId="10017" xr:uid="{00000000-0005-0000-0000-00004A260000}"/>
    <cellStyle name="Input [yellow] 23 2 2 3" xfId="6149" xr:uid="{00000000-0005-0000-0000-00004B260000}"/>
    <cellStyle name="Input [yellow] 23 2 2 4" xfId="9751" xr:uid="{00000000-0005-0000-0000-00004C260000}"/>
    <cellStyle name="Input [yellow] 23 2 2 5" xfId="11193" xr:uid="{00000000-0005-0000-0000-00004D260000}"/>
    <cellStyle name="Input [yellow] 23 2 3" xfId="3044" xr:uid="{00000000-0005-0000-0000-00004E260000}"/>
    <cellStyle name="Input [yellow] 23 2 3 2" xfId="7606" xr:uid="{00000000-0005-0000-0000-00004F260000}"/>
    <cellStyle name="Input [yellow] 23 2 3 3" xfId="9884" xr:uid="{00000000-0005-0000-0000-000050260000}"/>
    <cellStyle name="Input [yellow] 23 2 4" xfId="5363" xr:uid="{00000000-0005-0000-0000-000051260000}"/>
    <cellStyle name="Input [yellow] 23 2 5" xfId="10407" xr:uid="{00000000-0005-0000-0000-000052260000}"/>
    <cellStyle name="Input [yellow] 23 3" xfId="1513" xr:uid="{00000000-0005-0000-0000-000053260000}"/>
    <cellStyle name="Input [yellow] 23 3 2" xfId="3757" xr:uid="{00000000-0005-0000-0000-000054260000}"/>
    <cellStyle name="Input [yellow] 23 3 2 2" xfId="8319" xr:uid="{00000000-0005-0000-0000-000055260000}"/>
    <cellStyle name="Input [yellow] 23 3 2 3" xfId="9955" xr:uid="{00000000-0005-0000-0000-000056260000}"/>
    <cellStyle name="Input [yellow] 23 3 3" xfId="6076" xr:uid="{00000000-0005-0000-0000-000057260000}"/>
    <cellStyle name="Input [yellow] 23 3 4" xfId="9689" xr:uid="{00000000-0005-0000-0000-000058260000}"/>
    <cellStyle name="Input [yellow] 23 3 5" xfId="11120" xr:uid="{00000000-0005-0000-0000-000059260000}"/>
    <cellStyle name="Input [yellow] 23 4" xfId="2299" xr:uid="{00000000-0005-0000-0000-00005A260000}"/>
    <cellStyle name="Input [yellow] 23 4 2" xfId="4543" xr:uid="{00000000-0005-0000-0000-00005B260000}"/>
    <cellStyle name="Input [yellow] 23 4 2 2" xfId="9105" xr:uid="{00000000-0005-0000-0000-00005C260000}"/>
    <cellStyle name="Input [yellow] 23 4 2 3" xfId="10088" xr:uid="{00000000-0005-0000-0000-00005D260000}"/>
    <cellStyle name="Input [yellow] 23 4 3" xfId="6862" xr:uid="{00000000-0005-0000-0000-00005E260000}"/>
    <cellStyle name="Input [yellow] 23 4 4" xfId="9822" xr:uid="{00000000-0005-0000-0000-00005F260000}"/>
    <cellStyle name="Input [yellow] 23 5" xfId="5289" xr:uid="{00000000-0005-0000-0000-000060260000}"/>
    <cellStyle name="Input [yellow] 23 6" xfId="10334" xr:uid="{00000000-0005-0000-0000-000061260000}"/>
    <cellStyle name="Input [yellow] 24" xfId="311" xr:uid="{00000000-0005-0000-0000-000062260000}"/>
    <cellStyle name="Input [yellow] 24 2" xfId="764" xr:uid="{00000000-0005-0000-0000-000063260000}"/>
    <cellStyle name="Input [yellow] 24 2 2" xfId="1587" xr:uid="{00000000-0005-0000-0000-000064260000}"/>
    <cellStyle name="Input [yellow] 24 2 2 2" xfId="3831" xr:uid="{00000000-0005-0000-0000-000065260000}"/>
    <cellStyle name="Input [yellow] 24 2 2 2 2" xfId="8393" xr:uid="{00000000-0005-0000-0000-000066260000}"/>
    <cellStyle name="Input [yellow] 24 2 2 2 3" xfId="10018" xr:uid="{00000000-0005-0000-0000-000067260000}"/>
    <cellStyle name="Input [yellow] 24 2 2 3" xfId="6150" xr:uid="{00000000-0005-0000-0000-000068260000}"/>
    <cellStyle name="Input [yellow] 24 2 2 4" xfId="9752" xr:uid="{00000000-0005-0000-0000-000069260000}"/>
    <cellStyle name="Input [yellow] 24 2 2 5" xfId="11194" xr:uid="{00000000-0005-0000-0000-00006A260000}"/>
    <cellStyle name="Input [yellow] 24 2 3" xfId="3045" xr:uid="{00000000-0005-0000-0000-00006B260000}"/>
    <cellStyle name="Input [yellow] 24 2 3 2" xfId="7607" xr:uid="{00000000-0005-0000-0000-00006C260000}"/>
    <cellStyle name="Input [yellow] 24 2 3 3" xfId="9885" xr:uid="{00000000-0005-0000-0000-00006D260000}"/>
    <cellStyle name="Input [yellow] 24 2 4" xfId="5364" xr:uid="{00000000-0005-0000-0000-00006E260000}"/>
    <cellStyle name="Input [yellow] 24 2 5" xfId="10408" xr:uid="{00000000-0005-0000-0000-00006F260000}"/>
    <cellStyle name="Input [yellow] 24 3" xfId="1514" xr:uid="{00000000-0005-0000-0000-000070260000}"/>
    <cellStyle name="Input [yellow] 24 3 2" xfId="3758" xr:uid="{00000000-0005-0000-0000-000071260000}"/>
    <cellStyle name="Input [yellow] 24 3 2 2" xfId="8320" xr:uid="{00000000-0005-0000-0000-000072260000}"/>
    <cellStyle name="Input [yellow] 24 3 2 3" xfId="9956" xr:uid="{00000000-0005-0000-0000-000073260000}"/>
    <cellStyle name="Input [yellow] 24 3 3" xfId="6077" xr:uid="{00000000-0005-0000-0000-000074260000}"/>
    <cellStyle name="Input [yellow] 24 3 4" xfId="9690" xr:uid="{00000000-0005-0000-0000-000075260000}"/>
    <cellStyle name="Input [yellow] 24 3 5" xfId="11121" xr:uid="{00000000-0005-0000-0000-000076260000}"/>
    <cellStyle name="Input [yellow] 24 4" xfId="2300" xr:uid="{00000000-0005-0000-0000-000077260000}"/>
    <cellStyle name="Input [yellow] 24 4 2" xfId="4544" xr:uid="{00000000-0005-0000-0000-000078260000}"/>
    <cellStyle name="Input [yellow] 24 4 2 2" xfId="9106" xr:uid="{00000000-0005-0000-0000-000079260000}"/>
    <cellStyle name="Input [yellow] 24 4 2 3" xfId="10089" xr:uid="{00000000-0005-0000-0000-00007A260000}"/>
    <cellStyle name="Input [yellow] 24 4 3" xfId="6863" xr:uid="{00000000-0005-0000-0000-00007B260000}"/>
    <cellStyle name="Input [yellow] 24 4 4" xfId="9823" xr:uid="{00000000-0005-0000-0000-00007C260000}"/>
    <cellStyle name="Input [yellow] 24 5" xfId="5290" xr:uid="{00000000-0005-0000-0000-00007D260000}"/>
    <cellStyle name="Input [yellow] 24 6" xfId="10335" xr:uid="{00000000-0005-0000-0000-00007E260000}"/>
    <cellStyle name="Input [yellow] 25" xfId="312" xr:uid="{00000000-0005-0000-0000-00007F260000}"/>
    <cellStyle name="Input [yellow] 25 2" xfId="765" xr:uid="{00000000-0005-0000-0000-000080260000}"/>
    <cellStyle name="Input [yellow] 25 2 2" xfId="1588" xr:uid="{00000000-0005-0000-0000-000081260000}"/>
    <cellStyle name="Input [yellow] 25 2 2 2" xfId="3832" xr:uid="{00000000-0005-0000-0000-000082260000}"/>
    <cellStyle name="Input [yellow] 25 2 2 2 2" xfId="8394" xr:uid="{00000000-0005-0000-0000-000083260000}"/>
    <cellStyle name="Input [yellow] 25 2 2 2 3" xfId="10019" xr:uid="{00000000-0005-0000-0000-000084260000}"/>
    <cellStyle name="Input [yellow] 25 2 2 3" xfId="6151" xr:uid="{00000000-0005-0000-0000-000085260000}"/>
    <cellStyle name="Input [yellow] 25 2 2 4" xfId="9753" xr:uid="{00000000-0005-0000-0000-000086260000}"/>
    <cellStyle name="Input [yellow] 25 2 2 5" xfId="11195" xr:uid="{00000000-0005-0000-0000-000087260000}"/>
    <cellStyle name="Input [yellow] 25 2 3" xfId="3046" xr:uid="{00000000-0005-0000-0000-000088260000}"/>
    <cellStyle name="Input [yellow] 25 2 3 2" xfId="7608" xr:uid="{00000000-0005-0000-0000-000089260000}"/>
    <cellStyle name="Input [yellow] 25 2 3 3" xfId="9886" xr:uid="{00000000-0005-0000-0000-00008A260000}"/>
    <cellStyle name="Input [yellow] 25 2 4" xfId="5365" xr:uid="{00000000-0005-0000-0000-00008B260000}"/>
    <cellStyle name="Input [yellow] 25 2 5" xfId="10409" xr:uid="{00000000-0005-0000-0000-00008C260000}"/>
    <cellStyle name="Input [yellow] 25 3" xfId="1515" xr:uid="{00000000-0005-0000-0000-00008D260000}"/>
    <cellStyle name="Input [yellow] 25 3 2" xfId="3759" xr:uid="{00000000-0005-0000-0000-00008E260000}"/>
    <cellStyle name="Input [yellow] 25 3 2 2" xfId="8321" xr:uid="{00000000-0005-0000-0000-00008F260000}"/>
    <cellStyle name="Input [yellow] 25 3 2 3" xfId="9957" xr:uid="{00000000-0005-0000-0000-000090260000}"/>
    <cellStyle name="Input [yellow] 25 3 3" xfId="6078" xr:uid="{00000000-0005-0000-0000-000091260000}"/>
    <cellStyle name="Input [yellow] 25 3 4" xfId="9691" xr:uid="{00000000-0005-0000-0000-000092260000}"/>
    <cellStyle name="Input [yellow] 25 3 5" xfId="11122" xr:uid="{00000000-0005-0000-0000-000093260000}"/>
    <cellStyle name="Input [yellow] 25 4" xfId="2301" xr:uid="{00000000-0005-0000-0000-000094260000}"/>
    <cellStyle name="Input [yellow] 25 4 2" xfId="4545" xr:uid="{00000000-0005-0000-0000-000095260000}"/>
    <cellStyle name="Input [yellow] 25 4 2 2" xfId="9107" xr:uid="{00000000-0005-0000-0000-000096260000}"/>
    <cellStyle name="Input [yellow] 25 4 2 3" xfId="10090" xr:uid="{00000000-0005-0000-0000-000097260000}"/>
    <cellStyle name="Input [yellow] 25 4 3" xfId="6864" xr:uid="{00000000-0005-0000-0000-000098260000}"/>
    <cellStyle name="Input [yellow] 25 4 4" xfId="9824" xr:uid="{00000000-0005-0000-0000-000099260000}"/>
    <cellStyle name="Input [yellow] 25 5" xfId="5291" xr:uid="{00000000-0005-0000-0000-00009A260000}"/>
    <cellStyle name="Input [yellow] 25 6" xfId="10336" xr:uid="{00000000-0005-0000-0000-00009B260000}"/>
    <cellStyle name="Input [yellow] 26" xfId="313" xr:uid="{00000000-0005-0000-0000-00009C260000}"/>
    <cellStyle name="Input [yellow] 26 2" xfId="766" xr:uid="{00000000-0005-0000-0000-00009D260000}"/>
    <cellStyle name="Input [yellow] 26 2 2" xfId="1589" xr:uid="{00000000-0005-0000-0000-00009E260000}"/>
    <cellStyle name="Input [yellow] 26 2 2 2" xfId="3833" xr:uid="{00000000-0005-0000-0000-00009F260000}"/>
    <cellStyle name="Input [yellow] 26 2 2 2 2" xfId="8395" xr:uid="{00000000-0005-0000-0000-0000A0260000}"/>
    <cellStyle name="Input [yellow] 26 2 2 2 3" xfId="10020" xr:uid="{00000000-0005-0000-0000-0000A1260000}"/>
    <cellStyle name="Input [yellow] 26 2 2 3" xfId="6152" xr:uid="{00000000-0005-0000-0000-0000A2260000}"/>
    <cellStyle name="Input [yellow] 26 2 2 4" xfId="9754" xr:uid="{00000000-0005-0000-0000-0000A3260000}"/>
    <cellStyle name="Input [yellow] 26 2 2 5" xfId="11196" xr:uid="{00000000-0005-0000-0000-0000A4260000}"/>
    <cellStyle name="Input [yellow] 26 2 3" xfId="3047" xr:uid="{00000000-0005-0000-0000-0000A5260000}"/>
    <cellStyle name="Input [yellow] 26 2 3 2" xfId="7609" xr:uid="{00000000-0005-0000-0000-0000A6260000}"/>
    <cellStyle name="Input [yellow] 26 2 3 3" xfId="9887" xr:uid="{00000000-0005-0000-0000-0000A7260000}"/>
    <cellStyle name="Input [yellow] 26 2 4" xfId="5366" xr:uid="{00000000-0005-0000-0000-0000A8260000}"/>
    <cellStyle name="Input [yellow] 26 2 5" xfId="10410" xr:uid="{00000000-0005-0000-0000-0000A9260000}"/>
    <cellStyle name="Input [yellow] 26 3" xfId="1516" xr:uid="{00000000-0005-0000-0000-0000AA260000}"/>
    <cellStyle name="Input [yellow] 26 3 2" xfId="3760" xr:uid="{00000000-0005-0000-0000-0000AB260000}"/>
    <cellStyle name="Input [yellow] 26 3 2 2" xfId="8322" xr:uid="{00000000-0005-0000-0000-0000AC260000}"/>
    <cellStyle name="Input [yellow] 26 3 2 3" xfId="9958" xr:uid="{00000000-0005-0000-0000-0000AD260000}"/>
    <cellStyle name="Input [yellow] 26 3 3" xfId="6079" xr:uid="{00000000-0005-0000-0000-0000AE260000}"/>
    <cellStyle name="Input [yellow] 26 3 4" xfId="9692" xr:uid="{00000000-0005-0000-0000-0000AF260000}"/>
    <cellStyle name="Input [yellow] 26 3 5" xfId="11123" xr:uid="{00000000-0005-0000-0000-0000B0260000}"/>
    <cellStyle name="Input [yellow] 26 4" xfId="2302" xr:uid="{00000000-0005-0000-0000-0000B1260000}"/>
    <cellStyle name="Input [yellow] 26 4 2" xfId="4546" xr:uid="{00000000-0005-0000-0000-0000B2260000}"/>
    <cellStyle name="Input [yellow] 26 4 2 2" xfId="9108" xr:uid="{00000000-0005-0000-0000-0000B3260000}"/>
    <cellStyle name="Input [yellow] 26 4 2 3" xfId="10091" xr:uid="{00000000-0005-0000-0000-0000B4260000}"/>
    <cellStyle name="Input [yellow] 26 4 3" xfId="6865" xr:uid="{00000000-0005-0000-0000-0000B5260000}"/>
    <cellStyle name="Input [yellow] 26 4 4" xfId="9825" xr:uid="{00000000-0005-0000-0000-0000B6260000}"/>
    <cellStyle name="Input [yellow] 26 5" xfId="5292" xr:uid="{00000000-0005-0000-0000-0000B7260000}"/>
    <cellStyle name="Input [yellow] 26 6" xfId="10337" xr:uid="{00000000-0005-0000-0000-0000B8260000}"/>
    <cellStyle name="Input [yellow] 27" xfId="314" xr:uid="{00000000-0005-0000-0000-0000B9260000}"/>
    <cellStyle name="Input [yellow] 27 2" xfId="767" xr:uid="{00000000-0005-0000-0000-0000BA260000}"/>
    <cellStyle name="Input [yellow] 27 2 2" xfId="1590" xr:uid="{00000000-0005-0000-0000-0000BB260000}"/>
    <cellStyle name="Input [yellow] 27 2 2 2" xfId="3834" xr:uid="{00000000-0005-0000-0000-0000BC260000}"/>
    <cellStyle name="Input [yellow] 27 2 2 2 2" xfId="8396" xr:uid="{00000000-0005-0000-0000-0000BD260000}"/>
    <cellStyle name="Input [yellow] 27 2 2 2 3" xfId="10021" xr:uid="{00000000-0005-0000-0000-0000BE260000}"/>
    <cellStyle name="Input [yellow] 27 2 2 3" xfId="6153" xr:uid="{00000000-0005-0000-0000-0000BF260000}"/>
    <cellStyle name="Input [yellow] 27 2 2 4" xfId="9755" xr:uid="{00000000-0005-0000-0000-0000C0260000}"/>
    <cellStyle name="Input [yellow] 27 2 2 5" xfId="11197" xr:uid="{00000000-0005-0000-0000-0000C1260000}"/>
    <cellStyle name="Input [yellow] 27 2 3" xfId="3048" xr:uid="{00000000-0005-0000-0000-0000C2260000}"/>
    <cellStyle name="Input [yellow] 27 2 3 2" xfId="7610" xr:uid="{00000000-0005-0000-0000-0000C3260000}"/>
    <cellStyle name="Input [yellow] 27 2 3 3" xfId="9888" xr:uid="{00000000-0005-0000-0000-0000C4260000}"/>
    <cellStyle name="Input [yellow] 27 2 4" xfId="5367" xr:uid="{00000000-0005-0000-0000-0000C5260000}"/>
    <cellStyle name="Input [yellow] 27 2 5" xfId="10411" xr:uid="{00000000-0005-0000-0000-0000C6260000}"/>
    <cellStyle name="Input [yellow] 27 3" xfId="1517" xr:uid="{00000000-0005-0000-0000-0000C7260000}"/>
    <cellStyle name="Input [yellow] 27 3 2" xfId="3761" xr:uid="{00000000-0005-0000-0000-0000C8260000}"/>
    <cellStyle name="Input [yellow] 27 3 2 2" xfId="8323" xr:uid="{00000000-0005-0000-0000-0000C9260000}"/>
    <cellStyle name="Input [yellow] 27 3 2 3" xfId="9959" xr:uid="{00000000-0005-0000-0000-0000CA260000}"/>
    <cellStyle name="Input [yellow] 27 3 3" xfId="6080" xr:uid="{00000000-0005-0000-0000-0000CB260000}"/>
    <cellStyle name="Input [yellow] 27 3 4" xfId="9693" xr:uid="{00000000-0005-0000-0000-0000CC260000}"/>
    <cellStyle name="Input [yellow] 27 3 5" xfId="11124" xr:uid="{00000000-0005-0000-0000-0000CD260000}"/>
    <cellStyle name="Input [yellow] 27 4" xfId="2303" xr:uid="{00000000-0005-0000-0000-0000CE260000}"/>
    <cellStyle name="Input [yellow] 27 4 2" xfId="4547" xr:uid="{00000000-0005-0000-0000-0000CF260000}"/>
    <cellStyle name="Input [yellow] 27 4 2 2" xfId="9109" xr:uid="{00000000-0005-0000-0000-0000D0260000}"/>
    <cellStyle name="Input [yellow] 27 4 2 3" xfId="10092" xr:uid="{00000000-0005-0000-0000-0000D1260000}"/>
    <cellStyle name="Input [yellow] 27 4 3" xfId="6866" xr:uid="{00000000-0005-0000-0000-0000D2260000}"/>
    <cellStyle name="Input [yellow] 27 4 4" xfId="9826" xr:uid="{00000000-0005-0000-0000-0000D3260000}"/>
    <cellStyle name="Input [yellow] 27 5" xfId="5293" xr:uid="{00000000-0005-0000-0000-0000D4260000}"/>
    <cellStyle name="Input [yellow] 27 6" xfId="10338" xr:uid="{00000000-0005-0000-0000-0000D5260000}"/>
    <cellStyle name="Input [yellow] 28" xfId="315" xr:uid="{00000000-0005-0000-0000-0000D6260000}"/>
    <cellStyle name="Input [yellow] 28 2" xfId="768" xr:uid="{00000000-0005-0000-0000-0000D7260000}"/>
    <cellStyle name="Input [yellow] 28 2 2" xfId="1591" xr:uid="{00000000-0005-0000-0000-0000D8260000}"/>
    <cellStyle name="Input [yellow] 28 2 2 2" xfId="3835" xr:uid="{00000000-0005-0000-0000-0000D9260000}"/>
    <cellStyle name="Input [yellow] 28 2 2 2 2" xfId="8397" xr:uid="{00000000-0005-0000-0000-0000DA260000}"/>
    <cellStyle name="Input [yellow] 28 2 2 2 3" xfId="10022" xr:uid="{00000000-0005-0000-0000-0000DB260000}"/>
    <cellStyle name="Input [yellow] 28 2 2 3" xfId="6154" xr:uid="{00000000-0005-0000-0000-0000DC260000}"/>
    <cellStyle name="Input [yellow] 28 2 2 4" xfId="9756" xr:uid="{00000000-0005-0000-0000-0000DD260000}"/>
    <cellStyle name="Input [yellow] 28 2 2 5" xfId="11198" xr:uid="{00000000-0005-0000-0000-0000DE260000}"/>
    <cellStyle name="Input [yellow] 28 2 3" xfId="3049" xr:uid="{00000000-0005-0000-0000-0000DF260000}"/>
    <cellStyle name="Input [yellow] 28 2 3 2" xfId="7611" xr:uid="{00000000-0005-0000-0000-0000E0260000}"/>
    <cellStyle name="Input [yellow] 28 2 3 3" xfId="9889" xr:uid="{00000000-0005-0000-0000-0000E1260000}"/>
    <cellStyle name="Input [yellow] 28 2 4" xfId="5368" xr:uid="{00000000-0005-0000-0000-0000E2260000}"/>
    <cellStyle name="Input [yellow] 28 2 5" xfId="10412" xr:uid="{00000000-0005-0000-0000-0000E3260000}"/>
    <cellStyle name="Input [yellow] 28 3" xfId="1518" xr:uid="{00000000-0005-0000-0000-0000E4260000}"/>
    <cellStyle name="Input [yellow] 28 3 2" xfId="3762" xr:uid="{00000000-0005-0000-0000-0000E5260000}"/>
    <cellStyle name="Input [yellow] 28 3 2 2" xfId="8324" xr:uid="{00000000-0005-0000-0000-0000E6260000}"/>
    <cellStyle name="Input [yellow] 28 3 2 3" xfId="9960" xr:uid="{00000000-0005-0000-0000-0000E7260000}"/>
    <cellStyle name="Input [yellow] 28 3 3" xfId="6081" xr:uid="{00000000-0005-0000-0000-0000E8260000}"/>
    <cellStyle name="Input [yellow] 28 3 4" xfId="9694" xr:uid="{00000000-0005-0000-0000-0000E9260000}"/>
    <cellStyle name="Input [yellow] 28 3 5" xfId="11125" xr:uid="{00000000-0005-0000-0000-0000EA260000}"/>
    <cellStyle name="Input [yellow] 28 4" xfId="2304" xr:uid="{00000000-0005-0000-0000-0000EB260000}"/>
    <cellStyle name="Input [yellow] 28 4 2" xfId="4548" xr:uid="{00000000-0005-0000-0000-0000EC260000}"/>
    <cellStyle name="Input [yellow] 28 4 2 2" xfId="9110" xr:uid="{00000000-0005-0000-0000-0000ED260000}"/>
    <cellStyle name="Input [yellow] 28 4 2 3" xfId="10093" xr:uid="{00000000-0005-0000-0000-0000EE260000}"/>
    <cellStyle name="Input [yellow] 28 4 3" xfId="6867" xr:uid="{00000000-0005-0000-0000-0000EF260000}"/>
    <cellStyle name="Input [yellow] 28 4 4" xfId="9827" xr:uid="{00000000-0005-0000-0000-0000F0260000}"/>
    <cellStyle name="Input [yellow] 28 5" xfId="5294" xr:uid="{00000000-0005-0000-0000-0000F1260000}"/>
    <cellStyle name="Input [yellow] 28 6" xfId="10339" xr:uid="{00000000-0005-0000-0000-0000F2260000}"/>
    <cellStyle name="Input [yellow] 29" xfId="316" xr:uid="{00000000-0005-0000-0000-0000F3260000}"/>
    <cellStyle name="Input [yellow] 29 2" xfId="769" xr:uid="{00000000-0005-0000-0000-0000F4260000}"/>
    <cellStyle name="Input [yellow] 29 2 2" xfId="1592" xr:uid="{00000000-0005-0000-0000-0000F5260000}"/>
    <cellStyle name="Input [yellow] 29 2 2 2" xfId="3836" xr:uid="{00000000-0005-0000-0000-0000F6260000}"/>
    <cellStyle name="Input [yellow] 29 2 2 2 2" xfId="8398" xr:uid="{00000000-0005-0000-0000-0000F7260000}"/>
    <cellStyle name="Input [yellow] 29 2 2 2 3" xfId="10023" xr:uid="{00000000-0005-0000-0000-0000F8260000}"/>
    <cellStyle name="Input [yellow] 29 2 2 3" xfId="6155" xr:uid="{00000000-0005-0000-0000-0000F9260000}"/>
    <cellStyle name="Input [yellow] 29 2 2 4" xfId="9757" xr:uid="{00000000-0005-0000-0000-0000FA260000}"/>
    <cellStyle name="Input [yellow] 29 2 2 5" xfId="11199" xr:uid="{00000000-0005-0000-0000-0000FB260000}"/>
    <cellStyle name="Input [yellow] 29 2 3" xfId="3050" xr:uid="{00000000-0005-0000-0000-0000FC260000}"/>
    <cellStyle name="Input [yellow] 29 2 3 2" xfId="7612" xr:uid="{00000000-0005-0000-0000-0000FD260000}"/>
    <cellStyle name="Input [yellow] 29 2 3 3" xfId="9890" xr:uid="{00000000-0005-0000-0000-0000FE260000}"/>
    <cellStyle name="Input [yellow] 29 2 4" xfId="5369" xr:uid="{00000000-0005-0000-0000-0000FF260000}"/>
    <cellStyle name="Input [yellow] 29 2 5" xfId="10413" xr:uid="{00000000-0005-0000-0000-000000270000}"/>
    <cellStyle name="Input [yellow] 29 3" xfId="1519" xr:uid="{00000000-0005-0000-0000-000001270000}"/>
    <cellStyle name="Input [yellow] 29 3 2" xfId="3763" xr:uid="{00000000-0005-0000-0000-000002270000}"/>
    <cellStyle name="Input [yellow] 29 3 2 2" xfId="8325" xr:uid="{00000000-0005-0000-0000-000003270000}"/>
    <cellStyle name="Input [yellow] 29 3 2 3" xfId="9961" xr:uid="{00000000-0005-0000-0000-000004270000}"/>
    <cellStyle name="Input [yellow] 29 3 3" xfId="6082" xr:uid="{00000000-0005-0000-0000-000005270000}"/>
    <cellStyle name="Input [yellow] 29 3 4" xfId="9695" xr:uid="{00000000-0005-0000-0000-000006270000}"/>
    <cellStyle name="Input [yellow] 29 3 5" xfId="11126" xr:uid="{00000000-0005-0000-0000-000007270000}"/>
    <cellStyle name="Input [yellow] 29 4" xfId="2305" xr:uid="{00000000-0005-0000-0000-000008270000}"/>
    <cellStyle name="Input [yellow] 29 4 2" xfId="4549" xr:uid="{00000000-0005-0000-0000-000009270000}"/>
    <cellStyle name="Input [yellow] 29 4 2 2" xfId="9111" xr:uid="{00000000-0005-0000-0000-00000A270000}"/>
    <cellStyle name="Input [yellow] 29 4 2 3" xfId="10094" xr:uid="{00000000-0005-0000-0000-00000B270000}"/>
    <cellStyle name="Input [yellow] 29 4 3" xfId="6868" xr:uid="{00000000-0005-0000-0000-00000C270000}"/>
    <cellStyle name="Input [yellow] 29 4 4" xfId="9828" xr:uid="{00000000-0005-0000-0000-00000D270000}"/>
    <cellStyle name="Input [yellow] 29 5" xfId="5295" xr:uid="{00000000-0005-0000-0000-00000E270000}"/>
    <cellStyle name="Input [yellow] 29 6" xfId="10340" xr:uid="{00000000-0005-0000-0000-00000F270000}"/>
    <cellStyle name="Input [yellow] 3" xfId="317" xr:uid="{00000000-0005-0000-0000-000010270000}"/>
    <cellStyle name="Input [yellow] 3 2" xfId="770" xr:uid="{00000000-0005-0000-0000-000011270000}"/>
    <cellStyle name="Input [yellow] 3 2 2" xfId="1593" xr:uid="{00000000-0005-0000-0000-000012270000}"/>
    <cellStyle name="Input [yellow] 3 2 2 2" xfId="3837" xr:uid="{00000000-0005-0000-0000-000013270000}"/>
    <cellStyle name="Input [yellow] 3 2 2 2 2" xfId="8399" xr:uid="{00000000-0005-0000-0000-000014270000}"/>
    <cellStyle name="Input [yellow] 3 2 2 2 3" xfId="10024" xr:uid="{00000000-0005-0000-0000-000015270000}"/>
    <cellStyle name="Input [yellow] 3 2 2 3" xfId="6156" xr:uid="{00000000-0005-0000-0000-000016270000}"/>
    <cellStyle name="Input [yellow] 3 2 2 4" xfId="9758" xr:uid="{00000000-0005-0000-0000-000017270000}"/>
    <cellStyle name="Input [yellow] 3 2 2 5" xfId="11200" xr:uid="{00000000-0005-0000-0000-000018270000}"/>
    <cellStyle name="Input [yellow] 3 2 3" xfId="3051" xr:uid="{00000000-0005-0000-0000-000019270000}"/>
    <cellStyle name="Input [yellow] 3 2 3 2" xfId="7613" xr:uid="{00000000-0005-0000-0000-00001A270000}"/>
    <cellStyle name="Input [yellow] 3 2 3 3" xfId="9891" xr:uid="{00000000-0005-0000-0000-00001B270000}"/>
    <cellStyle name="Input [yellow] 3 2 4" xfId="5370" xr:uid="{00000000-0005-0000-0000-00001C270000}"/>
    <cellStyle name="Input [yellow] 3 2 5" xfId="10414" xr:uid="{00000000-0005-0000-0000-00001D270000}"/>
    <cellStyle name="Input [yellow] 3 3" xfId="1520" xr:uid="{00000000-0005-0000-0000-00001E270000}"/>
    <cellStyle name="Input [yellow] 3 3 2" xfId="3764" xr:uid="{00000000-0005-0000-0000-00001F270000}"/>
    <cellStyle name="Input [yellow] 3 3 2 2" xfId="8326" xr:uid="{00000000-0005-0000-0000-000020270000}"/>
    <cellStyle name="Input [yellow] 3 3 2 3" xfId="9962" xr:uid="{00000000-0005-0000-0000-000021270000}"/>
    <cellStyle name="Input [yellow] 3 3 3" xfId="6083" xr:uid="{00000000-0005-0000-0000-000022270000}"/>
    <cellStyle name="Input [yellow] 3 3 4" xfId="9696" xr:uid="{00000000-0005-0000-0000-000023270000}"/>
    <cellStyle name="Input [yellow] 3 3 5" xfId="11127" xr:uid="{00000000-0005-0000-0000-000024270000}"/>
    <cellStyle name="Input [yellow] 3 4" xfId="2306" xr:uid="{00000000-0005-0000-0000-000025270000}"/>
    <cellStyle name="Input [yellow] 3 4 2" xfId="4550" xr:uid="{00000000-0005-0000-0000-000026270000}"/>
    <cellStyle name="Input [yellow] 3 4 2 2" xfId="9112" xr:uid="{00000000-0005-0000-0000-000027270000}"/>
    <cellStyle name="Input [yellow] 3 4 2 3" xfId="10095" xr:uid="{00000000-0005-0000-0000-000028270000}"/>
    <cellStyle name="Input [yellow] 3 4 3" xfId="6869" xr:uid="{00000000-0005-0000-0000-000029270000}"/>
    <cellStyle name="Input [yellow] 3 4 4" xfId="9829" xr:uid="{00000000-0005-0000-0000-00002A270000}"/>
    <cellStyle name="Input [yellow] 3 5" xfId="5296" xr:uid="{00000000-0005-0000-0000-00002B270000}"/>
    <cellStyle name="Input [yellow] 3 6" xfId="10341" xr:uid="{00000000-0005-0000-0000-00002C270000}"/>
    <cellStyle name="Input [yellow] 30" xfId="318" xr:uid="{00000000-0005-0000-0000-00002D270000}"/>
    <cellStyle name="Input [yellow] 30 2" xfId="771" xr:uid="{00000000-0005-0000-0000-00002E270000}"/>
    <cellStyle name="Input [yellow] 30 2 2" xfId="1594" xr:uid="{00000000-0005-0000-0000-00002F270000}"/>
    <cellStyle name="Input [yellow] 30 2 2 2" xfId="3838" xr:uid="{00000000-0005-0000-0000-000030270000}"/>
    <cellStyle name="Input [yellow] 30 2 2 2 2" xfId="8400" xr:uid="{00000000-0005-0000-0000-000031270000}"/>
    <cellStyle name="Input [yellow] 30 2 2 2 3" xfId="10025" xr:uid="{00000000-0005-0000-0000-000032270000}"/>
    <cellStyle name="Input [yellow] 30 2 2 3" xfId="6157" xr:uid="{00000000-0005-0000-0000-000033270000}"/>
    <cellStyle name="Input [yellow] 30 2 2 4" xfId="9759" xr:uid="{00000000-0005-0000-0000-000034270000}"/>
    <cellStyle name="Input [yellow] 30 2 2 5" xfId="11201" xr:uid="{00000000-0005-0000-0000-000035270000}"/>
    <cellStyle name="Input [yellow] 30 2 3" xfId="3052" xr:uid="{00000000-0005-0000-0000-000036270000}"/>
    <cellStyle name="Input [yellow] 30 2 3 2" xfId="7614" xr:uid="{00000000-0005-0000-0000-000037270000}"/>
    <cellStyle name="Input [yellow] 30 2 3 3" xfId="9892" xr:uid="{00000000-0005-0000-0000-000038270000}"/>
    <cellStyle name="Input [yellow] 30 2 4" xfId="5371" xr:uid="{00000000-0005-0000-0000-000039270000}"/>
    <cellStyle name="Input [yellow] 30 2 5" xfId="10415" xr:uid="{00000000-0005-0000-0000-00003A270000}"/>
    <cellStyle name="Input [yellow] 30 3" xfId="1521" xr:uid="{00000000-0005-0000-0000-00003B270000}"/>
    <cellStyle name="Input [yellow] 30 3 2" xfId="3765" xr:uid="{00000000-0005-0000-0000-00003C270000}"/>
    <cellStyle name="Input [yellow] 30 3 2 2" xfId="8327" xr:uid="{00000000-0005-0000-0000-00003D270000}"/>
    <cellStyle name="Input [yellow] 30 3 2 3" xfId="9963" xr:uid="{00000000-0005-0000-0000-00003E270000}"/>
    <cellStyle name="Input [yellow] 30 3 3" xfId="6084" xr:uid="{00000000-0005-0000-0000-00003F270000}"/>
    <cellStyle name="Input [yellow] 30 3 4" xfId="9697" xr:uid="{00000000-0005-0000-0000-000040270000}"/>
    <cellStyle name="Input [yellow] 30 3 5" xfId="11128" xr:uid="{00000000-0005-0000-0000-000041270000}"/>
    <cellStyle name="Input [yellow] 30 4" xfId="2307" xr:uid="{00000000-0005-0000-0000-000042270000}"/>
    <cellStyle name="Input [yellow] 30 4 2" xfId="4551" xr:uid="{00000000-0005-0000-0000-000043270000}"/>
    <cellStyle name="Input [yellow] 30 4 2 2" xfId="9113" xr:uid="{00000000-0005-0000-0000-000044270000}"/>
    <cellStyle name="Input [yellow] 30 4 2 3" xfId="10096" xr:uid="{00000000-0005-0000-0000-000045270000}"/>
    <cellStyle name="Input [yellow] 30 4 3" xfId="6870" xr:uid="{00000000-0005-0000-0000-000046270000}"/>
    <cellStyle name="Input [yellow] 30 4 4" xfId="9830" xr:uid="{00000000-0005-0000-0000-000047270000}"/>
    <cellStyle name="Input [yellow] 30 5" xfId="5297" xr:uid="{00000000-0005-0000-0000-000048270000}"/>
    <cellStyle name="Input [yellow] 30 6" xfId="10342" xr:uid="{00000000-0005-0000-0000-000049270000}"/>
    <cellStyle name="Input [yellow] 31" xfId="319" xr:uid="{00000000-0005-0000-0000-00004A270000}"/>
    <cellStyle name="Input [yellow] 31 2" xfId="772" xr:uid="{00000000-0005-0000-0000-00004B270000}"/>
    <cellStyle name="Input [yellow] 31 2 2" xfId="1595" xr:uid="{00000000-0005-0000-0000-00004C270000}"/>
    <cellStyle name="Input [yellow] 31 2 2 2" xfId="3839" xr:uid="{00000000-0005-0000-0000-00004D270000}"/>
    <cellStyle name="Input [yellow] 31 2 2 2 2" xfId="8401" xr:uid="{00000000-0005-0000-0000-00004E270000}"/>
    <cellStyle name="Input [yellow] 31 2 2 2 3" xfId="10026" xr:uid="{00000000-0005-0000-0000-00004F270000}"/>
    <cellStyle name="Input [yellow] 31 2 2 3" xfId="6158" xr:uid="{00000000-0005-0000-0000-000050270000}"/>
    <cellStyle name="Input [yellow] 31 2 2 4" xfId="9760" xr:uid="{00000000-0005-0000-0000-000051270000}"/>
    <cellStyle name="Input [yellow] 31 2 2 5" xfId="11202" xr:uid="{00000000-0005-0000-0000-000052270000}"/>
    <cellStyle name="Input [yellow] 31 2 3" xfId="3053" xr:uid="{00000000-0005-0000-0000-000053270000}"/>
    <cellStyle name="Input [yellow] 31 2 3 2" xfId="7615" xr:uid="{00000000-0005-0000-0000-000054270000}"/>
    <cellStyle name="Input [yellow] 31 2 3 3" xfId="9893" xr:uid="{00000000-0005-0000-0000-000055270000}"/>
    <cellStyle name="Input [yellow] 31 2 4" xfId="5372" xr:uid="{00000000-0005-0000-0000-000056270000}"/>
    <cellStyle name="Input [yellow] 31 2 5" xfId="10416" xr:uid="{00000000-0005-0000-0000-000057270000}"/>
    <cellStyle name="Input [yellow] 31 3" xfId="1522" xr:uid="{00000000-0005-0000-0000-000058270000}"/>
    <cellStyle name="Input [yellow] 31 3 2" xfId="3766" xr:uid="{00000000-0005-0000-0000-000059270000}"/>
    <cellStyle name="Input [yellow] 31 3 2 2" xfId="8328" xr:uid="{00000000-0005-0000-0000-00005A270000}"/>
    <cellStyle name="Input [yellow] 31 3 2 3" xfId="9964" xr:uid="{00000000-0005-0000-0000-00005B270000}"/>
    <cellStyle name="Input [yellow] 31 3 3" xfId="6085" xr:uid="{00000000-0005-0000-0000-00005C270000}"/>
    <cellStyle name="Input [yellow] 31 3 4" xfId="9698" xr:uid="{00000000-0005-0000-0000-00005D270000}"/>
    <cellStyle name="Input [yellow] 31 3 5" xfId="11129" xr:uid="{00000000-0005-0000-0000-00005E270000}"/>
    <cellStyle name="Input [yellow] 31 4" xfId="2308" xr:uid="{00000000-0005-0000-0000-00005F270000}"/>
    <cellStyle name="Input [yellow] 31 4 2" xfId="4552" xr:uid="{00000000-0005-0000-0000-000060270000}"/>
    <cellStyle name="Input [yellow] 31 4 2 2" xfId="9114" xr:uid="{00000000-0005-0000-0000-000061270000}"/>
    <cellStyle name="Input [yellow] 31 4 2 3" xfId="10097" xr:uid="{00000000-0005-0000-0000-000062270000}"/>
    <cellStyle name="Input [yellow] 31 4 3" xfId="6871" xr:uid="{00000000-0005-0000-0000-000063270000}"/>
    <cellStyle name="Input [yellow] 31 4 4" xfId="9831" xr:uid="{00000000-0005-0000-0000-000064270000}"/>
    <cellStyle name="Input [yellow] 31 5" xfId="5298" xr:uid="{00000000-0005-0000-0000-000065270000}"/>
    <cellStyle name="Input [yellow] 31 6" xfId="10343" xr:uid="{00000000-0005-0000-0000-000066270000}"/>
    <cellStyle name="Input [yellow] 32" xfId="320" xr:uid="{00000000-0005-0000-0000-000067270000}"/>
    <cellStyle name="Input [yellow] 32 2" xfId="773" xr:uid="{00000000-0005-0000-0000-000068270000}"/>
    <cellStyle name="Input [yellow] 32 2 2" xfId="1596" xr:uid="{00000000-0005-0000-0000-000069270000}"/>
    <cellStyle name="Input [yellow] 32 2 2 2" xfId="3840" xr:uid="{00000000-0005-0000-0000-00006A270000}"/>
    <cellStyle name="Input [yellow] 32 2 2 2 2" xfId="8402" xr:uid="{00000000-0005-0000-0000-00006B270000}"/>
    <cellStyle name="Input [yellow] 32 2 2 2 3" xfId="10027" xr:uid="{00000000-0005-0000-0000-00006C270000}"/>
    <cellStyle name="Input [yellow] 32 2 2 3" xfId="6159" xr:uid="{00000000-0005-0000-0000-00006D270000}"/>
    <cellStyle name="Input [yellow] 32 2 2 4" xfId="9761" xr:uid="{00000000-0005-0000-0000-00006E270000}"/>
    <cellStyle name="Input [yellow] 32 2 2 5" xfId="11203" xr:uid="{00000000-0005-0000-0000-00006F270000}"/>
    <cellStyle name="Input [yellow] 32 2 3" xfId="3054" xr:uid="{00000000-0005-0000-0000-000070270000}"/>
    <cellStyle name="Input [yellow] 32 2 3 2" xfId="7616" xr:uid="{00000000-0005-0000-0000-000071270000}"/>
    <cellStyle name="Input [yellow] 32 2 3 3" xfId="9894" xr:uid="{00000000-0005-0000-0000-000072270000}"/>
    <cellStyle name="Input [yellow] 32 2 4" xfId="5373" xr:uid="{00000000-0005-0000-0000-000073270000}"/>
    <cellStyle name="Input [yellow] 32 2 5" xfId="10417" xr:uid="{00000000-0005-0000-0000-000074270000}"/>
    <cellStyle name="Input [yellow] 32 3" xfId="1523" xr:uid="{00000000-0005-0000-0000-000075270000}"/>
    <cellStyle name="Input [yellow] 32 3 2" xfId="3767" xr:uid="{00000000-0005-0000-0000-000076270000}"/>
    <cellStyle name="Input [yellow] 32 3 2 2" xfId="8329" xr:uid="{00000000-0005-0000-0000-000077270000}"/>
    <cellStyle name="Input [yellow] 32 3 2 3" xfId="9965" xr:uid="{00000000-0005-0000-0000-000078270000}"/>
    <cellStyle name="Input [yellow] 32 3 3" xfId="6086" xr:uid="{00000000-0005-0000-0000-000079270000}"/>
    <cellStyle name="Input [yellow] 32 3 4" xfId="9699" xr:uid="{00000000-0005-0000-0000-00007A270000}"/>
    <cellStyle name="Input [yellow] 32 3 5" xfId="11130" xr:uid="{00000000-0005-0000-0000-00007B270000}"/>
    <cellStyle name="Input [yellow] 32 4" xfId="2309" xr:uid="{00000000-0005-0000-0000-00007C270000}"/>
    <cellStyle name="Input [yellow] 32 4 2" xfId="4553" xr:uid="{00000000-0005-0000-0000-00007D270000}"/>
    <cellStyle name="Input [yellow] 32 4 2 2" xfId="9115" xr:uid="{00000000-0005-0000-0000-00007E270000}"/>
    <cellStyle name="Input [yellow] 32 4 2 3" xfId="10098" xr:uid="{00000000-0005-0000-0000-00007F270000}"/>
    <cellStyle name="Input [yellow] 32 4 3" xfId="6872" xr:uid="{00000000-0005-0000-0000-000080270000}"/>
    <cellStyle name="Input [yellow] 32 4 4" xfId="9832" xr:uid="{00000000-0005-0000-0000-000081270000}"/>
    <cellStyle name="Input [yellow] 32 5" xfId="5299" xr:uid="{00000000-0005-0000-0000-000082270000}"/>
    <cellStyle name="Input [yellow] 32 6" xfId="10344" xr:uid="{00000000-0005-0000-0000-000083270000}"/>
    <cellStyle name="Input [yellow] 33" xfId="321" xr:uid="{00000000-0005-0000-0000-000084270000}"/>
    <cellStyle name="Input [yellow] 33 2" xfId="774" xr:uid="{00000000-0005-0000-0000-000085270000}"/>
    <cellStyle name="Input [yellow] 33 2 2" xfId="1597" xr:uid="{00000000-0005-0000-0000-000086270000}"/>
    <cellStyle name="Input [yellow] 33 2 2 2" xfId="3841" xr:uid="{00000000-0005-0000-0000-000087270000}"/>
    <cellStyle name="Input [yellow] 33 2 2 2 2" xfId="8403" xr:uid="{00000000-0005-0000-0000-000088270000}"/>
    <cellStyle name="Input [yellow] 33 2 2 2 3" xfId="10028" xr:uid="{00000000-0005-0000-0000-000089270000}"/>
    <cellStyle name="Input [yellow] 33 2 2 3" xfId="6160" xr:uid="{00000000-0005-0000-0000-00008A270000}"/>
    <cellStyle name="Input [yellow] 33 2 2 4" xfId="9762" xr:uid="{00000000-0005-0000-0000-00008B270000}"/>
    <cellStyle name="Input [yellow] 33 2 2 5" xfId="11204" xr:uid="{00000000-0005-0000-0000-00008C270000}"/>
    <cellStyle name="Input [yellow] 33 2 3" xfId="3055" xr:uid="{00000000-0005-0000-0000-00008D270000}"/>
    <cellStyle name="Input [yellow] 33 2 3 2" xfId="7617" xr:uid="{00000000-0005-0000-0000-00008E270000}"/>
    <cellStyle name="Input [yellow] 33 2 3 3" xfId="9895" xr:uid="{00000000-0005-0000-0000-00008F270000}"/>
    <cellStyle name="Input [yellow] 33 2 4" xfId="5374" xr:uid="{00000000-0005-0000-0000-000090270000}"/>
    <cellStyle name="Input [yellow] 33 2 5" xfId="10418" xr:uid="{00000000-0005-0000-0000-000091270000}"/>
    <cellStyle name="Input [yellow] 33 3" xfId="1524" xr:uid="{00000000-0005-0000-0000-000092270000}"/>
    <cellStyle name="Input [yellow] 33 3 2" xfId="3768" xr:uid="{00000000-0005-0000-0000-000093270000}"/>
    <cellStyle name="Input [yellow] 33 3 2 2" xfId="8330" xr:uid="{00000000-0005-0000-0000-000094270000}"/>
    <cellStyle name="Input [yellow] 33 3 2 3" xfId="9966" xr:uid="{00000000-0005-0000-0000-000095270000}"/>
    <cellStyle name="Input [yellow] 33 3 3" xfId="6087" xr:uid="{00000000-0005-0000-0000-000096270000}"/>
    <cellStyle name="Input [yellow] 33 3 4" xfId="9700" xr:uid="{00000000-0005-0000-0000-000097270000}"/>
    <cellStyle name="Input [yellow] 33 3 5" xfId="11131" xr:uid="{00000000-0005-0000-0000-000098270000}"/>
    <cellStyle name="Input [yellow] 33 4" xfId="2310" xr:uid="{00000000-0005-0000-0000-000099270000}"/>
    <cellStyle name="Input [yellow] 33 4 2" xfId="4554" xr:uid="{00000000-0005-0000-0000-00009A270000}"/>
    <cellStyle name="Input [yellow] 33 4 2 2" xfId="9116" xr:uid="{00000000-0005-0000-0000-00009B270000}"/>
    <cellStyle name="Input [yellow] 33 4 2 3" xfId="10099" xr:uid="{00000000-0005-0000-0000-00009C270000}"/>
    <cellStyle name="Input [yellow] 33 4 3" xfId="6873" xr:uid="{00000000-0005-0000-0000-00009D270000}"/>
    <cellStyle name="Input [yellow] 33 4 4" xfId="9833" xr:uid="{00000000-0005-0000-0000-00009E270000}"/>
    <cellStyle name="Input [yellow] 33 5" xfId="5300" xr:uid="{00000000-0005-0000-0000-00009F270000}"/>
    <cellStyle name="Input [yellow] 33 6" xfId="10345" xr:uid="{00000000-0005-0000-0000-0000A0270000}"/>
    <cellStyle name="Input [yellow] 34" xfId="322" xr:uid="{00000000-0005-0000-0000-0000A1270000}"/>
    <cellStyle name="Input [yellow] 34 2" xfId="775" xr:uid="{00000000-0005-0000-0000-0000A2270000}"/>
    <cellStyle name="Input [yellow] 34 2 2" xfId="1598" xr:uid="{00000000-0005-0000-0000-0000A3270000}"/>
    <cellStyle name="Input [yellow] 34 2 2 2" xfId="3842" xr:uid="{00000000-0005-0000-0000-0000A4270000}"/>
    <cellStyle name="Input [yellow] 34 2 2 2 2" xfId="8404" xr:uid="{00000000-0005-0000-0000-0000A5270000}"/>
    <cellStyle name="Input [yellow] 34 2 2 2 3" xfId="10029" xr:uid="{00000000-0005-0000-0000-0000A6270000}"/>
    <cellStyle name="Input [yellow] 34 2 2 3" xfId="6161" xr:uid="{00000000-0005-0000-0000-0000A7270000}"/>
    <cellStyle name="Input [yellow] 34 2 2 4" xfId="9763" xr:uid="{00000000-0005-0000-0000-0000A8270000}"/>
    <cellStyle name="Input [yellow] 34 2 2 5" xfId="11205" xr:uid="{00000000-0005-0000-0000-0000A9270000}"/>
    <cellStyle name="Input [yellow] 34 2 3" xfId="3056" xr:uid="{00000000-0005-0000-0000-0000AA270000}"/>
    <cellStyle name="Input [yellow] 34 2 3 2" xfId="7618" xr:uid="{00000000-0005-0000-0000-0000AB270000}"/>
    <cellStyle name="Input [yellow] 34 2 3 3" xfId="9896" xr:uid="{00000000-0005-0000-0000-0000AC270000}"/>
    <cellStyle name="Input [yellow] 34 2 4" xfId="5375" xr:uid="{00000000-0005-0000-0000-0000AD270000}"/>
    <cellStyle name="Input [yellow] 34 2 5" xfId="10419" xr:uid="{00000000-0005-0000-0000-0000AE270000}"/>
    <cellStyle name="Input [yellow] 34 3" xfId="1525" xr:uid="{00000000-0005-0000-0000-0000AF270000}"/>
    <cellStyle name="Input [yellow] 34 3 2" xfId="3769" xr:uid="{00000000-0005-0000-0000-0000B0270000}"/>
    <cellStyle name="Input [yellow] 34 3 2 2" xfId="8331" xr:uid="{00000000-0005-0000-0000-0000B1270000}"/>
    <cellStyle name="Input [yellow] 34 3 2 3" xfId="9967" xr:uid="{00000000-0005-0000-0000-0000B2270000}"/>
    <cellStyle name="Input [yellow] 34 3 3" xfId="6088" xr:uid="{00000000-0005-0000-0000-0000B3270000}"/>
    <cellStyle name="Input [yellow] 34 3 4" xfId="9701" xr:uid="{00000000-0005-0000-0000-0000B4270000}"/>
    <cellStyle name="Input [yellow] 34 3 5" xfId="11132" xr:uid="{00000000-0005-0000-0000-0000B5270000}"/>
    <cellStyle name="Input [yellow] 34 4" xfId="2311" xr:uid="{00000000-0005-0000-0000-0000B6270000}"/>
    <cellStyle name="Input [yellow] 34 4 2" xfId="4555" xr:uid="{00000000-0005-0000-0000-0000B7270000}"/>
    <cellStyle name="Input [yellow] 34 4 2 2" xfId="9117" xr:uid="{00000000-0005-0000-0000-0000B8270000}"/>
    <cellStyle name="Input [yellow] 34 4 2 3" xfId="10100" xr:uid="{00000000-0005-0000-0000-0000B9270000}"/>
    <cellStyle name="Input [yellow] 34 4 3" xfId="6874" xr:uid="{00000000-0005-0000-0000-0000BA270000}"/>
    <cellStyle name="Input [yellow] 34 4 4" xfId="9834" xr:uid="{00000000-0005-0000-0000-0000BB270000}"/>
    <cellStyle name="Input [yellow] 34 5" xfId="5301" xr:uid="{00000000-0005-0000-0000-0000BC270000}"/>
    <cellStyle name="Input [yellow] 34 6" xfId="10346" xr:uid="{00000000-0005-0000-0000-0000BD270000}"/>
    <cellStyle name="Input [yellow] 35" xfId="323" xr:uid="{00000000-0005-0000-0000-0000BE270000}"/>
    <cellStyle name="Input [yellow] 35 2" xfId="776" xr:uid="{00000000-0005-0000-0000-0000BF270000}"/>
    <cellStyle name="Input [yellow] 35 2 2" xfId="1599" xr:uid="{00000000-0005-0000-0000-0000C0270000}"/>
    <cellStyle name="Input [yellow] 35 2 2 2" xfId="3843" xr:uid="{00000000-0005-0000-0000-0000C1270000}"/>
    <cellStyle name="Input [yellow] 35 2 2 2 2" xfId="8405" xr:uid="{00000000-0005-0000-0000-0000C2270000}"/>
    <cellStyle name="Input [yellow] 35 2 2 2 3" xfId="10030" xr:uid="{00000000-0005-0000-0000-0000C3270000}"/>
    <cellStyle name="Input [yellow] 35 2 2 3" xfId="6162" xr:uid="{00000000-0005-0000-0000-0000C4270000}"/>
    <cellStyle name="Input [yellow] 35 2 2 4" xfId="9764" xr:uid="{00000000-0005-0000-0000-0000C5270000}"/>
    <cellStyle name="Input [yellow] 35 2 2 5" xfId="11206" xr:uid="{00000000-0005-0000-0000-0000C6270000}"/>
    <cellStyle name="Input [yellow] 35 2 3" xfId="3057" xr:uid="{00000000-0005-0000-0000-0000C7270000}"/>
    <cellStyle name="Input [yellow] 35 2 3 2" xfId="7619" xr:uid="{00000000-0005-0000-0000-0000C8270000}"/>
    <cellStyle name="Input [yellow] 35 2 3 3" xfId="9897" xr:uid="{00000000-0005-0000-0000-0000C9270000}"/>
    <cellStyle name="Input [yellow] 35 2 4" xfId="5376" xr:uid="{00000000-0005-0000-0000-0000CA270000}"/>
    <cellStyle name="Input [yellow] 35 2 5" xfId="10420" xr:uid="{00000000-0005-0000-0000-0000CB270000}"/>
    <cellStyle name="Input [yellow] 35 3" xfId="1526" xr:uid="{00000000-0005-0000-0000-0000CC270000}"/>
    <cellStyle name="Input [yellow] 35 3 2" xfId="3770" xr:uid="{00000000-0005-0000-0000-0000CD270000}"/>
    <cellStyle name="Input [yellow] 35 3 2 2" xfId="8332" xr:uid="{00000000-0005-0000-0000-0000CE270000}"/>
    <cellStyle name="Input [yellow] 35 3 2 3" xfId="9968" xr:uid="{00000000-0005-0000-0000-0000CF270000}"/>
    <cellStyle name="Input [yellow] 35 3 3" xfId="6089" xr:uid="{00000000-0005-0000-0000-0000D0270000}"/>
    <cellStyle name="Input [yellow] 35 3 4" xfId="9702" xr:uid="{00000000-0005-0000-0000-0000D1270000}"/>
    <cellStyle name="Input [yellow] 35 3 5" xfId="11133" xr:uid="{00000000-0005-0000-0000-0000D2270000}"/>
    <cellStyle name="Input [yellow] 35 4" xfId="2312" xr:uid="{00000000-0005-0000-0000-0000D3270000}"/>
    <cellStyle name="Input [yellow] 35 4 2" xfId="4556" xr:uid="{00000000-0005-0000-0000-0000D4270000}"/>
    <cellStyle name="Input [yellow] 35 4 2 2" xfId="9118" xr:uid="{00000000-0005-0000-0000-0000D5270000}"/>
    <cellStyle name="Input [yellow] 35 4 2 3" xfId="10101" xr:uid="{00000000-0005-0000-0000-0000D6270000}"/>
    <cellStyle name="Input [yellow] 35 4 3" xfId="6875" xr:uid="{00000000-0005-0000-0000-0000D7270000}"/>
    <cellStyle name="Input [yellow] 35 4 4" xfId="9835" xr:uid="{00000000-0005-0000-0000-0000D8270000}"/>
    <cellStyle name="Input [yellow] 35 5" xfId="5302" xr:uid="{00000000-0005-0000-0000-0000D9270000}"/>
    <cellStyle name="Input [yellow] 35 6" xfId="10347" xr:uid="{00000000-0005-0000-0000-0000DA270000}"/>
    <cellStyle name="Input [yellow] 36" xfId="324" xr:uid="{00000000-0005-0000-0000-0000DB270000}"/>
    <cellStyle name="Input [yellow] 36 2" xfId="777" xr:uid="{00000000-0005-0000-0000-0000DC270000}"/>
    <cellStyle name="Input [yellow] 36 2 2" xfId="1600" xr:uid="{00000000-0005-0000-0000-0000DD270000}"/>
    <cellStyle name="Input [yellow] 36 2 2 2" xfId="3844" xr:uid="{00000000-0005-0000-0000-0000DE270000}"/>
    <cellStyle name="Input [yellow] 36 2 2 2 2" xfId="8406" xr:uid="{00000000-0005-0000-0000-0000DF270000}"/>
    <cellStyle name="Input [yellow] 36 2 2 2 3" xfId="10031" xr:uid="{00000000-0005-0000-0000-0000E0270000}"/>
    <cellStyle name="Input [yellow] 36 2 2 3" xfId="6163" xr:uid="{00000000-0005-0000-0000-0000E1270000}"/>
    <cellStyle name="Input [yellow] 36 2 2 4" xfId="9765" xr:uid="{00000000-0005-0000-0000-0000E2270000}"/>
    <cellStyle name="Input [yellow] 36 2 2 5" xfId="11207" xr:uid="{00000000-0005-0000-0000-0000E3270000}"/>
    <cellStyle name="Input [yellow] 36 2 3" xfId="3058" xr:uid="{00000000-0005-0000-0000-0000E4270000}"/>
    <cellStyle name="Input [yellow] 36 2 3 2" xfId="7620" xr:uid="{00000000-0005-0000-0000-0000E5270000}"/>
    <cellStyle name="Input [yellow] 36 2 3 3" xfId="9898" xr:uid="{00000000-0005-0000-0000-0000E6270000}"/>
    <cellStyle name="Input [yellow] 36 2 4" xfId="5377" xr:uid="{00000000-0005-0000-0000-0000E7270000}"/>
    <cellStyle name="Input [yellow] 36 2 5" xfId="10421" xr:uid="{00000000-0005-0000-0000-0000E8270000}"/>
    <cellStyle name="Input [yellow] 36 3" xfId="1527" xr:uid="{00000000-0005-0000-0000-0000E9270000}"/>
    <cellStyle name="Input [yellow] 36 3 2" xfId="3771" xr:uid="{00000000-0005-0000-0000-0000EA270000}"/>
    <cellStyle name="Input [yellow] 36 3 2 2" xfId="8333" xr:uid="{00000000-0005-0000-0000-0000EB270000}"/>
    <cellStyle name="Input [yellow] 36 3 2 3" xfId="9969" xr:uid="{00000000-0005-0000-0000-0000EC270000}"/>
    <cellStyle name="Input [yellow] 36 3 3" xfId="6090" xr:uid="{00000000-0005-0000-0000-0000ED270000}"/>
    <cellStyle name="Input [yellow] 36 3 4" xfId="9703" xr:uid="{00000000-0005-0000-0000-0000EE270000}"/>
    <cellStyle name="Input [yellow] 36 3 5" xfId="11134" xr:uid="{00000000-0005-0000-0000-0000EF270000}"/>
    <cellStyle name="Input [yellow] 36 4" xfId="2313" xr:uid="{00000000-0005-0000-0000-0000F0270000}"/>
    <cellStyle name="Input [yellow] 36 4 2" xfId="4557" xr:uid="{00000000-0005-0000-0000-0000F1270000}"/>
    <cellStyle name="Input [yellow] 36 4 2 2" xfId="9119" xr:uid="{00000000-0005-0000-0000-0000F2270000}"/>
    <cellStyle name="Input [yellow] 36 4 2 3" xfId="10102" xr:uid="{00000000-0005-0000-0000-0000F3270000}"/>
    <cellStyle name="Input [yellow] 36 4 3" xfId="6876" xr:uid="{00000000-0005-0000-0000-0000F4270000}"/>
    <cellStyle name="Input [yellow] 36 4 4" xfId="9836" xr:uid="{00000000-0005-0000-0000-0000F5270000}"/>
    <cellStyle name="Input [yellow] 36 5" xfId="5303" xr:uid="{00000000-0005-0000-0000-0000F6270000}"/>
    <cellStyle name="Input [yellow] 36 6" xfId="10348" xr:uid="{00000000-0005-0000-0000-0000F7270000}"/>
    <cellStyle name="Input [yellow] 37" xfId="325" xr:uid="{00000000-0005-0000-0000-0000F8270000}"/>
    <cellStyle name="Input [yellow] 37 2" xfId="778" xr:uid="{00000000-0005-0000-0000-0000F9270000}"/>
    <cellStyle name="Input [yellow] 37 2 2" xfId="1601" xr:uid="{00000000-0005-0000-0000-0000FA270000}"/>
    <cellStyle name="Input [yellow] 37 2 2 2" xfId="3845" xr:uid="{00000000-0005-0000-0000-0000FB270000}"/>
    <cellStyle name="Input [yellow] 37 2 2 2 2" xfId="8407" xr:uid="{00000000-0005-0000-0000-0000FC270000}"/>
    <cellStyle name="Input [yellow] 37 2 2 2 3" xfId="10032" xr:uid="{00000000-0005-0000-0000-0000FD270000}"/>
    <cellStyle name="Input [yellow] 37 2 2 3" xfId="6164" xr:uid="{00000000-0005-0000-0000-0000FE270000}"/>
    <cellStyle name="Input [yellow] 37 2 2 4" xfId="9766" xr:uid="{00000000-0005-0000-0000-0000FF270000}"/>
    <cellStyle name="Input [yellow] 37 2 2 5" xfId="11208" xr:uid="{00000000-0005-0000-0000-000000280000}"/>
    <cellStyle name="Input [yellow] 37 2 3" xfId="3059" xr:uid="{00000000-0005-0000-0000-000001280000}"/>
    <cellStyle name="Input [yellow] 37 2 3 2" xfId="7621" xr:uid="{00000000-0005-0000-0000-000002280000}"/>
    <cellStyle name="Input [yellow] 37 2 3 3" xfId="9899" xr:uid="{00000000-0005-0000-0000-000003280000}"/>
    <cellStyle name="Input [yellow] 37 2 4" xfId="5378" xr:uid="{00000000-0005-0000-0000-000004280000}"/>
    <cellStyle name="Input [yellow] 37 2 5" xfId="10422" xr:uid="{00000000-0005-0000-0000-000005280000}"/>
    <cellStyle name="Input [yellow] 37 3" xfId="1528" xr:uid="{00000000-0005-0000-0000-000006280000}"/>
    <cellStyle name="Input [yellow] 37 3 2" xfId="3772" xr:uid="{00000000-0005-0000-0000-000007280000}"/>
    <cellStyle name="Input [yellow] 37 3 2 2" xfId="8334" xr:uid="{00000000-0005-0000-0000-000008280000}"/>
    <cellStyle name="Input [yellow] 37 3 2 3" xfId="9970" xr:uid="{00000000-0005-0000-0000-000009280000}"/>
    <cellStyle name="Input [yellow] 37 3 3" xfId="6091" xr:uid="{00000000-0005-0000-0000-00000A280000}"/>
    <cellStyle name="Input [yellow] 37 3 4" xfId="9704" xr:uid="{00000000-0005-0000-0000-00000B280000}"/>
    <cellStyle name="Input [yellow] 37 3 5" xfId="11135" xr:uid="{00000000-0005-0000-0000-00000C280000}"/>
    <cellStyle name="Input [yellow] 37 4" xfId="2314" xr:uid="{00000000-0005-0000-0000-00000D280000}"/>
    <cellStyle name="Input [yellow] 37 4 2" xfId="4558" xr:uid="{00000000-0005-0000-0000-00000E280000}"/>
    <cellStyle name="Input [yellow] 37 4 2 2" xfId="9120" xr:uid="{00000000-0005-0000-0000-00000F280000}"/>
    <cellStyle name="Input [yellow] 37 4 2 3" xfId="10103" xr:uid="{00000000-0005-0000-0000-000010280000}"/>
    <cellStyle name="Input [yellow] 37 4 3" xfId="6877" xr:uid="{00000000-0005-0000-0000-000011280000}"/>
    <cellStyle name="Input [yellow] 37 4 4" xfId="9837" xr:uid="{00000000-0005-0000-0000-000012280000}"/>
    <cellStyle name="Input [yellow] 37 5" xfId="5304" xr:uid="{00000000-0005-0000-0000-000013280000}"/>
    <cellStyle name="Input [yellow] 37 6" xfId="10349" xr:uid="{00000000-0005-0000-0000-000014280000}"/>
    <cellStyle name="Input [yellow] 38" xfId="326" xr:uid="{00000000-0005-0000-0000-000015280000}"/>
    <cellStyle name="Input [yellow] 38 2" xfId="779" xr:uid="{00000000-0005-0000-0000-000016280000}"/>
    <cellStyle name="Input [yellow] 38 2 2" xfId="1602" xr:uid="{00000000-0005-0000-0000-000017280000}"/>
    <cellStyle name="Input [yellow] 38 2 2 2" xfId="3846" xr:uid="{00000000-0005-0000-0000-000018280000}"/>
    <cellStyle name="Input [yellow] 38 2 2 2 2" xfId="8408" xr:uid="{00000000-0005-0000-0000-000019280000}"/>
    <cellStyle name="Input [yellow] 38 2 2 2 3" xfId="10033" xr:uid="{00000000-0005-0000-0000-00001A280000}"/>
    <cellStyle name="Input [yellow] 38 2 2 3" xfId="6165" xr:uid="{00000000-0005-0000-0000-00001B280000}"/>
    <cellStyle name="Input [yellow] 38 2 2 4" xfId="9767" xr:uid="{00000000-0005-0000-0000-00001C280000}"/>
    <cellStyle name="Input [yellow] 38 2 2 5" xfId="11209" xr:uid="{00000000-0005-0000-0000-00001D280000}"/>
    <cellStyle name="Input [yellow] 38 2 3" xfId="3060" xr:uid="{00000000-0005-0000-0000-00001E280000}"/>
    <cellStyle name="Input [yellow] 38 2 3 2" xfId="7622" xr:uid="{00000000-0005-0000-0000-00001F280000}"/>
    <cellStyle name="Input [yellow] 38 2 3 3" xfId="9900" xr:uid="{00000000-0005-0000-0000-000020280000}"/>
    <cellStyle name="Input [yellow] 38 2 4" xfId="5379" xr:uid="{00000000-0005-0000-0000-000021280000}"/>
    <cellStyle name="Input [yellow] 38 2 5" xfId="10423" xr:uid="{00000000-0005-0000-0000-000022280000}"/>
    <cellStyle name="Input [yellow] 38 3" xfId="1529" xr:uid="{00000000-0005-0000-0000-000023280000}"/>
    <cellStyle name="Input [yellow] 38 3 2" xfId="3773" xr:uid="{00000000-0005-0000-0000-000024280000}"/>
    <cellStyle name="Input [yellow] 38 3 2 2" xfId="8335" xr:uid="{00000000-0005-0000-0000-000025280000}"/>
    <cellStyle name="Input [yellow] 38 3 2 3" xfId="9971" xr:uid="{00000000-0005-0000-0000-000026280000}"/>
    <cellStyle name="Input [yellow] 38 3 3" xfId="6092" xr:uid="{00000000-0005-0000-0000-000027280000}"/>
    <cellStyle name="Input [yellow] 38 3 4" xfId="9705" xr:uid="{00000000-0005-0000-0000-000028280000}"/>
    <cellStyle name="Input [yellow] 38 3 5" xfId="11136" xr:uid="{00000000-0005-0000-0000-000029280000}"/>
    <cellStyle name="Input [yellow] 38 4" xfId="2315" xr:uid="{00000000-0005-0000-0000-00002A280000}"/>
    <cellStyle name="Input [yellow] 38 4 2" xfId="4559" xr:uid="{00000000-0005-0000-0000-00002B280000}"/>
    <cellStyle name="Input [yellow] 38 4 2 2" xfId="9121" xr:uid="{00000000-0005-0000-0000-00002C280000}"/>
    <cellStyle name="Input [yellow] 38 4 2 3" xfId="10104" xr:uid="{00000000-0005-0000-0000-00002D280000}"/>
    <cellStyle name="Input [yellow] 38 4 3" xfId="6878" xr:uid="{00000000-0005-0000-0000-00002E280000}"/>
    <cellStyle name="Input [yellow] 38 4 4" xfId="9838" xr:uid="{00000000-0005-0000-0000-00002F280000}"/>
    <cellStyle name="Input [yellow] 38 5" xfId="5305" xr:uid="{00000000-0005-0000-0000-000030280000}"/>
    <cellStyle name="Input [yellow] 38 6" xfId="10350" xr:uid="{00000000-0005-0000-0000-000031280000}"/>
    <cellStyle name="Input [yellow] 39" xfId="327" xr:uid="{00000000-0005-0000-0000-000032280000}"/>
    <cellStyle name="Input [yellow] 39 2" xfId="780" xr:uid="{00000000-0005-0000-0000-000033280000}"/>
    <cellStyle name="Input [yellow] 39 2 2" xfId="1603" xr:uid="{00000000-0005-0000-0000-000034280000}"/>
    <cellStyle name="Input [yellow] 39 2 2 2" xfId="3847" xr:uid="{00000000-0005-0000-0000-000035280000}"/>
    <cellStyle name="Input [yellow] 39 2 2 2 2" xfId="8409" xr:uid="{00000000-0005-0000-0000-000036280000}"/>
    <cellStyle name="Input [yellow] 39 2 2 2 3" xfId="10034" xr:uid="{00000000-0005-0000-0000-000037280000}"/>
    <cellStyle name="Input [yellow] 39 2 2 3" xfId="6166" xr:uid="{00000000-0005-0000-0000-000038280000}"/>
    <cellStyle name="Input [yellow] 39 2 2 4" xfId="9768" xr:uid="{00000000-0005-0000-0000-000039280000}"/>
    <cellStyle name="Input [yellow] 39 2 2 5" xfId="11210" xr:uid="{00000000-0005-0000-0000-00003A280000}"/>
    <cellStyle name="Input [yellow] 39 2 3" xfId="3061" xr:uid="{00000000-0005-0000-0000-00003B280000}"/>
    <cellStyle name="Input [yellow] 39 2 3 2" xfId="7623" xr:uid="{00000000-0005-0000-0000-00003C280000}"/>
    <cellStyle name="Input [yellow] 39 2 3 3" xfId="9901" xr:uid="{00000000-0005-0000-0000-00003D280000}"/>
    <cellStyle name="Input [yellow] 39 2 4" xfId="5380" xr:uid="{00000000-0005-0000-0000-00003E280000}"/>
    <cellStyle name="Input [yellow] 39 2 5" xfId="10424" xr:uid="{00000000-0005-0000-0000-00003F280000}"/>
    <cellStyle name="Input [yellow] 39 3" xfId="1530" xr:uid="{00000000-0005-0000-0000-000040280000}"/>
    <cellStyle name="Input [yellow] 39 3 2" xfId="3774" xr:uid="{00000000-0005-0000-0000-000041280000}"/>
    <cellStyle name="Input [yellow] 39 3 2 2" xfId="8336" xr:uid="{00000000-0005-0000-0000-000042280000}"/>
    <cellStyle name="Input [yellow] 39 3 2 3" xfId="9972" xr:uid="{00000000-0005-0000-0000-000043280000}"/>
    <cellStyle name="Input [yellow] 39 3 3" xfId="6093" xr:uid="{00000000-0005-0000-0000-000044280000}"/>
    <cellStyle name="Input [yellow] 39 3 4" xfId="9706" xr:uid="{00000000-0005-0000-0000-000045280000}"/>
    <cellStyle name="Input [yellow] 39 3 5" xfId="11137" xr:uid="{00000000-0005-0000-0000-000046280000}"/>
    <cellStyle name="Input [yellow] 39 4" xfId="2316" xr:uid="{00000000-0005-0000-0000-000047280000}"/>
    <cellStyle name="Input [yellow] 39 4 2" xfId="4560" xr:uid="{00000000-0005-0000-0000-000048280000}"/>
    <cellStyle name="Input [yellow] 39 4 2 2" xfId="9122" xr:uid="{00000000-0005-0000-0000-000049280000}"/>
    <cellStyle name="Input [yellow] 39 4 2 3" xfId="10105" xr:uid="{00000000-0005-0000-0000-00004A280000}"/>
    <cellStyle name="Input [yellow] 39 4 3" xfId="6879" xr:uid="{00000000-0005-0000-0000-00004B280000}"/>
    <cellStyle name="Input [yellow] 39 4 4" xfId="9839" xr:uid="{00000000-0005-0000-0000-00004C280000}"/>
    <cellStyle name="Input [yellow] 39 5" xfId="5306" xr:uid="{00000000-0005-0000-0000-00004D280000}"/>
    <cellStyle name="Input [yellow] 39 6" xfId="10351" xr:uid="{00000000-0005-0000-0000-00004E280000}"/>
    <cellStyle name="Input [yellow] 4" xfId="328" xr:uid="{00000000-0005-0000-0000-00004F280000}"/>
    <cellStyle name="Input [yellow] 4 2" xfId="781" xr:uid="{00000000-0005-0000-0000-000050280000}"/>
    <cellStyle name="Input [yellow] 4 2 2" xfId="1604" xr:uid="{00000000-0005-0000-0000-000051280000}"/>
    <cellStyle name="Input [yellow] 4 2 2 2" xfId="3848" xr:uid="{00000000-0005-0000-0000-000052280000}"/>
    <cellStyle name="Input [yellow] 4 2 2 2 2" xfId="8410" xr:uid="{00000000-0005-0000-0000-000053280000}"/>
    <cellStyle name="Input [yellow] 4 2 2 2 3" xfId="10035" xr:uid="{00000000-0005-0000-0000-000054280000}"/>
    <cellStyle name="Input [yellow] 4 2 2 3" xfId="6167" xr:uid="{00000000-0005-0000-0000-000055280000}"/>
    <cellStyle name="Input [yellow] 4 2 2 4" xfId="9769" xr:uid="{00000000-0005-0000-0000-000056280000}"/>
    <cellStyle name="Input [yellow] 4 2 2 5" xfId="11211" xr:uid="{00000000-0005-0000-0000-000057280000}"/>
    <cellStyle name="Input [yellow] 4 2 3" xfId="3062" xr:uid="{00000000-0005-0000-0000-000058280000}"/>
    <cellStyle name="Input [yellow] 4 2 3 2" xfId="7624" xr:uid="{00000000-0005-0000-0000-000059280000}"/>
    <cellStyle name="Input [yellow] 4 2 3 3" xfId="9902" xr:uid="{00000000-0005-0000-0000-00005A280000}"/>
    <cellStyle name="Input [yellow] 4 2 4" xfId="5381" xr:uid="{00000000-0005-0000-0000-00005B280000}"/>
    <cellStyle name="Input [yellow] 4 2 5" xfId="10425" xr:uid="{00000000-0005-0000-0000-00005C280000}"/>
    <cellStyle name="Input [yellow] 4 3" xfId="1531" xr:uid="{00000000-0005-0000-0000-00005D280000}"/>
    <cellStyle name="Input [yellow] 4 3 2" xfId="3775" xr:uid="{00000000-0005-0000-0000-00005E280000}"/>
    <cellStyle name="Input [yellow] 4 3 2 2" xfId="8337" xr:uid="{00000000-0005-0000-0000-00005F280000}"/>
    <cellStyle name="Input [yellow] 4 3 2 3" xfId="9973" xr:uid="{00000000-0005-0000-0000-000060280000}"/>
    <cellStyle name="Input [yellow] 4 3 3" xfId="6094" xr:uid="{00000000-0005-0000-0000-000061280000}"/>
    <cellStyle name="Input [yellow] 4 3 4" xfId="9707" xr:uid="{00000000-0005-0000-0000-000062280000}"/>
    <cellStyle name="Input [yellow] 4 3 5" xfId="11138" xr:uid="{00000000-0005-0000-0000-000063280000}"/>
    <cellStyle name="Input [yellow] 4 4" xfId="2317" xr:uid="{00000000-0005-0000-0000-000064280000}"/>
    <cellStyle name="Input [yellow] 4 4 2" xfId="4561" xr:uid="{00000000-0005-0000-0000-000065280000}"/>
    <cellStyle name="Input [yellow] 4 4 2 2" xfId="9123" xr:uid="{00000000-0005-0000-0000-000066280000}"/>
    <cellStyle name="Input [yellow] 4 4 2 3" xfId="10106" xr:uid="{00000000-0005-0000-0000-000067280000}"/>
    <cellStyle name="Input [yellow] 4 4 3" xfId="6880" xr:uid="{00000000-0005-0000-0000-000068280000}"/>
    <cellStyle name="Input [yellow] 4 4 4" xfId="9840" xr:uid="{00000000-0005-0000-0000-000069280000}"/>
    <cellStyle name="Input [yellow] 4 5" xfId="5307" xr:uid="{00000000-0005-0000-0000-00006A280000}"/>
    <cellStyle name="Input [yellow] 4 6" xfId="10352" xr:uid="{00000000-0005-0000-0000-00006B280000}"/>
    <cellStyle name="Input [yellow] 40" xfId="329" xr:uid="{00000000-0005-0000-0000-00006C280000}"/>
    <cellStyle name="Input [yellow] 40 2" xfId="782" xr:uid="{00000000-0005-0000-0000-00006D280000}"/>
    <cellStyle name="Input [yellow] 40 2 2" xfId="1605" xr:uid="{00000000-0005-0000-0000-00006E280000}"/>
    <cellStyle name="Input [yellow] 40 2 2 2" xfId="3849" xr:uid="{00000000-0005-0000-0000-00006F280000}"/>
    <cellStyle name="Input [yellow] 40 2 2 2 2" xfId="8411" xr:uid="{00000000-0005-0000-0000-000070280000}"/>
    <cellStyle name="Input [yellow] 40 2 2 2 3" xfId="10036" xr:uid="{00000000-0005-0000-0000-000071280000}"/>
    <cellStyle name="Input [yellow] 40 2 2 3" xfId="6168" xr:uid="{00000000-0005-0000-0000-000072280000}"/>
    <cellStyle name="Input [yellow] 40 2 2 4" xfId="9770" xr:uid="{00000000-0005-0000-0000-000073280000}"/>
    <cellStyle name="Input [yellow] 40 2 2 5" xfId="11212" xr:uid="{00000000-0005-0000-0000-000074280000}"/>
    <cellStyle name="Input [yellow] 40 2 3" xfId="3063" xr:uid="{00000000-0005-0000-0000-000075280000}"/>
    <cellStyle name="Input [yellow] 40 2 3 2" xfId="7625" xr:uid="{00000000-0005-0000-0000-000076280000}"/>
    <cellStyle name="Input [yellow] 40 2 3 3" xfId="9903" xr:uid="{00000000-0005-0000-0000-000077280000}"/>
    <cellStyle name="Input [yellow] 40 2 4" xfId="5382" xr:uid="{00000000-0005-0000-0000-000078280000}"/>
    <cellStyle name="Input [yellow] 40 2 5" xfId="10426" xr:uid="{00000000-0005-0000-0000-000079280000}"/>
    <cellStyle name="Input [yellow] 40 3" xfId="1532" xr:uid="{00000000-0005-0000-0000-00007A280000}"/>
    <cellStyle name="Input [yellow] 40 3 2" xfId="3776" xr:uid="{00000000-0005-0000-0000-00007B280000}"/>
    <cellStyle name="Input [yellow] 40 3 2 2" xfId="8338" xr:uid="{00000000-0005-0000-0000-00007C280000}"/>
    <cellStyle name="Input [yellow] 40 3 2 3" xfId="9974" xr:uid="{00000000-0005-0000-0000-00007D280000}"/>
    <cellStyle name="Input [yellow] 40 3 3" xfId="6095" xr:uid="{00000000-0005-0000-0000-00007E280000}"/>
    <cellStyle name="Input [yellow] 40 3 4" xfId="9708" xr:uid="{00000000-0005-0000-0000-00007F280000}"/>
    <cellStyle name="Input [yellow] 40 3 5" xfId="11139" xr:uid="{00000000-0005-0000-0000-000080280000}"/>
    <cellStyle name="Input [yellow] 40 4" xfId="2318" xr:uid="{00000000-0005-0000-0000-000081280000}"/>
    <cellStyle name="Input [yellow] 40 4 2" xfId="4562" xr:uid="{00000000-0005-0000-0000-000082280000}"/>
    <cellStyle name="Input [yellow] 40 4 2 2" xfId="9124" xr:uid="{00000000-0005-0000-0000-000083280000}"/>
    <cellStyle name="Input [yellow] 40 4 2 3" xfId="10107" xr:uid="{00000000-0005-0000-0000-000084280000}"/>
    <cellStyle name="Input [yellow] 40 4 3" xfId="6881" xr:uid="{00000000-0005-0000-0000-000085280000}"/>
    <cellStyle name="Input [yellow] 40 4 4" xfId="9841" xr:uid="{00000000-0005-0000-0000-000086280000}"/>
    <cellStyle name="Input [yellow] 40 5" xfId="5308" xr:uid="{00000000-0005-0000-0000-000087280000}"/>
    <cellStyle name="Input [yellow] 40 6" xfId="10353" xr:uid="{00000000-0005-0000-0000-000088280000}"/>
    <cellStyle name="Input [yellow] 41" xfId="330" xr:uid="{00000000-0005-0000-0000-000089280000}"/>
    <cellStyle name="Input [yellow] 41 2" xfId="783" xr:uid="{00000000-0005-0000-0000-00008A280000}"/>
    <cellStyle name="Input [yellow] 41 2 2" xfId="1606" xr:uid="{00000000-0005-0000-0000-00008B280000}"/>
    <cellStyle name="Input [yellow] 41 2 2 2" xfId="3850" xr:uid="{00000000-0005-0000-0000-00008C280000}"/>
    <cellStyle name="Input [yellow] 41 2 2 2 2" xfId="8412" xr:uid="{00000000-0005-0000-0000-00008D280000}"/>
    <cellStyle name="Input [yellow] 41 2 2 2 3" xfId="10037" xr:uid="{00000000-0005-0000-0000-00008E280000}"/>
    <cellStyle name="Input [yellow] 41 2 2 3" xfId="6169" xr:uid="{00000000-0005-0000-0000-00008F280000}"/>
    <cellStyle name="Input [yellow] 41 2 2 4" xfId="9771" xr:uid="{00000000-0005-0000-0000-000090280000}"/>
    <cellStyle name="Input [yellow] 41 2 2 5" xfId="11213" xr:uid="{00000000-0005-0000-0000-000091280000}"/>
    <cellStyle name="Input [yellow] 41 2 3" xfId="3064" xr:uid="{00000000-0005-0000-0000-000092280000}"/>
    <cellStyle name="Input [yellow] 41 2 3 2" xfId="7626" xr:uid="{00000000-0005-0000-0000-000093280000}"/>
    <cellStyle name="Input [yellow] 41 2 3 3" xfId="9904" xr:uid="{00000000-0005-0000-0000-000094280000}"/>
    <cellStyle name="Input [yellow] 41 2 4" xfId="5383" xr:uid="{00000000-0005-0000-0000-000095280000}"/>
    <cellStyle name="Input [yellow] 41 2 5" xfId="10427" xr:uid="{00000000-0005-0000-0000-000096280000}"/>
    <cellStyle name="Input [yellow] 41 3" xfId="1533" xr:uid="{00000000-0005-0000-0000-000097280000}"/>
    <cellStyle name="Input [yellow] 41 3 2" xfId="3777" xr:uid="{00000000-0005-0000-0000-000098280000}"/>
    <cellStyle name="Input [yellow] 41 3 2 2" xfId="8339" xr:uid="{00000000-0005-0000-0000-000099280000}"/>
    <cellStyle name="Input [yellow] 41 3 2 3" xfId="9975" xr:uid="{00000000-0005-0000-0000-00009A280000}"/>
    <cellStyle name="Input [yellow] 41 3 3" xfId="6096" xr:uid="{00000000-0005-0000-0000-00009B280000}"/>
    <cellStyle name="Input [yellow] 41 3 4" xfId="9709" xr:uid="{00000000-0005-0000-0000-00009C280000}"/>
    <cellStyle name="Input [yellow] 41 3 5" xfId="11140" xr:uid="{00000000-0005-0000-0000-00009D280000}"/>
    <cellStyle name="Input [yellow] 41 4" xfId="2319" xr:uid="{00000000-0005-0000-0000-00009E280000}"/>
    <cellStyle name="Input [yellow] 41 4 2" xfId="4563" xr:uid="{00000000-0005-0000-0000-00009F280000}"/>
    <cellStyle name="Input [yellow] 41 4 2 2" xfId="9125" xr:uid="{00000000-0005-0000-0000-0000A0280000}"/>
    <cellStyle name="Input [yellow] 41 4 2 3" xfId="10108" xr:uid="{00000000-0005-0000-0000-0000A1280000}"/>
    <cellStyle name="Input [yellow] 41 4 3" xfId="6882" xr:uid="{00000000-0005-0000-0000-0000A2280000}"/>
    <cellStyle name="Input [yellow] 41 4 4" xfId="9842" xr:uid="{00000000-0005-0000-0000-0000A3280000}"/>
    <cellStyle name="Input [yellow] 41 5" xfId="5309" xr:uid="{00000000-0005-0000-0000-0000A4280000}"/>
    <cellStyle name="Input [yellow] 41 6" xfId="10354" xr:uid="{00000000-0005-0000-0000-0000A5280000}"/>
    <cellStyle name="Input [yellow] 42" xfId="331" xr:uid="{00000000-0005-0000-0000-0000A6280000}"/>
    <cellStyle name="Input [yellow] 42 2" xfId="784" xr:uid="{00000000-0005-0000-0000-0000A7280000}"/>
    <cellStyle name="Input [yellow] 42 2 2" xfId="1607" xr:uid="{00000000-0005-0000-0000-0000A8280000}"/>
    <cellStyle name="Input [yellow] 42 2 2 2" xfId="3851" xr:uid="{00000000-0005-0000-0000-0000A9280000}"/>
    <cellStyle name="Input [yellow] 42 2 2 2 2" xfId="8413" xr:uid="{00000000-0005-0000-0000-0000AA280000}"/>
    <cellStyle name="Input [yellow] 42 2 2 2 3" xfId="10038" xr:uid="{00000000-0005-0000-0000-0000AB280000}"/>
    <cellStyle name="Input [yellow] 42 2 2 3" xfId="6170" xr:uid="{00000000-0005-0000-0000-0000AC280000}"/>
    <cellStyle name="Input [yellow] 42 2 2 4" xfId="9772" xr:uid="{00000000-0005-0000-0000-0000AD280000}"/>
    <cellStyle name="Input [yellow] 42 2 2 5" xfId="11214" xr:uid="{00000000-0005-0000-0000-0000AE280000}"/>
    <cellStyle name="Input [yellow] 42 2 3" xfId="3065" xr:uid="{00000000-0005-0000-0000-0000AF280000}"/>
    <cellStyle name="Input [yellow] 42 2 3 2" xfId="7627" xr:uid="{00000000-0005-0000-0000-0000B0280000}"/>
    <cellStyle name="Input [yellow] 42 2 3 3" xfId="9905" xr:uid="{00000000-0005-0000-0000-0000B1280000}"/>
    <cellStyle name="Input [yellow] 42 2 4" xfId="5384" xr:uid="{00000000-0005-0000-0000-0000B2280000}"/>
    <cellStyle name="Input [yellow] 42 2 5" xfId="10428" xr:uid="{00000000-0005-0000-0000-0000B3280000}"/>
    <cellStyle name="Input [yellow] 42 3" xfId="1534" xr:uid="{00000000-0005-0000-0000-0000B4280000}"/>
    <cellStyle name="Input [yellow] 42 3 2" xfId="3778" xr:uid="{00000000-0005-0000-0000-0000B5280000}"/>
    <cellStyle name="Input [yellow] 42 3 2 2" xfId="8340" xr:uid="{00000000-0005-0000-0000-0000B6280000}"/>
    <cellStyle name="Input [yellow] 42 3 2 3" xfId="9976" xr:uid="{00000000-0005-0000-0000-0000B7280000}"/>
    <cellStyle name="Input [yellow] 42 3 3" xfId="6097" xr:uid="{00000000-0005-0000-0000-0000B8280000}"/>
    <cellStyle name="Input [yellow] 42 3 4" xfId="9710" xr:uid="{00000000-0005-0000-0000-0000B9280000}"/>
    <cellStyle name="Input [yellow] 42 3 5" xfId="11141" xr:uid="{00000000-0005-0000-0000-0000BA280000}"/>
    <cellStyle name="Input [yellow] 42 4" xfId="2320" xr:uid="{00000000-0005-0000-0000-0000BB280000}"/>
    <cellStyle name="Input [yellow] 42 4 2" xfId="4564" xr:uid="{00000000-0005-0000-0000-0000BC280000}"/>
    <cellStyle name="Input [yellow] 42 4 2 2" xfId="9126" xr:uid="{00000000-0005-0000-0000-0000BD280000}"/>
    <cellStyle name="Input [yellow] 42 4 2 3" xfId="10109" xr:uid="{00000000-0005-0000-0000-0000BE280000}"/>
    <cellStyle name="Input [yellow] 42 4 3" xfId="6883" xr:uid="{00000000-0005-0000-0000-0000BF280000}"/>
    <cellStyle name="Input [yellow] 42 4 4" xfId="9843" xr:uid="{00000000-0005-0000-0000-0000C0280000}"/>
    <cellStyle name="Input [yellow] 42 5" xfId="5310" xr:uid="{00000000-0005-0000-0000-0000C1280000}"/>
    <cellStyle name="Input [yellow] 42 6" xfId="10355" xr:uid="{00000000-0005-0000-0000-0000C2280000}"/>
    <cellStyle name="Input [yellow] 43" xfId="332" xr:uid="{00000000-0005-0000-0000-0000C3280000}"/>
    <cellStyle name="Input [yellow] 43 2" xfId="785" xr:uid="{00000000-0005-0000-0000-0000C4280000}"/>
    <cellStyle name="Input [yellow] 43 2 2" xfId="1608" xr:uid="{00000000-0005-0000-0000-0000C5280000}"/>
    <cellStyle name="Input [yellow] 43 2 2 2" xfId="3852" xr:uid="{00000000-0005-0000-0000-0000C6280000}"/>
    <cellStyle name="Input [yellow] 43 2 2 2 2" xfId="8414" xr:uid="{00000000-0005-0000-0000-0000C7280000}"/>
    <cellStyle name="Input [yellow] 43 2 2 2 3" xfId="10039" xr:uid="{00000000-0005-0000-0000-0000C8280000}"/>
    <cellStyle name="Input [yellow] 43 2 2 3" xfId="6171" xr:uid="{00000000-0005-0000-0000-0000C9280000}"/>
    <cellStyle name="Input [yellow] 43 2 2 4" xfId="9773" xr:uid="{00000000-0005-0000-0000-0000CA280000}"/>
    <cellStyle name="Input [yellow] 43 2 2 5" xfId="11215" xr:uid="{00000000-0005-0000-0000-0000CB280000}"/>
    <cellStyle name="Input [yellow] 43 2 3" xfId="3066" xr:uid="{00000000-0005-0000-0000-0000CC280000}"/>
    <cellStyle name="Input [yellow] 43 2 3 2" xfId="7628" xr:uid="{00000000-0005-0000-0000-0000CD280000}"/>
    <cellStyle name="Input [yellow] 43 2 3 3" xfId="9906" xr:uid="{00000000-0005-0000-0000-0000CE280000}"/>
    <cellStyle name="Input [yellow] 43 2 4" xfId="5385" xr:uid="{00000000-0005-0000-0000-0000CF280000}"/>
    <cellStyle name="Input [yellow] 43 2 5" xfId="10429" xr:uid="{00000000-0005-0000-0000-0000D0280000}"/>
    <cellStyle name="Input [yellow] 43 3" xfId="1535" xr:uid="{00000000-0005-0000-0000-0000D1280000}"/>
    <cellStyle name="Input [yellow] 43 3 2" xfId="3779" xr:uid="{00000000-0005-0000-0000-0000D2280000}"/>
    <cellStyle name="Input [yellow] 43 3 2 2" xfId="8341" xr:uid="{00000000-0005-0000-0000-0000D3280000}"/>
    <cellStyle name="Input [yellow] 43 3 2 3" xfId="9977" xr:uid="{00000000-0005-0000-0000-0000D4280000}"/>
    <cellStyle name="Input [yellow] 43 3 3" xfId="6098" xr:uid="{00000000-0005-0000-0000-0000D5280000}"/>
    <cellStyle name="Input [yellow] 43 3 4" xfId="9711" xr:uid="{00000000-0005-0000-0000-0000D6280000}"/>
    <cellStyle name="Input [yellow] 43 3 5" xfId="11142" xr:uid="{00000000-0005-0000-0000-0000D7280000}"/>
    <cellStyle name="Input [yellow] 43 4" xfId="2321" xr:uid="{00000000-0005-0000-0000-0000D8280000}"/>
    <cellStyle name="Input [yellow] 43 4 2" xfId="4565" xr:uid="{00000000-0005-0000-0000-0000D9280000}"/>
    <cellStyle name="Input [yellow] 43 4 2 2" xfId="9127" xr:uid="{00000000-0005-0000-0000-0000DA280000}"/>
    <cellStyle name="Input [yellow] 43 4 2 3" xfId="10110" xr:uid="{00000000-0005-0000-0000-0000DB280000}"/>
    <cellStyle name="Input [yellow] 43 4 3" xfId="6884" xr:uid="{00000000-0005-0000-0000-0000DC280000}"/>
    <cellStyle name="Input [yellow] 43 4 4" xfId="9844" xr:uid="{00000000-0005-0000-0000-0000DD280000}"/>
    <cellStyle name="Input [yellow] 43 5" xfId="5311" xr:uid="{00000000-0005-0000-0000-0000DE280000}"/>
    <cellStyle name="Input [yellow] 43 6" xfId="10356" xr:uid="{00000000-0005-0000-0000-0000DF280000}"/>
    <cellStyle name="Input [yellow] 44" xfId="333" xr:uid="{00000000-0005-0000-0000-0000E0280000}"/>
    <cellStyle name="Input [yellow] 44 2" xfId="786" xr:uid="{00000000-0005-0000-0000-0000E1280000}"/>
    <cellStyle name="Input [yellow] 44 2 2" xfId="1609" xr:uid="{00000000-0005-0000-0000-0000E2280000}"/>
    <cellStyle name="Input [yellow] 44 2 2 2" xfId="3853" xr:uid="{00000000-0005-0000-0000-0000E3280000}"/>
    <cellStyle name="Input [yellow] 44 2 2 2 2" xfId="8415" xr:uid="{00000000-0005-0000-0000-0000E4280000}"/>
    <cellStyle name="Input [yellow] 44 2 2 2 3" xfId="10040" xr:uid="{00000000-0005-0000-0000-0000E5280000}"/>
    <cellStyle name="Input [yellow] 44 2 2 3" xfId="6172" xr:uid="{00000000-0005-0000-0000-0000E6280000}"/>
    <cellStyle name="Input [yellow] 44 2 2 4" xfId="9774" xr:uid="{00000000-0005-0000-0000-0000E7280000}"/>
    <cellStyle name="Input [yellow] 44 2 2 5" xfId="11216" xr:uid="{00000000-0005-0000-0000-0000E8280000}"/>
    <cellStyle name="Input [yellow] 44 2 3" xfId="3067" xr:uid="{00000000-0005-0000-0000-0000E9280000}"/>
    <cellStyle name="Input [yellow] 44 2 3 2" xfId="7629" xr:uid="{00000000-0005-0000-0000-0000EA280000}"/>
    <cellStyle name="Input [yellow] 44 2 3 3" xfId="9907" xr:uid="{00000000-0005-0000-0000-0000EB280000}"/>
    <cellStyle name="Input [yellow] 44 2 4" xfId="5386" xr:uid="{00000000-0005-0000-0000-0000EC280000}"/>
    <cellStyle name="Input [yellow] 44 2 5" xfId="10430" xr:uid="{00000000-0005-0000-0000-0000ED280000}"/>
    <cellStyle name="Input [yellow] 44 3" xfId="1536" xr:uid="{00000000-0005-0000-0000-0000EE280000}"/>
    <cellStyle name="Input [yellow] 44 3 2" xfId="3780" xr:uid="{00000000-0005-0000-0000-0000EF280000}"/>
    <cellStyle name="Input [yellow] 44 3 2 2" xfId="8342" xr:uid="{00000000-0005-0000-0000-0000F0280000}"/>
    <cellStyle name="Input [yellow] 44 3 2 3" xfId="9978" xr:uid="{00000000-0005-0000-0000-0000F1280000}"/>
    <cellStyle name="Input [yellow] 44 3 3" xfId="6099" xr:uid="{00000000-0005-0000-0000-0000F2280000}"/>
    <cellStyle name="Input [yellow] 44 3 4" xfId="9712" xr:uid="{00000000-0005-0000-0000-0000F3280000}"/>
    <cellStyle name="Input [yellow] 44 3 5" xfId="11143" xr:uid="{00000000-0005-0000-0000-0000F4280000}"/>
    <cellStyle name="Input [yellow] 44 4" xfId="2322" xr:uid="{00000000-0005-0000-0000-0000F5280000}"/>
    <cellStyle name="Input [yellow] 44 4 2" xfId="4566" xr:uid="{00000000-0005-0000-0000-0000F6280000}"/>
    <cellStyle name="Input [yellow] 44 4 2 2" xfId="9128" xr:uid="{00000000-0005-0000-0000-0000F7280000}"/>
    <cellStyle name="Input [yellow] 44 4 2 3" xfId="10111" xr:uid="{00000000-0005-0000-0000-0000F8280000}"/>
    <cellStyle name="Input [yellow] 44 4 3" xfId="6885" xr:uid="{00000000-0005-0000-0000-0000F9280000}"/>
    <cellStyle name="Input [yellow] 44 4 4" xfId="9845" xr:uid="{00000000-0005-0000-0000-0000FA280000}"/>
    <cellStyle name="Input [yellow] 44 5" xfId="5312" xr:uid="{00000000-0005-0000-0000-0000FB280000}"/>
    <cellStyle name="Input [yellow] 44 6" xfId="10357" xr:uid="{00000000-0005-0000-0000-0000FC280000}"/>
    <cellStyle name="Input [yellow] 45" xfId="334" xr:uid="{00000000-0005-0000-0000-0000FD280000}"/>
    <cellStyle name="Input [yellow] 45 2" xfId="787" xr:uid="{00000000-0005-0000-0000-0000FE280000}"/>
    <cellStyle name="Input [yellow] 45 2 2" xfId="1610" xr:uid="{00000000-0005-0000-0000-0000FF280000}"/>
    <cellStyle name="Input [yellow] 45 2 2 2" xfId="3854" xr:uid="{00000000-0005-0000-0000-000000290000}"/>
    <cellStyle name="Input [yellow] 45 2 2 2 2" xfId="8416" xr:uid="{00000000-0005-0000-0000-000001290000}"/>
    <cellStyle name="Input [yellow] 45 2 2 2 3" xfId="10041" xr:uid="{00000000-0005-0000-0000-000002290000}"/>
    <cellStyle name="Input [yellow] 45 2 2 3" xfId="6173" xr:uid="{00000000-0005-0000-0000-000003290000}"/>
    <cellStyle name="Input [yellow] 45 2 2 4" xfId="9775" xr:uid="{00000000-0005-0000-0000-000004290000}"/>
    <cellStyle name="Input [yellow] 45 2 2 5" xfId="11217" xr:uid="{00000000-0005-0000-0000-000005290000}"/>
    <cellStyle name="Input [yellow] 45 2 3" xfId="3068" xr:uid="{00000000-0005-0000-0000-000006290000}"/>
    <cellStyle name="Input [yellow] 45 2 3 2" xfId="7630" xr:uid="{00000000-0005-0000-0000-000007290000}"/>
    <cellStyle name="Input [yellow] 45 2 3 3" xfId="9908" xr:uid="{00000000-0005-0000-0000-000008290000}"/>
    <cellStyle name="Input [yellow] 45 2 4" xfId="5387" xr:uid="{00000000-0005-0000-0000-000009290000}"/>
    <cellStyle name="Input [yellow] 45 2 5" xfId="10431" xr:uid="{00000000-0005-0000-0000-00000A290000}"/>
    <cellStyle name="Input [yellow] 45 3" xfId="1537" xr:uid="{00000000-0005-0000-0000-00000B290000}"/>
    <cellStyle name="Input [yellow] 45 3 2" xfId="3781" xr:uid="{00000000-0005-0000-0000-00000C290000}"/>
    <cellStyle name="Input [yellow] 45 3 2 2" xfId="8343" xr:uid="{00000000-0005-0000-0000-00000D290000}"/>
    <cellStyle name="Input [yellow] 45 3 2 3" xfId="9979" xr:uid="{00000000-0005-0000-0000-00000E290000}"/>
    <cellStyle name="Input [yellow] 45 3 3" xfId="6100" xr:uid="{00000000-0005-0000-0000-00000F290000}"/>
    <cellStyle name="Input [yellow] 45 3 4" xfId="9713" xr:uid="{00000000-0005-0000-0000-000010290000}"/>
    <cellStyle name="Input [yellow] 45 3 5" xfId="11144" xr:uid="{00000000-0005-0000-0000-000011290000}"/>
    <cellStyle name="Input [yellow] 45 4" xfId="2323" xr:uid="{00000000-0005-0000-0000-000012290000}"/>
    <cellStyle name="Input [yellow] 45 4 2" xfId="4567" xr:uid="{00000000-0005-0000-0000-000013290000}"/>
    <cellStyle name="Input [yellow] 45 4 2 2" xfId="9129" xr:uid="{00000000-0005-0000-0000-000014290000}"/>
    <cellStyle name="Input [yellow] 45 4 2 3" xfId="10112" xr:uid="{00000000-0005-0000-0000-000015290000}"/>
    <cellStyle name="Input [yellow] 45 4 3" xfId="6886" xr:uid="{00000000-0005-0000-0000-000016290000}"/>
    <cellStyle name="Input [yellow] 45 4 4" xfId="9846" xr:uid="{00000000-0005-0000-0000-000017290000}"/>
    <cellStyle name="Input [yellow] 45 5" xfId="5313" xr:uid="{00000000-0005-0000-0000-000018290000}"/>
    <cellStyle name="Input [yellow] 45 6" xfId="10358" xr:uid="{00000000-0005-0000-0000-000019290000}"/>
    <cellStyle name="Input [yellow] 46" xfId="335" xr:uid="{00000000-0005-0000-0000-00001A290000}"/>
    <cellStyle name="Input [yellow] 46 2" xfId="788" xr:uid="{00000000-0005-0000-0000-00001B290000}"/>
    <cellStyle name="Input [yellow] 46 2 2" xfId="1611" xr:uid="{00000000-0005-0000-0000-00001C290000}"/>
    <cellStyle name="Input [yellow] 46 2 2 2" xfId="3855" xr:uid="{00000000-0005-0000-0000-00001D290000}"/>
    <cellStyle name="Input [yellow] 46 2 2 2 2" xfId="8417" xr:uid="{00000000-0005-0000-0000-00001E290000}"/>
    <cellStyle name="Input [yellow] 46 2 2 2 3" xfId="10042" xr:uid="{00000000-0005-0000-0000-00001F290000}"/>
    <cellStyle name="Input [yellow] 46 2 2 3" xfId="6174" xr:uid="{00000000-0005-0000-0000-000020290000}"/>
    <cellStyle name="Input [yellow] 46 2 2 4" xfId="9776" xr:uid="{00000000-0005-0000-0000-000021290000}"/>
    <cellStyle name="Input [yellow] 46 2 2 5" xfId="11218" xr:uid="{00000000-0005-0000-0000-000022290000}"/>
    <cellStyle name="Input [yellow] 46 2 3" xfId="3069" xr:uid="{00000000-0005-0000-0000-000023290000}"/>
    <cellStyle name="Input [yellow] 46 2 3 2" xfId="7631" xr:uid="{00000000-0005-0000-0000-000024290000}"/>
    <cellStyle name="Input [yellow] 46 2 3 3" xfId="9909" xr:uid="{00000000-0005-0000-0000-000025290000}"/>
    <cellStyle name="Input [yellow] 46 2 4" xfId="5388" xr:uid="{00000000-0005-0000-0000-000026290000}"/>
    <cellStyle name="Input [yellow] 46 2 5" xfId="10432" xr:uid="{00000000-0005-0000-0000-000027290000}"/>
    <cellStyle name="Input [yellow] 46 3" xfId="1538" xr:uid="{00000000-0005-0000-0000-000028290000}"/>
    <cellStyle name="Input [yellow] 46 3 2" xfId="3782" xr:uid="{00000000-0005-0000-0000-000029290000}"/>
    <cellStyle name="Input [yellow] 46 3 2 2" xfId="8344" xr:uid="{00000000-0005-0000-0000-00002A290000}"/>
    <cellStyle name="Input [yellow] 46 3 2 3" xfId="9980" xr:uid="{00000000-0005-0000-0000-00002B290000}"/>
    <cellStyle name="Input [yellow] 46 3 3" xfId="6101" xr:uid="{00000000-0005-0000-0000-00002C290000}"/>
    <cellStyle name="Input [yellow] 46 3 4" xfId="9714" xr:uid="{00000000-0005-0000-0000-00002D290000}"/>
    <cellStyle name="Input [yellow] 46 3 5" xfId="11145" xr:uid="{00000000-0005-0000-0000-00002E290000}"/>
    <cellStyle name="Input [yellow] 46 4" xfId="2324" xr:uid="{00000000-0005-0000-0000-00002F290000}"/>
    <cellStyle name="Input [yellow] 46 4 2" xfId="4568" xr:uid="{00000000-0005-0000-0000-000030290000}"/>
    <cellStyle name="Input [yellow] 46 4 2 2" xfId="9130" xr:uid="{00000000-0005-0000-0000-000031290000}"/>
    <cellStyle name="Input [yellow] 46 4 2 3" xfId="10113" xr:uid="{00000000-0005-0000-0000-000032290000}"/>
    <cellStyle name="Input [yellow] 46 4 3" xfId="6887" xr:uid="{00000000-0005-0000-0000-000033290000}"/>
    <cellStyle name="Input [yellow] 46 4 4" xfId="9847" xr:uid="{00000000-0005-0000-0000-000034290000}"/>
    <cellStyle name="Input [yellow] 46 5" xfId="5314" xr:uid="{00000000-0005-0000-0000-000035290000}"/>
    <cellStyle name="Input [yellow] 46 6" xfId="10359" xr:uid="{00000000-0005-0000-0000-000036290000}"/>
    <cellStyle name="Input [yellow] 47" xfId="336" xr:uid="{00000000-0005-0000-0000-000037290000}"/>
    <cellStyle name="Input [yellow] 47 2" xfId="789" xr:uid="{00000000-0005-0000-0000-000038290000}"/>
    <cellStyle name="Input [yellow] 47 2 2" xfId="1612" xr:uid="{00000000-0005-0000-0000-000039290000}"/>
    <cellStyle name="Input [yellow] 47 2 2 2" xfId="3856" xr:uid="{00000000-0005-0000-0000-00003A290000}"/>
    <cellStyle name="Input [yellow] 47 2 2 2 2" xfId="8418" xr:uid="{00000000-0005-0000-0000-00003B290000}"/>
    <cellStyle name="Input [yellow] 47 2 2 2 3" xfId="10043" xr:uid="{00000000-0005-0000-0000-00003C290000}"/>
    <cellStyle name="Input [yellow] 47 2 2 3" xfId="6175" xr:uid="{00000000-0005-0000-0000-00003D290000}"/>
    <cellStyle name="Input [yellow] 47 2 2 4" xfId="9777" xr:uid="{00000000-0005-0000-0000-00003E290000}"/>
    <cellStyle name="Input [yellow] 47 2 2 5" xfId="11219" xr:uid="{00000000-0005-0000-0000-00003F290000}"/>
    <cellStyle name="Input [yellow] 47 2 3" xfId="3070" xr:uid="{00000000-0005-0000-0000-000040290000}"/>
    <cellStyle name="Input [yellow] 47 2 3 2" xfId="7632" xr:uid="{00000000-0005-0000-0000-000041290000}"/>
    <cellStyle name="Input [yellow] 47 2 3 3" xfId="9910" xr:uid="{00000000-0005-0000-0000-000042290000}"/>
    <cellStyle name="Input [yellow] 47 2 4" xfId="5389" xr:uid="{00000000-0005-0000-0000-000043290000}"/>
    <cellStyle name="Input [yellow] 47 2 5" xfId="10433" xr:uid="{00000000-0005-0000-0000-000044290000}"/>
    <cellStyle name="Input [yellow] 47 3" xfId="1539" xr:uid="{00000000-0005-0000-0000-000045290000}"/>
    <cellStyle name="Input [yellow] 47 3 2" xfId="3783" xr:uid="{00000000-0005-0000-0000-000046290000}"/>
    <cellStyle name="Input [yellow] 47 3 2 2" xfId="8345" xr:uid="{00000000-0005-0000-0000-000047290000}"/>
    <cellStyle name="Input [yellow] 47 3 2 3" xfId="9981" xr:uid="{00000000-0005-0000-0000-000048290000}"/>
    <cellStyle name="Input [yellow] 47 3 3" xfId="6102" xr:uid="{00000000-0005-0000-0000-000049290000}"/>
    <cellStyle name="Input [yellow] 47 3 4" xfId="9715" xr:uid="{00000000-0005-0000-0000-00004A290000}"/>
    <cellStyle name="Input [yellow] 47 3 5" xfId="11146" xr:uid="{00000000-0005-0000-0000-00004B290000}"/>
    <cellStyle name="Input [yellow] 47 4" xfId="2325" xr:uid="{00000000-0005-0000-0000-00004C290000}"/>
    <cellStyle name="Input [yellow] 47 4 2" xfId="4569" xr:uid="{00000000-0005-0000-0000-00004D290000}"/>
    <cellStyle name="Input [yellow] 47 4 2 2" xfId="9131" xr:uid="{00000000-0005-0000-0000-00004E290000}"/>
    <cellStyle name="Input [yellow] 47 4 2 3" xfId="10114" xr:uid="{00000000-0005-0000-0000-00004F290000}"/>
    <cellStyle name="Input [yellow] 47 4 3" xfId="6888" xr:uid="{00000000-0005-0000-0000-000050290000}"/>
    <cellStyle name="Input [yellow] 47 4 4" xfId="9848" xr:uid="{00000000-0005-0000-0000-000051290000}"/>
    <cellStyle name="Input [yellow] 47 5" xfId="5315" xr:uid="{00000000-0005-0000-0000-000052290000}"/>
    <cellStyle name="Input [yellow] 47 6" xfId="10360" xr:uid="{00000000-0005-0000-0000-000053290000}"/>
    <cellStyle name="Input [yellow] 48" xfId="337" xr:uid="{00000000-0005-0000-0000-000054290000}"/>
    <cellStyle name="Input [yellow] 48 2" xfId="790" xr:uid="{00000000-0005-0000-0000-000055290000}"/>
    <cellStyle name="Input [yellow] 48 2 2" xfId="1613" xr:uid="{00000000-0005-0000-0000-000056290000}"/>
    <cellStyle name="Input [yellow] 48 2 2 2" xfId="3857" xr:uid="{00000000-0005-0000-0000-000057290000}"/>
    <cellStyle name="Input [yellow] 48 2 2 2 2" xfId="8419" xr:uid="{00000000-0005-0000-0000-000058290000}"/>
    <cellStyle name="Input [yellow] 48 2 2 2 3" xfId="10044" xr:uid="{00000000-0005-0000-0000-000059290000}"/>
    <cellStyle name="Input [yellow] 48 2 2 3" xfId="6176" xr:uid="{00000000-0005-0000-0000-00005A290000}"/>
    <cellStyle name="Input [yellow] 48 2 2 4" xfId="9778" xr:uid="{00000000-0005-0000-0000-00005B290000}"/>
    <cellStyle name="Input [yellow] 48 2 2 5" xfId="11220" xr:uid="{00000000-0005-0000-0000-00005C290000}"/>
    <cellStyle name="Input [yellow] 48 2 3" xfId="3071" xr:uid="{00000000-0005-0000-0000-00005D290000}"/>
    <cellStyle name="Input [yellow] 48 2 3 2" xfId="7633" xr:uid="{00000000-0005-0000-0000-00005E290000}"/>
    <cellStyle name="Input [yellow] 48 2 3 3" xfId="9911" xr:uid="{00000000-0005-0000-0000-00005F290000}"/>
    <cellStyle name="Input [yellow] 48 2 4" xfId="5390" xr:uid="{00000000-0005-0000-0000-000060290000}"/>
    <cellStyle name="Input [yellow] 48 2 5" xfId="10434" xr:uid="{00000000-0005-0000-0000-000061290000}"/>
    <cellStyle name="Input [yellow] 48 3" xfId="1540" xr:uid="{00000000-0005-0000-0000-000062290000}"/>
    <cellStyle name="Input [yellow] 48 3 2" xfId="3784" xr:uid="{00000000-0005-0000-0000-000063290000}"/>
    <cellStyle name="Input [yellow] 48 3 2 2" xfId="8346" xr:uid="{00000000-0005-0000-0000-000064290000}"/>
    <cellStyle name="Input [yellow] 48 3 2 3" xfId="9982" xr:uid="{00000000-0005-0000-0000-000065290000}"/>
    <cellStyle name="Input [yellow] 48 3 3" xfId="6103" xr:uid="{00000000-0005-0000-0000-000066290000}"/>
    <cellStyle name="Input [yellow] 48 3 4" xfId="9716" xr:uid="{00000000-0005-0000-0000-000067290000}"/>
    <cellStyle name="Input [yellow] 48 3 5" xfId="11147" xr:uid="{00000000-0005-0000-0000-000068290000}"/>
    <cellStyle name="Input [yellow] 48 4" xfId="2326" xr:uid="{00000000-0005-0000-0000-000069290000}"/>
    <cellStyle name="Input [yellow] 48 4 2" xfId="4570" xr:uid="{00000000-0005-0000-0000-00006A290000}"/>
    <cellStyle name="Input [yellow] 48 4 2 2" xfId="9132" xr:uid="{00000000-0005-0000-0000-00006B290000}"/>
    <cellStyle name="Input [yellow] 48 4 2 3" xfId="10115" xr:uid="{00000000-0005-0000-0000-00006C290000}"/>
    <cellStyle name="Input [yellow] 48 4 3" xfId="6889" xr:uid="{00000000-0005-0000-0000-00006D290000}"/>
    <cellStyle name="Input [yellow] 48 4 4" xfId="9849" xr:uid="{00000000-0005-0000-0000-00006E290000}"/>
    <cellStyle name="Input [yellow] 48 5" xfId="5316" xr:uid="{00000000-0005-0000-0000-00006F290000}"/>
    <cellStyle name="Input [yellow] 48 6" xfId="10361" xr:uid="{00000000-0005-0000-0000-000070290000}"/>
    <cellStyle name="Input [yellow] 49" xfId="338" xr:uid="{00000000-0005-0000-0000-000071290000}"/>
    <cellStyle name="Input [yellow] 49 2" xfId="791" xr:uid="{00000000-0005-0000-0000-000072290000}"/>
    <cellStyle name="Input [yellow] 49 2 2" xfId="1614" xr:uid="{00000000-0005-0000-0000-000073290000}"/>
    <cellStyle name="Input [yellow] 49 2 2 2" xfId="3858" xr:uid="{00000000-0005-0000-0000-000074290000}"/>
    <cellStyle name="Input [yellow] 49 2 2 2 2" xfId="8420" xr:uid="{00000000-0005-0000-0000-000075290000}"/>
    <cellStyle name="Input [yellow] 49 2 2 2 3" xfId="10045" xr:uid="{00000000-0005-0000-0000-000076290000}"/>
    <cellStyle name="Input [yellow] 49 2 2 3" xfId="6177" xr:uid="{00000000-0005-0000-0000-000077290000}"/>
    <cellStyle name="Input [yellow] 49 2 2 4" xfId="9779" xr:uid="{00000000-0005-0000-0000-000078290000}"/>
    <cellStyle name="Input [yellow] 49 2 2 5" xfId="11221" xr:uid="{00000000-0005-0000-0000-000079290000}"/>
    <cellStyle name="Input [yellow] 49 2 3" xfId="3072" xr:uid="{00000000-0005-0000-0000-00007A290000}"/>
    <cellStyle name="Input [yellow] 49 2 3 2" xfId="7634" xr:uid="{00000000-0005-0000-0000-00007B290000}"/>
    <cellStyle name="Input [yellow] 49 2 3 3" xfId="9912" xr:uid="{00000000-0005-0000-0000-00007C290000}"/>
    <cellStyle name="Input [yellow] 49 2 4" xfId="5391" xr:uid="{00000000-0005-0000-0000-00007D290000}"/>
    <cellStyle name="Input [yellow] 49 2 5" xfId="10435" xr:uid="{00000000-0005-0000-0000-00007E290000}"/>
    <cellStyle name="Input [yellow] 49 3" xfId="1541" xr:uid="{00000000-0005-0000-0000-00007F290000}"/>
    <cellStyle name="Input [yellow] 49 3 2" xfId="3785" xr:uid="{00000000-0005-0000-0000-000080290000}"/>
    <cellStyle name="Input [yellow] 49 3 2 2" xfId="8347" xr:uid="{00000000-0005-0000-0000-000081290000}"/>
    <cellStyle name="Input [yellow] 49 3 2 3" xfId="9983" xr:uid="{00000000-0005-0000-0000-000082290000}"/>
    <cellStyle name="Input [yellow] 49 3 3" xfId="6104" xr:uid="{00000000-0005-0000-0000-000083290000}"/>
    <cellStyle name="Input [yellow] 49 3 4" xfId="9717" xr:uid="{00000000-0005-0000-0000-000084290000}"/>
    <cellStyle name="Input [yellow] 49 3 5" xfId="11148" xr:uid="{00000000-0005-0000-0000-000085290000}"/>
    <cellStyle name="Input [yellow] 49 4" xfId="2327" xr:uid="{00000000-0005-0000-0000-000086290000}"/>
    <cellStyle name="Input [yellow] 49 4 2" xfId="4571" xr:uid="{00000000-0005-0000-0000-000087290000}"/>
    <cellStyle name="Input [yellow] 49 4 2 2" xfId="9133" xr:uid="{00000000-0005-0000-0000-000088290000}"/>
    <cellStyle name="Input [yellow] 49 4 2 3" xfId="10116" xr:uid="{00000000-0005-0000-0000-000089290000}"/>
    <cellStyle name="Input [yellow] 49 4 3" xfId="6890" xr:uid="{00000000-0005-0000-0000-00008A290000}"/>
    <cellStyle name="Input [yellow] 49 4 4" xfId="9850" xr:uid="{00000000-0005-0000-0000-00008B290000}"/>
    <cellStyle name="Input [yellow] 49 5" xfId="5317" xr:uid="{00000000-0005-0000-0000-00008C290000}"/>
    <cellStyle name="Input [yellow] 49 6" xfId="10362" xr:uid="{00000000-0005-0000-0000-00008D290000}"/>
    <cellStyle name="Input [yellow] 5" xfId="339" xr:uid="{00000000-0005-0000-0000-00008E290000}"/>
    <cellStyle name="Input [yellow] 5 2" xfId="792" xr:uid="{00000000-0005-0000-0000-00008F290000}"/>
    <cellStyle name="Input [yellow] 5 2 2" xfId="1615" xr:uid="{00000000-0005-0000-0000-000090290000}"/>
    <cellStyle name="Input [yellow] 5 2 2 2" xfId="3859" xr:uid="{00000000-0005-0000-0000-000091290000}"/>
    <cellStyle name="Input [yellow] 5 2 2 2 2" xfId="8421" xr:uid="{00000000-0005-0000-0000-000092290000}"/>
    <cellStyle name="Input [yellow] 5 2 2 2 3" xfId="10046" xr:uid="{00000000-0005-0000-0000-000093290000}"/>
    <cellStyle name="Input [yellow] 5 2 2 3" xfId="6178" xr:uid="{00000000-0005-0000-0000-000094290000}"/>
    <cellStyle name="Input [yellow] 5 2 2 4" xfId="9780" xr:uid="{00000000-0005-0000-0000-000095290000}"/>
    <cellStyle name="Input [yellow] 5 2 2 5" xfId="11222" xr:uid="{00000000-0005-0000-0000-000096290000}"/>
    <cellStyle name="Input [yellow] 5 2 3" xfId="3073" xr:uid="{00000000-0005-0000-0000-000097290000}"/>
    <cellStyle name="Input [yellow] 5 2 3 2" xfId="7635" xr:uid="{00000000-0005-0000-0000-000098290000}"/>
    <cellStyle name="Input [yellow] 5 2 3 3" xfId="9913" xr:uid="{00000000-0005-0000-0000-000099290000}"/>
    <cellStyle name="Input [yellow] 5 2 4" xfId="5392" xr:uid="{00000000-0005-0000-0000-00009A290000}"/>
    <cellStyle name="Input [yellow] 5 2 5" xfId="10436" xr:uid="{00000000-0005-0000-0000-00009B290000}"/>
    <cellStyle name="Input [yellow] 5 3" xfId="1542" xr:uid="{00000000-0005-0000-0000-00009C290000}"/>
    <cellStyle name="Input [yellow] 5 3 2" xfId="3786" xr:uid="{00000000-0005-0000-0000-00009D290000}"/>
    <cellStyle name="Input [yellow] 5 3 2 2" xfId="8348" xr:uid="{00000000-0005-0000-0000-00009E290000}"/>
    <cellStyle name="Input [yellow] 5 3 2 3" xfId="9984" xr:uid="{00000000-0005-0000-0000-00009F290000}"/>
    <cellStyle name="Input [yellow] 5 3 3" xfId="6105" xr:uid="{00000000-0005-0000-0000-0000A0290000}"/>
    <cellStyle name="Input [yellow] 5 3 4" xfId="9718" xr:uid="{00000000-0005-0000-0000-0000A1290000}"/>
    <cellStyle name="Input [yellow] 5 3 5" xfId="11149" xr:uid="{00000000-0005-0000-0000-0000A2290000}"/>
    <cellStyle name="Input [yellow] 5 4" xfId="2328" xr:uid="{00000000-0005-0000-0000-0000A3290000}"/>
    <cellStyle name="Input [yellow] 5 4 2" xfId="4572" xr:uid="{00000000-0005-0000-0000-0000A4290000}"/>
    <cellStyle name="Input [yellow] 5 4 2 2" xfId="9134" xr:uid="{00000000-0005-0000-0000-0000A5290000}"/>
    <cellStyle name="Input [yellow] 5 4 2 3" xfId="10117" xr:uid="{00000000-0005-0000-0000-0000A6290000}"/>
    <cellStyle name="Input [yellow] 5 4 3" xfId="6891" xr:uid="{00000000-0005-0000-0000-0000A7290000}"/>
    <cellStyle name="Input [yellow] 5 4 4" xfId="9851" xr:uid="{00000000-0005-0000-0000-0000A8290000}"/>
    <cellStyle name="Input [yellow] 5 5" xfId="5318" xr:uid="{00000000-0005-0000-0000-0000A9290000}"/>
    <cellStyle name="Input [yellow] 5 6" xfId="10363" xr:uid="{00000000-0005-0000-0000-0000AA290000}"/>
    <cellStyle name="Input [yellow] 50" xfId="340" xr:uid="{00000000-0005-0000-0000-0000AB290000}"/>
    <cellStyle name="Input [yellow] 50 2" xfId="793" xr:uid="{00000000-0005-0000-0000-0000AC290000}"/>
    <cellStyle name="Input [yellow] 50 2 2" xfId="1616" xr:uid="{00000000-0005-0000-0000-0000AD290000}"/>
    <cellStyle name="Input [yellow] 50 2 2 2" xfId="3860" xr:uid="{00000000-0005-0000-0000-0000AE290000}"/>
    <cellStyle name="Input [yellow] 50 2 2 2 2" xfId="8422" xr:uid="{00000000-0005-0000-0000-0000AF290000}"/>
    <cellStyle name="Input [yellow] 50 2 2 2 3" xfId="10047" xr:uid="{00000000-0005-0000-0000-0000B0290000}"/>
    <cellStyle name="Input [yellow] 50 2 2 3" xfId="6179" xr:uid="{00000000-0005-0000-0000-0000B1290000}"/>
    <cellStyle name="Input [yellow] 50 2 2 4" xfId="9781" xr:uid="{00000000-0005-0000-0000-0000B2290000}"/>
    <cellStyle name="Input [yellow] 50 2 2 5" xfId="11223" xr:uid="{00000000-0005-0000-0000-0000B3290000}"/>
    <cellStyle name="Input [yellow] 50 2 3" xfId="3074" xr:uid="{00000000-0005-0000-0000-0000B4290000}"/>
    <cellStyle name="Input [yellow] 50 2 3 2" xfId="7636" xr:uid="{00000000-0005-0000-0000-0000B5290000}"/>
    <cellStyle name="Input [yellow] 50 2 3 3" xfId="9914" xr:uid="{00000000-0005-0000-0000-0000B6290000}"/>
    <cellStyle name="Input [yellow] 50 2 4" xfId="5393" xr:uid="{00000000-0005-0000-0000-0000B7290000}"/>
    <cellStyle name="Input [yellow] 50 2 5" xfId="10437" xr:uid="{00000000-0005-0000-0000-0000B8290000}"/>
    <cellStyle name="Input [yellow] 50 3" xfId="1543" xr:uid="{00000000-0005-0000-0000-0000B9290000}"/>
    <cellStyle name="Input [yellow] 50 3 2" xfId="3787" xr:uid="{00000000-0005-0000-0000-0000BA290000}"/>
    <cellStyle name="Input [yellow] 50 3 2 2" xfId="8349" xr:uid="{00000000-0005-0000-0000-0000BB290000}"/>
    <cellStyle name="Input [yellow] 50 3 2 3" xfId="9985" xr:uid="{00000000-0005-0000-0000-0000BC290000}"/>
    <cellStyle name="Input [yellow] 50 3 3" xfId="6106" xr:uid="{00000000-0005-0000-0000-0000BD290000}"/>
    <cellStyle name="Input [yellow] 50 3 4" xfId="9719" xr:uid="{00000000-0005-0000-0000-0000BE290000}"/>
    <cellStyle name="Input [yellow] 50 3 5" xfId="11150" xr:uid="{00000000-0005-0000-0000-0000BF290000}"/>
    <cellStyle name="Input [yellow] 50 4" xfId="2329" xr:uid="{00000000-0005-0000-0000-0000C0290000}"/>
    <cellStyle name="Input [yellow] 50 4 2" xfId="4573" xr:uid="{00000000-0005-0000-0000-0000C1290000}"/>
    <cellStyle name="Input [yellow] 50 4 2 2" xfId="9135" xr:uid="{00000000-0005-0000-0000-0000C2290000}"/>
    <cellStyle name="Input [yellow] 50 4 2 3" xfId="10118" xr:uid="{00000000-0005-0000-0000-0000C3290000}"/>
    <cellStyle name="Input [yellow] 50 4 3" xfId="6892" xr:uid="{00000000-0005-0000-0000-0000C4290000}"/>
    <cellStyle name="Input [yellow] 50 4 4" xfId="9852" xr:uid="{00000000-0005-0000-0000-0000C5290000}"/>
    <cellStyle name="Input [yellow] 50 5" xfId="5319" xr:uid="{00000000-0005-0000-0000-0000C6290000}"/>
    <cellStyle name="Input [yellow] 50 6" xfId="10364" xr:uid="{00000000-0005-0000-0000-0000C7290000}"/>
    <cellStyle name="Input [yellow] 51" xfId="341" xr:uid="{00000000-0005-0000-0000-0000C8290000}"/>
    <cellStyle name="Input [yellow] 51 2" xfId="794" xr:uid="{00000000-0005-0000-0000-0000C9290000}"/>
    <cellStyle name="Input [yellow] 51 2 2" xfId="1617" xr:uid="{00000000-0005-0000-0000-0000CA290000}"/>
    <cellStyle name="Input [yellow] 51 2 2 2" xfId="3861" xr:uid="{00000000-0005-0000-0000-0000CB290000}"/>
    <cellStyle name="Input [yellow] 51 2 2 2 2" xfId="8423" xr:uid="{00000000-0005-0000-0000-0000CC290000}"/>
    <cellStyle name="Input [yellow] 51 2 2 2 3" xfId="10048" xr:uid="{00000000-0005-0000-0000-0000CD290000}"/>
    <cellStyle name="Input [yellow] 51 2 2 3" xfId="6180" xr:uid="{00000000-0005-0000-0000-0000CE290000}"/>
    <cellStyle name="Input [yellow] 51 2 2 4" xfId="9782" xr:uid="{00000000-0005-0000-0000-0000CF290000}"/>
    <cellStyle name="Input [yellow] 51 2 2 5" xfId="11224" xr:uid="{00000000-0005-0000-0000-0000D0290000}"/>
    <cellStyle name="Input [yellow] 51 2 3" xfId="3075" xr:uid="{00000000-0005-0000-0000-0000D1290000}"/>
    <cellStyle name="Input [yellow] 51 2 3 2" xfId="7637" xr:uid="{00000000-0005-0000-0000-0000D2290000}"/>
    <cellStyle name="Input [yellow] 51 2 3 3" xfId="9915" xr:uid="{00000000-0005-0000-0000-0000D3290000}"/>
    <cellStyle name="Input [yellow] 51 2 4" xfId="5394" xr:uid="{00000000-0005-0000-0000-0000D4290000}"/>
    <cellStyle name="Input [yellow] 51 2 5" xfId="10438" xr:uid="{00000000-0005-0000-0000-0000D5290000}"/>
    <cellStyle name="Input [yellow] 51 3" xfId="1544" xr:uid="{00000000-0005-0000-0000-0000D6290000}"/>
    <cellStyle name="Input [yellow] 51 3 2" xfId="3788" xr:uid="{00000000-0005-0000-0000-0000D7290000}"/>
    <cellStyle name="Input [yellow] 51 3 2 2" xfId="8350" xr:uid="{00000000-0005-0000-0000-0000D8290000}"/>
    <cellStyle name="Input [yellow] 51 3 2 3" xfId="9986" xr:uid="{00000000-0005-0000-0000-0000D9290000}"/>
    <cellStyle name="Input [yellow] 51 3 3" xfId="6107" xr:uid="{00000000-0005-0000-0000-0000DA290000}"/>
    <cellStyle name="Input [yellow] 51 3 4" xfId="9720" xr:uid="{00000000-0005-0000-0000-0000DB290000}"/>
    <cellStyle name="Input [yellow] 51 3 5" xfId="11151" xr:uid="{00000000-0005-0000-0000-0000DC290000}"/>
    <cellStyle name="Input [yellow] 51 4" xfId="2330" xr:uid="{00000000-0005-0000-0000-0000DD290000}"/>
    <cellStyle name="Input [yellow] 51 4 2" xfId="4574" xr:uid="{00000000-0005-0000-0000-0000DE290000}"/>
    <cellStyle name="Input [yellow] 51 4 2 2" xfId="9136" xr:uid="{00000000-0005-0000-0000-0000DF290000}"/>
    <cellStyle name="Input [yellow] 51 4 2 3" xfId="10119" xr:uid="{00000000-0005-0000-0000-0000E0290000}"/>
    <cellStyle name="Input [yellow] 51 4 3" xfId="6893" xr:uid="{00000000-0005-0000-0000-0000E1290000}"/>
    <cellStyle name="Input [yellow] 51 4 4" xfId="9853" xr:uid="{00000000-0005-0000-0000-0000E2290000}"/>
    <cellStyle name="Input [yellow] 51 5" xfId="5320" xr:uid="{00000000-0005-0000-0000-0000E3290000}"/>
    <cellStyle name="Input [yellow] 51 6" xfId="10365" xr:uid="{00000000-0005-0000-0000-0000E4290000}"/>
    <cellStyle name="Input [yellow] 52" xfId="342" xr:uid="{00000000-0005-0000-0000-0000E5290000}"/>
    <cellStyle name="Input [yellow] 52 2" xfId="795" xr:uid="{00000000-0005-0000-0000-0000E6290000}"/>
    <cellStyle name="Input [yellow] 52 2 2" xfId="1618" xr:uid="{00000000-0005-0000-0000-0000E7290000}"/>
    <cellStyle name="Input [yellow] 52 2 2 2" xfId="3862" xr:uid="{00000000-0005-0000-0000-0000E8290000}"/>
    <cellStyle name="Input [yellow] 52 2 2 2 2" xfId="8424" xr:uid="{00000000-0005-0000-0000-0000E9290000}"/>
    <cellStyle name="Input [yellow] 52 2 2 2 3" xfId="10049" xr:uid="{00000000-0005-0000-0000-0000EA290000}"/>
    <cellStyle name="Input [yellow] 52 2 2 3" xfId="6181" xr:uid="{00000000-0005-0000-0000-0000EB290000}"/>
    <cellStyle name="Input [yellow] 52 2 2 4" xfId="9783" xr:uid="{00000000-0005-0000-0000-0000EC290000}"/>
    <cellStyle name="Input [yellow] 52 2 2 5" xfId="11225" xr:uid="{00000000-0005-0000-0000-0000ED290000}"/>
    <cellStyle name="Input [yellow] 52 2 3" xfId="3076" xr:uid="{00000000-0005-0000-0000-0000EE290000}"/>
    <cellStyle name="Input [yellow] 52 2 3 2" xfId="7638" xr:uid="{00000000-0005-0000-0000-0000EF290000}"/>
    <cellStyle name="Input [yellow] 52 2 3 3" xfId="9916" xr:uid="{00000000-0005-0000-0000-0000F0290000}"/>
    <cellStyle name="Input [yellow] 52 2 4" xfId="5395" xr:uid="{00000000-0005-0000-0000-0000F1290000}"/>
    <cellStyle name="Input [yellow] 52 2 5" xfId="10439" xr:uid="{00000000-0005-0000-0000-0000F2290000}"/>
    <cellStyle name="Input [yellow] 52 3" xfId="1545" xr:uid="{00000000-0005-0000-0000-0000F3290000}"/>
    <cellStyle name="Input [yellow] 52 3 2" xfId="3789" xr:uid="{00000000-0005-0000-0000-0000F4290000}"/>
    <cellStyle name="Input [yellow] 52 3 2 2" xfId="8351" xr:uid="{00000000-0005-0000-0000-0000F5290000}"/>
    <cellStyle name="Input [yellow] 52 3 2 3" xfId="9987" xr:uid="{00000000-0005-0000-0000-0000F6290000}"/>
    <cellStyle name="Input [yellow] 52 3 3" xfId="6108" xr:uid="{00000000-0005-0000-0000-0000F7290000}"/>
    <cellStyle name="Input [yellow] 52 3 4" xfId="9721" xr:uid="{00000000-0005-0000-0000-0000F8290000}"/>
    <cellStyle name="Input [yellow] 52 3 5" xfId="11152" xr:uid="{00000000-0005-0000-0000-0000F9290000}"/>
    <cellStyle name="Input [yellow] 52 4" xfId="2331" xr:uid="{00000000-0005-0000-0000-0000FA290000}"/>
    <cellStyle name="Input [yellow] 52 4 2" xfId="4575" xr:uid="{00000000-0005-0000-0000-0000FB290000}"/>
    <cellStyle name="Input [yellow] 52 4 2 2" xfId="9137" xr:uid="{00000000-0005-0000-0000-0000FC290000}"/>
    <cellStyle name="Input [yellow] 52 4 2 3" xfId="10120" xr:uid="{00000000-0005-0000-0000-0000FD290000}"/>
    <cellStyle name="Input [yellow] 52 4 3" xfId="6894" xr:uid="{00000000-0005-0000-0000-0000FE290000}"/>
    <cellStyle name="Input [yellow] 52 4 4" xfId="9854" xr:uid="{00000000-0005-0000-0000-0000FF290000}"/>
    <cellStyle name="Input [yellow] 52 5" xfId="5321" xr:uid="{00000000-0005-0000-0000-0000002A0000}"/>
    <cellStyle name="Input [yellow] 52 6" xfId="10366" xr:uid="{00000000-0005-0000-0000-0000012A0000}"/>
    <cellStyle name="Input [yellow] 53" xfId="343" xr:uid="{00000000-0005-0000-0000-0000022A0000}"/>
    <cellStyle name="Input [yellow] 54" xfId="747" xr:uid="{00000000-0005-0000-0000-0000032A0000}"/>
    <cellStyle name="Input [yellow] 54 2" xfId="1570" xr:uid="{00000000-0005-0000-0000-0000042A0000}"/>
    <cellStyle name="Input [yellow] 54 2 2" xfId="3814" xr:uid="{00000000-0005-0000-0000-0000052A0000}"/>
    <cellStyle name="Input [yellow] 54 2 2 2" xfId="8376" xr:uid="{00000000-0005-0000-0000-0000062A0000}"/>
    <cellStyle name="Input [yellow] 54 2 2 3" xfId="10001" xr:uid="{00000000-0005-0000-0000-0000072A0000}"/>
    <cellStyle name="Input [yellow] 54 2 3" xfId="6133" xr:uid="{00000000-0005-0000-0000-0000082A0000}"/>
    <cellStyle name="Input [yellow] 54 2 4" xfId="9735" xr:uid="{00000000-0005-0000-0000-0000092A0000}"/>
    <cellStyle name="Input [yellow] 54 2 5" xfId="11177" xr:uid="{00000000-0005-0000-0000-00000A2A0000}"/>
    <cellStyle name="Input [yellow] 54 3" xfId="3028" xr:uid="{00000000-0005-0000-0000-00000B2A0000}"/>
    <cellStyle name="Input [yellow] 54 3 2" xfId="7590" xr:uid="{00000000-0005-0000-0000-00000C2A0000}"/>
    <cellStyle name="Input [yellow] 54 3 3" xfId="9868" xr:uid="{00000000-0005-0000-0000-00000D2A0000}"/>
    <cellStyle name="Input [yellow] 54 4" xfId="5347" xr:uid="{00000000-0005-0000-0000-00000E2A0000}"/>
    <cellStyle name="Input [yellow] 54 5" xfId="10391" xr:uid="{00000000-0005-0000-0000-00000F2A0000}"/>
    <cellStyle name="Input [yellow] 55" xfId="1497" xr:uid="{00000000-0005-0000-0000-0000102A0000}"/>
    <cellStyle name="Input [yellow] 55 2" xfId="3741" xr:uid="{00000000-0005-0000-0000-0000112A0000}"/>
    <cellStyle name="Input [yellow] 55 2 2" xfId="8303" xr:uid="{00000000-0005-0000-0000-0000122A0000}"/>
    <cellStyle name="Input [yellow] 55 2 3" xfId="9939" xr:uid="{00000000-0005-0000-0000-0000132A0000}"/>
    <cellStyle name="Input [yellow] 55 3" xfId="6060" xr:uid="{00000000-0005-0000-0000-0000142A0000}"/>
    <cellStyle name="Input [yellow] 55 4" xfId="9673" xr:uid="{00000000-0005-0000-0000-0000152A0000}"/>
    <cellStyle name="Input [yellow] 55 5" xfId="11104" xr:uid="{00000000-0005-0000-0000-0000162A0000}"/>
    <cellStyle name="Input [yellow] 56" xfId="2283" xr:uid="{00000000-0005-0000-0000-0000172A0000}"/>
    <cellStyle name="Input [yellow] 56 2" xfId="4527" xr:uid="{00000000-0005-0000-0000-0000182A0000}"/>
    <cellStyle name="Input [yellow] 56 2 2" xfId="9089" xr:uid="{00000000-0005-0000-0000-0000192A0000}"/>
    <cellStyle name="Input [yellow] 56 2 3" xfId="10072" xr:uid="{00000000-0005-0000-0000-00001A2A0000}"/>
    <cellStyle name="Input [yellow] 56 3" xfId="6846" xr:uid="{00000000-0005-0000-0000-00001B2A0000}"/>
    <cellStyle name="Input [yellow] 56 4" xfId="9806" xr:uid="{00000000-0005-0000-0000-00001C2A0000}"/>
    <cellStyle name="Input [yellow] 57" xfId="5273" xr:uid="{00000000-0005-0000-0000-00001D2A0000}"/>
    <cellStyle name="Input [yellow] 58" xfId="10318" xr:uid="{00000000-0005-0000-0000-00001E2A0000}"/>
    <cellStyle name="Input [yellow] 6" xfId="344" xr:uid="{00000000-0005-0000-0000-00001F2A0000}"/>
    <cellStyle name="Input [yellow] 6 2" xfId="796" xr:uid="{00000000-0005-0000-0000-0000202A0000}"/>
    <cellStyle name="Input [yellow] 6 2 2" xfId="1619" xr:uid="{00000000-0005-0000-0000-0000212A0000}"/>
    <cellStyle name="Input [yellow] 6 2 2 2" xfId="3863" xr:uid="{00000000-0005-0000-0000-0000222A0000}"/>
    <cellStyle name="Input [yellow] 6 2 2 2 2" xfId="8425" xr:uid="{00000000-0005-0000-0000-0000232A0000}"/>
    <cellStyle name="Input [yellow] 6 2 2 2 3" xfId="10050" xr:uid="{00000000-0005-0000-0000-0000242A0000}"/>
    <cellStyle name="Input [yellow] 6 2 2 3" xfId="6182" xr:uid="{00000000-0005-0000-0000-0000252A0000}"/>
    <cellStyle name="Input [yellow] 6 2 2 4" xfId="9784" xr:uid="{00000000-0005-0000-0000-0000262A0000}"/>
    <cellStyle name="Input [yellow] 6 2 2 5" xfId="11226" xr:uid="{00000000-0005-0000-0000-0000272A0000}"/>
    <cellStyle name="Input [yellow] 6 2 3" xfId="3077" xr:uid="{00000000-0005-0000-0000-0000282A0000}"/>
    <cellStyle name="Input [yellow] 6 2 3 2" xfId="7639" xr:uid="{00000000-0005-0000-0000-0000292A0000}"/>
    <cellStyle name="Input [yellow] 6 2 3 3" xfId="9917" xr:uid="{00000000-0005-0000-0000-00002A2A0000}"/>
    <cellStyle name="Input [yellow] 6 2 4" xfId="5396" xr:uid="{00000000-0005-0000-0000-00002B2A0000}"/>
    <cellStyle name="Input [yellow] 6 2 5" xfId="10440" xr:uid="{00000000-0005-0000-0000-00002C2A0000}"/>
    <cellStyle name="Input [yellow] 6 3" xfId="1546" xr:uid="{00000000-0005-0000-0000-00002D2A0000}"/>
    <cellStyle name="Input [yellow] 6 3 2" xfId="3790" xr:uid="{00000000-0005-0000-0000-00002E2A0000}"/>
    <cellStyle name="Input [yellow] 6 3 2 2" xfId="8352" xr:uid="{00000000-0005-0000-0000-00002F2A0000}"/>
    <cellStyle name="Input [yellow] 6 3 2 3" xfId="9988" xr:uid="{00000000-0005-0000-0000-0000302A0000}"/>
    <cellStyle name="Input [yellow] 6 3 3" xfId="6109" xr:uid="{00000000-0005-0000-0000-0000312A0000}"/>
    <cellStyle name="Input [yellow] 6 3 4" xfId="9722" xr:uid="{00000000-0005-0000-0000-0000322A0000}"/>
    <cellStyle name="Input [yellow] 6 3 5" xfId="11153" xr:uid="{00000000-0005-0000-0000-0000332A0000}"/>
    <cellStyle name="Input [yellow] 6 4" xfId="2332" xr:uid="{00000000-0005-0000-0000-0000342A0000}"/>
    <cellStyle name="Input [yellow] 6 4 2" xfId="4576" xr:uid="{00000000-0005-0000-0000-0000352A0000}"/>
    <cellStyle name="Input [yellow] 6 4 2 2" xfId="9138" xr:uid="{00000000-0005-0000-0000-0000362A0000}"/>
    <cellStyle name="Input [yellow] 6 4 2 3" xfId="10121" xr:uid="{00000000-0005-0000-0000-0000372A0000}"/>
    <cellStyle name="Input [yellow] 6 4 3" xfId="6895" xr:uid="{00000000-0005-0000-0000-0000382A0000}"/>
    <cellStyle name="Input [yellow] 6 4 4" xfId="9855" xr:uid="{00000000-0005-0000-0000-0000392A0000}"/>
    <cellStyle name="Input [yellow] 6 5" xfId="5322" xr:uid="{00000000-0005-0000-0000-00003A2A0000}"/>
    <cellStyle name="Input [yellow] 6 6" xfId="10367" xr:uid="{00000000-0005-0000-0000-00003B2A0000}"/>
    <cellStyle name="Input [yellow] 7" xfId="345" xr:uid="{00000000-0005-0000-0000-00003C2A0000}"/>
    <cellStyle name="Input [yellow] 7 2" xfId="797" xr:uid="{00000000-0005-0000-0000-00003D2A0000}"/>
    <cellStyle name="Input [yellow] 7 2 2" xfId="1620" xr:uid="{00000000-0005-0000-0000-00003E2A0000}"/>
    <cellStyle name="Input [yellow] 7 2 2 2" xfId="3864" xr:uid="{00000000-0005-0000-0000-00003F2A0000}"/>
    <cellStyle name="Input [yellow] 7 2 2 2 2" xfId="8426" xr:uid="{00000000-0005-0000-0000-0000402A0000}"/>
    <cellStyle name="Input [yellow] 7 2 2 2 3" xfId="10051" xr:uid="{00000000-0005-0000-0000-0000412A0000}"/>
    <cellStyle name="Input [yellow] 7 2 2 3" xfId="6183" xr:uid="{00000000-0005-0000-0000-0000422A0000}"/>
    <cellStyle name="Input [yellow] 7 2 2 4" xfId="9785" xr:uid="{00000000-0005-0000-0000-0000432A0000}"/>
    <cellStyle name="Input [yellow] 7 2 2 5" xfId="11227" xr:uid="{00000000-0005-0000-0000-0000442A0000}"/>
    <cellStyle name="Input [yellow] 7 2 3" xfId="3078" xr:uid="{00000000-0005-0000-0000-0000452A0000}"/>
    <cellStyle name="Input [yellow] 7 2 3 2" xfId="7640" xr:uid="{00000000-0005-0000-0000-0000462A0000}"/>
    <cellStyle name="Input [yellow] 7 2 3 3" xfId="9918" xr:uid="{00000000-0005-0000-0000-0000472A0000}"/>
    <cellStyle name="Input [yellow] 7 2 4" xfId="5397" xr:uid="{00000000-0005-0000-0000-0000482A0000}"/>
    <cellStyle name="Input [yellow] 7 2 5" xfId="10441" xr:uid="{00000000-0005-0000-0000-0000492A0000}"/>
    <cellStyle name="Input [yellow] 7 3" xfId="1547" xr:uid="{00000000-0005-0000-0000-00004A2A0000}"/>
    <cellStyle name="Input [yellow] 7 3 2" xfId="3791" xr:uid="{00000000-0005-0000-0000-00004B2A0000}"/>
    <cellStyle name="Input [yellow] 7 3 2 2" xfId="8353" xr:uid="{00000000-0005-0000-0000-00004C2A0000}"/>
    <cellStyle name="Input [yellow] 7 3 2 3" xfId="9989" xr:uid="{00000000-0005-0000-0000-00004D2A0000}"/>
    <cellStyle name="Input [yellow] 7 3 3" xfId="6110" xr:uid="{00000000-0005-0000-0000-00004E2A0000}"/>
    <cellStyle name="Input [yellow] 7 3 4" xfId="9723" xr:uid="{00000000-0005-0000-0000-00004F2A0000}"/>
    <cellStyle name="Input [yellow] 7 3 5" xfId="11154" xr:uid="{00000000-0005-0000-0000-0000502A0000}"/>
    <cellStyle name="Input [yellow] 7 4" xfId="2333" xr:uid="{00000000-0005-0000-0000-0000512A0000}"/>
    <cellStyle name="Input [yellow] 7 4 2" xfId="4577" xr:uid="{00000000-0005-0000-0000-0000522A0000}"/>
    <cellStyle name="Input [yellow] 7 4 2 2" xfId="9139" xr:uid="{00000000-0005-0000-0000-0000532A0000}"/>
    <cellStyle name="Input [yellow] 7 4 2 3" xfId="10122" xr:uid="{00000000-0005-0000-0000-0000542A0000}"/>
    <cellStyle name="Input [yellow] 7 4 3" xfId="6896" xr:uid="{00000000-0005-0000-0000-0000552A0000}"/>
    <cellStyle name="Input [yellow] 7 4 4" xfId="9856" xr:uid="{00000000-0005-0000-0000-0000562A0000}"/>
    <cellStyle name="Input [yellow] 7 5" xfId="5323" xr:uid="{00000000-0005-0000-0000-0000572A0000}"/>
    <cellStyle name="Input [yellow] 7 6" xfId="10368" xr:uid="{00000000-0005-0000-0000-0000582A0000}"/>
    <cellStyle name="Input [yellow] 8" xfId="346" xr:uid="{00000000-0005-0000-0000-0000592A0000}"/>
    <cellStyle name="Input [yellow] 8 2" xfId="798" xr:uid="{00000000-0005-0000-0000-00005A2A0000}"/>
    <cellStyle name="Input [yellow] 8 2 2" xfId="1621" xr:uid="{00000000-0005-0000-0000-00005B2A0000}"/>
    <cellStyle name="Input [yellow] 8 2 2 2" xfId="3865" xr:uid="{00000000-0005-0000-0000-00005C2A0000}"/>
    <cellStyle name="Input [yellow] 8 2 2 2 2" xfId="8427" xr:uid="{00000000-0005-0000-0000-00005D2A0000}"/>
    <cellStyle name="Input [yellow] 8 2 2 2 3" xfId="10052" xr:uid="{00000000-0005-0000-0000-00005E2A0000}"/>
    <cellStyle name="Input [yellow] 8 2 2 3" xfId="6184" xr:uid="{00000000-0005-0000-0000-00005F2A0000}"/>
    <cellStyle name="Input [yellow] 8 2 2 4" xfId="9786" xr:uid="{00000000-0005-0000-0000-0000602A0000}"/>
    <cellStyle name="Input [yellow] 8 2 2 5" xfId="11228" xr:uid="{00000000-0005-0000-0000-0000612A0000}"/>
    <cellStyle name="Input [yellow] 8 2 3" xfId="3079" xr:uid="{00000000-0005-0000-0000-0000622A0000}"/>
    <cellStyle name="Input [yellow] 8 2 3 2" xfId="7641" xr:uid="{00000000-0005-0000-0000-0000632A0000}"/>
    <cellStyle name="Input [yellow] 8 2 3 3" xfId="9919" xr:uid="{00000000-0005-0000-0000-0000642A0000}"/>
    <cellStyle name="Input [yellow] 8 2 4" xfId="5398" xr:uid="{00000000-0005-0000-0000-0000652A0000}"/>
    <cellStyle name="Input [yellow] 8 2 5" xfId="10442" xr:uid="{00000000-0005-0000-0000-0000662A0000}"/>
    <cellStyle name="Input [yellow] 8 3" xfId="1548" xr:uid="{00000000-0005-0000-0000-0000672A0000}"/>
    <cellStyle name="Input [yellow] 8 3 2" xfId="3792" xr:uid="{00000000-0005-0000-0000-0000682A0000}"/>
    <cellStyle name="Input [yellow] 8 3 2 2" xfId="8354" xr:uid="{00000000-0005-0000-0000-0000692A0000}"/>
    <cellStyle name="Input [yellow] 8 3 2 3" xfId="9990" xr:uid="{00000000-0005-0000-0000-00006A2A0000}"/>
    <cellStyle name="Input [yellow] 8 3 3" xfId="6111" xr:uid="{00000000-0005-0000-0000-00006B2A0000}"/>
    <cellStyle name="Input [yellow] 8 3 4" xfId="9724" xr:uid="{00000000-0005-0000-0000-00006C2A0000}"/>
    <cellStyle name="Input [yellow] 8 3 5" xfId="11155" xr:uid="{00000000-0005-0000-0000-00006D2A0000}"/>
    <cellStyle name="Input [yellow] 8 4" xfId="2334" xr:uid="{00000000-0005-0000-0000-00006E2A0000}"/>
    <cellStyle name="Input [yellow] 8 4 2" xfId="4578" xr:uid="{00000000-0005-0000-0000-00006F2A0000}"/>
    <cellStyle name="Input [yellow] 8 4 2 2" xfId="9140" xr:uid="{00000000-0005-0000-0000-0000702A0000}"/>
    <cellStyle name="Input [yellow] 8 4 2 3" xfId="10123" xr:uid="{00000000-0005-0000-0000-0000712A0000}"/>
    <cellStyle name="Input [yellow] 8 4 3" xfId="6897" xr:uid="{00000000-0005-0000-0000-0000722A0000}"/>
    <cellStyle name="Input [yellow] 8 4 4" xfId="9857" xr:uid="{00000000-0005-0000-0000-0000732A0000}"/>
    <cellStyle name="Input [yellow] 8 5" xfId="5324" xr:uid="{00000000-0005-0000-0000-0000742A0000}"/>
    <cellStyle name="Input [yellow] 8 6" xfId="10369" xr:uid="{00000000-0005-0000-0000-0000752A0000}"/>
    <cellStyle name="Input [yellow] 9" xfId="347" xr:uid="{00000000-0005-0000-0000-0000762A0000}"/>
    <cellStyle name="Input [yellow] 9 2" xfId="799" xr:uid="{00000000-0005-0000-0000-0000772A0000}"/>
    <cellStyle name="Input [yellow] 9 2 2" xfId="1622" xr:uid="{00000000-0005-0000-0000-0000782A0000}"/>
    <cellStyle name="Input [yellow] 9 2 2 2" xfId="3866" xr:uid="{00000000-0005-0000-0000-0000792A0000}"/>
    <cellStyle name="Input [yellow] 9 2 2 2 2" xfId="8428" xr:uid="{00000000-0005-0000-0000-00007A2A0000}"/>
    <cellStyle name="Input [yellow] 9 2 2 2 3" xfId="10053" xr:uid="{00000000-0005-0000-0000-00007B2A0000}"/>
    <cellStyle name="Input [yellow] 9 2 2 3" xfId="6185" xr:uid="{00000000-0005-0000-0000-00007C2A0000}"/>
    <cellStyle name="Input [yellow] 9 2 2 4" xfId="9787" xr:uid="{00000000-0005-0000-0000-00007D2A0000}"/>
    <cellStyle name="Input [yellow] 9 2 2 5" xfId="11229" xr:uid="{00000000-0005-0000-0000-00007E2A0000}"/>
    <cellStyle name="Input [yellow] 9 2 3" xfId="3080" xr:uid="{00000000-0005-0000-0000-00007F2A0000}"/>
    <cellStyle name="Input [yellow] 9 2 3 2" xfId="7642" xr:uid="{00000000-0005-0000-0000-0000802A0000}"/>
    <cellStyle name="Input [yellow] 9 2 3 3" xfId="9920" xr:uid="{00000000-0005-0000-0000-0000812A0000}"/>
    <cellStyle name="Input [yellow] 9 2 4" xfId="5399" xr:uid="{00000000-0005-0000-0000-0000822A0000}"/>
    <cellStyle name="Input [yellow] 9 2 5" xfId="10443" xr:uid="{00000000-0005-0000-0000-0000832A0000}"/>
    <cellStyle name="Input [yellow] 9 3" xfId="1549" xr:uid="{00000000-0005-0000-0000-0000842A0000}"/>
    <cellStyle name="Input [yellow] 9 3 2" xfId="3793" xr:uid="{00000000-0005-0000-0000-0000852A0000}"/>
    <cellStyle name="Input [yellow] 9 3 2 2" xfId="8355" xr:uid="{00000000-0005-0000-0000-0000862A0000}"/>
    <cellStyle name="Input [yellow] 9 3 2 3" xfId="9991" xr:uid="{00000000-0005-0000-0000-0000872A0000}"/>
    <cellStyle name="Input [yellow] 9 3 3" xfId="6112" xr:uid="{00000000-0005-0000-0000-0000882A0000}"/>
    <cellStyle name="Input [yellow] 9 3 4" xfId="9725" xr:uid="{00000000-0005-0000-0000-0000892A0000}"/>
    <cellStyle name="Input [yellow] 9 3 5" xfId="11156" xr:uid="{00000000-0005-0000-0000-00008A2A0000}"/>
    <cellStyle name="Input [yellow] 9 4" xfId="2335" xr:uid="{00000000-0005-0000-0000-00008B2A0000}"/>
    <cellStyle name="Input [yellow] 9 4 2" xfId="4579" xr:uid="{00000000-0005-0000-0000-00008C2A0000}"/>
    <cellStyle name="Input [yellow] 9 4 2 2" xfId="9141" xr:uid="{00000000-0005-0000-0000-00008D2A0000}"/>
    <cellStyle name="Input [yellow] 9 4 2 3" xfId="10124" xr:uid="{00000000-0005-0000-0000-00008E2A0000}"/>
    <cellStyle name="Input [yellow] 9 4 3" xfId="6898" xr:uid="{00000000-0005-0000-0000-00008F2A0000}"/>
    <cellStyle name="Input [yellow] 9 4 4" xfId="9858" xr:uid="{00000000-0005-0000-0000-0000902A0000}"/>
    <cellStyle name="Input [yellow] 9 5" xfId="5325" xr:uid="{00000000-0005-0000-0000-0000912A0000}"/>
    <cellStyle name="Input [yellow] 9 6" xfId="10370" xr:uid="{00000000-0005-0000-0000-0000922A0000}"/>
    <cellStyle name="Link Currency (0)" xfId="348" xr:uid="{00000000-0005-0000-0000-0000932A0000}"/>
    <cellStyle name="Link Currency (2)" xfId="349" xr:uid="{00000000-0005-0000-0000-0000942A0000}"/>
    <cellStyle name="Link Units (0)" xfId="350" xr:uid="{00000000-0005-0000-0000-0000952A0000}"/>
    <cellStyle name="Link Units (1)" xfId="351" xr:uid="{00000000-0005-0000-0000-0000962A0000}"/>
    <cellStyle name="Link Units (2)" xfId="352" xr:uid="{00000000-0005-0000-0000-0000972A0000}"/>
    <cellStyle name="Model" xfId="353" xr:uid="{00000000-0005-0000-0000-0000982A0000}"/>
    <cellStyle name="Model 2" xfId="354" xr:uid="{00000000-0005-0000-0000-0000992A0000}"/>
    <cellStyle name="no dec" xfId="355" xr:uid="{00000000-0005-0000-0000-00009A2A0000}"/>
    <cellStyle name="Normal" xfId="0" builtinId="0"/>
    <cellStyle name="Normal - Style1" xfId="356" xr:uid="{00000000-0005-0000-0000-00009C2A0000}"/>
    <cellStyle name="Normal - Style1 2" xfId="357" xr:uid="{00000000-0005-0000-0000-00009D2A0000}"/>
    <cellStyle name="Normal 10" xfId="358" xr:uid="{00000000-0005-0000-0000-00009E2A0000}"/>
    <cellStyle name="Normal 10 10" xfId="359" xr:uid="{00000000-0005-0000-0000-00009F2A0000}"/>
    <cellStyle name="Normal 10 11" xfId="360" xr:uid="{00000000-0005-0000-0000-0000A02A0000}"/>
    <cellStyle name="Normal 10 12" xfId="361" xr:uid="{00000000-0005-0000-0000-0000A12A0000}"/>
    <cellStyle name="Normal 10 13" xfId="362" xr:uid="{00000000-0005-0000-0000-0000A22A0000}"/>
    <cellStyle name="Normal 10 14" xfId="363" xr:uid="{00000000-0005-0000-0000-0000A32A0000}"/>
    <cellStyle name="Normal 10 15" xfId="364" xr:uid="{00000000-0005-0000-0000-0000A42A0000}"/>
    <cellStyle name="Normal 10 16" xfId="365" xr:uid="{00000000-0005-0000-0000-0000A52A0000}"/>
    <cellStyle name="Normal 10 17" xfId="366" xr:uid="{00000000-0005-0000-0000-0000A62A0000}"/>
    <cellStyle name="Normal 10 18" xfId="367" xr:uid="{00000000-0005-0000-0000-0000A72A0000}"/>
    <cellStyle name="Normal 10 19" xfId="368" xr:uid="{00000000-0005-0000-0000-0000A82A0000}"/>
    <cellStyle name="Normal 10 2" xfId="369" xr:uid="{00000000-0005-0000-0000-0000A92A0000}"/>
    <cellStyle name="Normal 10 2 2" xfId="1320" xr:uid="{00000000-0005-0000-0000-0000AA2A0000}"/>
    <cellStyle name="Normal 10 20" xfId="370" xr:uid="{00000000-0005-0000-0000-0000AB2A0000}"/>
    <cellStyle name="Normal 10 21" xfId="371" xr:uid="{00000000-0005-0000-0000-0000AC2A0000}"/>
    <cellStyle name="Normal 10 3" xfId="372" xr:uid="{00000000-0005-0000-0000-0000AD2A0000}"/>
    <cellStyle name="Normal 10 4" xfId="373" xr:uid="{00000000-0005-0000-0000-0000AE2A0000}"/>
    <cellStyle name="Normal 10 5" xfId="374" xr:uid="{00000000-0005-0000-0000-0000AF2A0000}"/>
    <cellStyle name="Normal 10 6" xfId="375" xr:uid="{00000000-0005-0000-0000-0000B02A0000}"/>
    <cellStyle name="Normal 10 7" xfId="376" xr:uid="{00000000-0005-0000-0000-0000B12A0000}"/>
    <cellStyle name="Normal 10 8" xfId="377" xr:uid="{00000000-0005-0000-0000-0000B22A0000}"/>
    <cellStyle name="Normal 10 9" xfId="378" xr:uid="{00000000-0005-0000-0000-0000B32A0000}"/>
    <cellStyle name="Normal 10_BS S-Sch" xfId="379" xr:uid="{00000000-0005-0000-0000-0000B42A0000}"/>
    <cellStyle name="Normal 11" xfId="380" xr:uid="{00000000-0005-0000-0000-0000B52A0000}"/>
    <cellStyle name="Normal 11 10" xfId="381" xr:uid="{00000000-0005-0000-0000-0000B62A0000}"/>
    <cellStyle name="Normal 11 11" xfId="382" xr:uid="{00000000-0005-0000-0000-0000B72A0000}"/>
    <cellStyle name="Normal 11 12" xfId="383" xr:uid="{00000000-0005-0000-0000-0000B82A0000}"/>
    <cellStyle name="Normal 11 13" xfId="384" xr:uid="{00000000-0005-0000-0000-0000B92A0000}"/>
    <cellStyle name="Normal 11 14" xfId="385" xr:uid="{00000000-0005-0000-0000-0000BA2A0000}"/>
    <cellStyle name="Normal 11 15" xfId="386" xr:uid="{00000000-0005-0000-0000-0000BB2A0000}"/>
    <cellStyle name="Normal 11 16" xfId="387" xr:uid="{00000000-0005-0000-0000-0000BC2A0000}"/>
    <cellStyle name="Normal 11 17" xfId="388" xr:uid="{00000000-0005-0000-0000-0000BD2A0000}"/>
    <cellStyle name="Normal 11 18" xfId="389" xr:uid="{00000000-0005-0000-0000-0000BE2A0000}"/>
    <cellStyle name="Normal 11 19" xfId="390" xr:uid="{00000000-0005-0000-0000-0000BF2A0000}"/>
    <cellStyle name="Normal 11 2" xfId="391" xr:uid="{00000000-0005-0000-0000-0000C02A0000}"/>
    <cellStyle name="Normal 11 20" xfId="392" xr:uid="{00000000-0005-0000-0000-0000C12A0000}"/>
    <cellStyle name="Normal 11 21" xfId="393" xr:uid="{00000000-0005-0000-0000-0000C22A0000}"/>
    <cellStyle name="Normal 11 3" xfId="394" xr:uid="{00000000-0005-0000-0000-0000C32A0000}"/>
    <cellStyle name="Normal 11 4" xfId="395" xr:uid="{00000000-0005-0000-0000-0000C42A0000}"/>
    <cellStyle name="Normal 11 5" xfId="396" xr:uid="{00000000-0005-0000-0000-0000C52A0000}"/>
    <cellStyle name="Normal 11 6" xfId="397" xr:uid="{00000000-0005-0000-0000-0000C62A0000}"/>
    <cellStyle name="Normal 11 7" xfId="398" xr:uid="{00000000-0005-0000-0000-0000C72A0000}"/>
    <cellStyle name="Normal 11 8" xfId="399" xr:uid="{00000000-0005-0000-0000-0000C82A0000}"/>
    <cellStyle name="Normal 11 9" xfId="400" xr:uid="{00000000-0005-0000-0000-0000C92A0000}"/>
    <cellStyle name="Normal 11_BS S-Sch" xfId="401" xr:uid="{00000000-0005-0000-0000-0000CA2A0000}"/>
    <cellStyle name="Normal 113" xfId="5094" xr:uid="{00000000-0005-0000-0000-0000CB2A0000}"/>
    <cellStyle name="Normal 114" xfId="5093" xr:uid="{00000000-0005-0000-0000-0000CC2A0000}"/>
    <cellStyle name="Normal 115" xfId="5095" xr:uid="{00000000-0005-0000-0000-0000CD2A0000}"/>
    <cellStyle name="Normal 12" xfId="402" xr:uid="{00000000-0005-0000-0000-0000CE2A0000}"/>
    <cellStyle name="Normal 13" xfId="403" xr:uid="{00000000-0005-0000-0000-0000CF2A0000}"/>
    <cellStyle name="Normal 14" xfId="404" xr:uid="{00000000-0005-0000-0000-0000D02A0000}"/>
    <cellStyle name="Normal 15" xfId="32" xr:uid="{00000000-0005-0000-0000-0000D12A0000}"/>
    <cellStyle name="Normal 15 2" xfId="405" xr:uid="{00000000-0005-0000-0000-0000D22A0000}"/>
    <cellStyle name="Normal 153" xfId="11716" xr:uid="{18838442-19A0-4180-A88C-2F5B031017A4}"/>
    <cellStyle name="Normal 16" xfId="406" xr:uid="{00000000-0005-0000-0000-0000D32A0000}"/>
    <cellStyle name="Normal 17" xfId="407" xr:uid="{00000000-0005-0000-0000-0000D42A0000}"/>
    <cellStyle name="Normal 18" xfId="408" xr:uid="{00000000-0005-0000-0000-0000D52A0000}"/>
    <cellStyle name="Normal 18 10" xfId="409" xr:uid="{00000000-0005-0000-0000-0000D62A0000}"/>
    <cellStyle name="Normal 18 11" xfId="410" xr:uid="{00000000-0005-0000-0000-0000D72A0000}"/>
    <cellStyle name="Normal 18 12" xfId="411" xr:uid="{00000000-0005-0000-0000-0000D82A0000}"/>
    <cellStyle name="Normal 18 13" xfId="412" xr:uid="{00000000-0005-0000-0000-0000D92A0000}"/>
    <cellStyle name="Normal 18 14" xfId="413" xr:uid="{00000000-0005-0000-0000-0000DA2A0000}"/>
    <cellStyle name="Normal 18 15" xfId="414" xr:uid="{00000000-0005-0000-0000-0000DB2A0000}"/>
    <cellStyle name="Normal 18 16" xfId="415" xr:uid="{00000000-0005-0000-0000-0000DC2A0000}"/>
    <cellStyle name="Normal 18 17" xfId="416" xr:uid="{00000000-0005-0000-0000-0000DD2A0000}"/>
    <cellStyle name="Normal 18 18" xfId="417" xr:uid="{00000000-0005-0000-0000-0000DE2A0000}"/>
    <cellStyle name="Normal 18 19" xfId="418" xr:uid="{00000000-0005-0000-0000-0000DF2A0000}"/>
    <cellStyle name="Normal 18 2" xfId="419" xr:uid="{00000000-0005-0000-0000-0000E02A0000}"/>
    <cellStyle name="Normal 18 20" xfId="420" xr:uid="{00000000-0005-0000-0000-0000E12A0000}"/>
    <cellStyle name="Normal 18 21" xfId="421" xr:uid="{00000000-0005-0000-0000-0000E22A0000}"/>
    <cellStyle name="Normal 18 3" xfId="422" xr:uid="{00000000-0005-0000-0000-0000E32A0000}"/>
    <cellStyle name="Normal 18 4" xfId="423" xr:uid="{00000000-0005-0000-0000-0000E42A0000}"/>
    <cellStyle name="Normal 18 5" xfId="424" xr:uid="{00000000-0005-0000-0000-0000E52A0000}"/>
    <cellStyle name="Normal 18 6" xfId="425" xr:uid="{00000000-0005-0000-0000-0000E62A0000}"/>
    <cellStyle name="Normal 18 7" xfId="426" xr:uid="{00000000-0005-0000-0000-0000E72A0000}"/>
    <cellStyle name="Normal 18 8" xfId="427" xr:uid="{00000000-0005-0000-0000-0000E82A0000}"/>
    <cellStyle name="Normal 18 9" xfId="428" xr:uid="{00000000-0005-0000-0000-0000E92A0000}"/>
    <cellStyle name="Normal 18_BS S-Sch" xfId="429" xr:uid="{00000000-0005-0000-0000-0000EA2A0000}"/>
    <cellStyle name="Normal 19" xfId="599" xr:uid="{00000000-0005-0000-0000-0000EB2A0000}"/>
    <cellStyle name="Normal 2" xfId="11" xr:uid="{00000000-0005-0000-0000-0000EC2A0000}"/>
    <cellStyle name="Normal 2 10" xfId="430" xr:uid="{00000000-0005-0000-0000-0000ED2A0000}"/>
    <cellStyle name="Normal 2 104" xfId="11715" xr:uid="{E7A54152-74D8-42C2-BC90-CF5CEBCE79D4}"/>
    <cellStyle name="Normal 2 11" xfId="431" xr:uid="{00000000-0005-0000-0000-0000EE2A0000}"/>
    <cellStyle name="Normal 2 12" xfId="432" xr:uid="{00000000-0005-0000-0000-0000EF2A0000}"/>
    <cellStyle name="Normal 2 13" xfId="433" xr:uid="{00000000-0005-0000-0000-0000F02A0000}"/>
    <cellStyle name="Normal 2 14" xfId="434" xr:uid="{00000000-0005-0000-0000-0000F12A0000}"/>
    <cellStyle name="Normal 2 15" xfId="435" xr:uid="{00000000-0005-0000-0000-0000F22A0000}"/>
    <cellStyle name="Normal 2 16" xfId="436" xr:uid="{00000000-0005-0000-0000-0000F32A0000}"/>
    <cellStyle name="Normal 2 17" xfId="437" xr:uid="{00000000-0005-0000-0000-0000F42A0000}"/>
    <cellStyle name="Normal 2 18" xfId="438" xr:uid="{00000000-0005-0000-0000-0000F52A0000}"/>
    <cellStyle name="Normal 2 19" xfId="439" xr:uid="{00000000-0005-0000-0000-0000F62A0000}"/>
    <cellStyle name="Normal 2 2" xfId="33" xr:uid="{00000000-0005-0000-0000-0000F72A0000}"/>
    <cellStyle name="Normal 2 2 2" xfId="440" xr:uid="{00000000-0005-0000-0000-0000F82A0000}"/>
    <cellStyle name="Normal 2 20" xfId="441" xr:uid="{00000000-0005-0000-0000-0000F92A0000}"/>
    <cellStyle name="Normal 2 21" xfId="442" xr:uid="{00000000-0005-0000-0000-0000FA2A0000}"/>
    <cellStyle name="Normal 2 22" xfId="443" xr:uid="{00000000-0005-0000-0000-0000FB2A0000}"/>
    <cellStyle name="Normal 2 23" xfId="444" xr:uid="{00000000-0005-0000-0000-0000FC2A0000}"/>
    <cellStyle name="Normal 2 24" xfId="445" xr:uid="{00000000-0005-0000-0000-0000FD2A0000}"/>
    <cellStyle name="Normal 2 25" xfId="446" xr:uid="{00000000-0005-0000-0000-0000FE2A0000}"/>
    <cellStyle name="Normal 2 26" xfId="447" xr:uid="{00000000-0005-0000-0000-0000FF2A0000}"/>
    <cellStyle name="Normal 2 27" xfId="448" xr:uid="{00000000-0005-0000-0000-0000002B0000}"/>
    <cellStyle name="Normal 2 28" xfId="449" xr:uid="{00000000-0005-0000-0000-0000012B0000}"/>
    <cellStyle name="Normal 2 29" xfId="450" xr:uid="{00000000-0005-0000-0000-0000022B0000}"/>
    <cellStyle name="Normal 2 3" xfId="451" xr:uid="{00000000-0005-0000-0000-0000032B0000}"/>
    <cellStyle name="Normal 2 30" xfId="452" xr:uid="{00000000-0005-0000-0000-0000042B0000}"/>
    <cellStyle name="Normal 2 31" xfId="453" xr:uid="{00000000-0005-0000-0000-0000052B0000}"/>
    <cellStyle name="Normal 2 32" xfId="454" xr:uid="{00000000-0005-0000-0000-0000062B0000}"/>
    <cellStyle name="Normal 2 33" xfId="455" xr:uid="{00000000-0005-0000-0000-0000072B0000}"/>
    <cellStyle name="Normal 2 34" xfId="456" xr:uid="{00000000-0005-0000-0000-0000082B0000}"/>
    <cellStyle name="Normal 2 35" xfId="457" xr:uid="{00000000-0005-0000-0000-0000092B0000}"/>
    <cellStyle name="Normal 2 36" xfId="458" xr:uid="{00000000-0005-0000-0000-00000A2B0000}"/>
    <cellStyle name="Normal 2 37" xfId="459" xr:uid="{00000000-0005-0000-0000-00000B2B0000}"/>
    <cellStyle name="Normal 2 38" xfId="460" xr:uid="{00000000-0005-0000-0000-00000C2B0000}"/>
    <cellStyle name="Normal 2 39" xfId="461" xr:uid="{00000000-0005-0000-0000-00000D2B0000}"/>
    <cellStyle name="Normal 2 4" xfId="462" xr:uid="{00000000-0005-0000-0000-00000E2B0000}"/>
    <cellStyle name="Normal 2 40" xfId="463" xr:uid="{00000000-0005-0000-0000-00000F2B0000}"/>
    <cellStyle name="Normal 2 41" xfId="464" xr:uid="{00000000-0005-0000-0000-0000102B0000}"/>
    <cellStyle name="Normal 2 42" xfId="465" xr:uid="{00000000-0005-0000-0000-0000112B0000}"/>
    <cellStyle name="Normal 2 43" xfId="466" xr:uid="{00000000-0005-0000-0000-0000122B0000}"/>
    <cellStyle name="Normal 2 44" xfId="467" xr:uid="{00000000-0005-0000-0000-0000132B0000}"/>
    <cellStyle name="Normal 2 45" xfId="468" xr:uid="{00000000-0005-0000-0000-0000142B0000}"/>
    <cellStyle name="Normal 2 46" xfId="469" xr:uid="{00000000-0005-0000-0000-0000152B0000}"/>
    <cellStyle name="Normal 2 47" xfId="470" xr:uid="{00000000-0005-0000-0000-0000162B0000}"/>
    <cellStyle name="Normal 2 48" xfId="471" xr:uid="{00000000-0005-0000-0000-0000172B0000}"/>
    <cellStyle name="Normal 2 49" xfId="472" xr:uid="{00000000-0005-0000-0000-0000182B0000}"/>
    <cellStyle name="Normal 2 5" xfId="473" xr:uid="{00000000-0005-0000-0000-0000192B0000}"/>
    <cellStyle name="Normal 2 50" xfId="474" xr:uid="{00000000-0005-0000-0000-00001A2B0000}"/>
    <cellStyle name="Normal 2 51" xfId="475" xr:uid="{00000000-0005-0000-0000-00001B2B0000}"/>
    <cellStyle name="Normal 2 52" xfId="476" xr:uid="{00000000-0005-0000-0000-00001C2B0000}"/>
    <cellStyle name="Normal 2 53" xfId="477" xr:uid="{00000000-0005-0000-0000-00001D2B0000}"/>
    <cellStyle name="Normal 2 54" xfId="478" xr:uid="{00000000-0005-0000-0000-00001E2B0000}"/>
    <cellStyle name="Normal 2 55" xfId="479" xr:uid="{00000000-0005-0000-0000-00001F2B0000}"/>
    <cellStyle name="Normal 2 56" xfId="480" xr:uid="{00000000-0005-0000-0000-0000202B0000}"/>
    <cellStyle name="Normal 2 57" xfId="481" xr:uid="{00000000-0005-0000-0000-0000212B0000}"/>
    <cellStyle name="Normal 2 58" xfId="482" xr:uid="{00000000-0005-0000-0000-0000222B0000}"/>
    <cellStyle name="Normal 2 59" xfId="483" xr:uid="{00000000-0005-0000-0000-0000232B0000}"/>
    <cellStyle name="Normal 2 6" xfId="484" xr:uid="{00000000-0005-0000-0000-0000242B0000}"/>
    <cellStyle name="Normal 2 60" xfId="485" xr:uid="{00000000-0005-0000-0000-0000252B0000}"/>
    <cellStyle name="Normal 2 61" xfId="486" xr:uid="{00000000-0005-0000-0000-0000262B0000}"/>
    <cellStyle name="Normal 2 62" xfId="487" xr:uid="{00000000-0005-0000-0000-0000272B0000}"/>
    <cellStyle name="Normal 2 63" xfId="488" xr:uid="{00000000-0005-0000-0000-0000282B0000}"/>
    <cellStyle name="Normal 2 64" xfId="489" xr:uid="{00000000-0005-0000-0000-0000292B0000}"/>
    <cellStyle name="Normal 2 65" xfId="490" xr:uid="{00000000-0005-0000-0000-00002A2B0000}"/>
    <cellStyle name="Normal 2 66" xfId="491" xr:uid="{00000000-0005-0000-0000-00002B2B0000}"/>
    <cellStyle name="Normal 2 67" xfId="492" xr:uid="{00000000-0005-0000-0000-00002C2B0000}"/>
    <cellStyle name="Normal 2 68" xfId="493" xr:uid="{00000000-0005-0000-0000-00002D2B0000}"/>
    <cellStyle name="Normal 2 69" xfId="494" xr:uid="{00000000-0005-0000-0000-00002E2B0000}"/>
    <cellStyle name="Normal 2 7" xfId="495" xr:uid="{00000000-0005-0000-0000-00002F2B0000}"/>
    <cellStyle name="Normal 2 70" xfId="496" xr:uid="{00000000-0005-0000-0000-0000302B0000}"/>
    <cellStyle name="Normal 2 71" xfId="497" xr:uid="{00000000-0005-0000-0000-0000312B0000}"/>
    <cellStyle name="Normal 2 72" xfId="498" xr:uid="{00000000-0005-0000-0000-0000322B0000}"/>
    <cellStyle name="Normal 2 73" xfId="499" xr:uid="{00000000-0005-0000-0000-0000332B0000}"/>
    <cellStyle name="Normal 2 74" xfId="500" xr:uid="{00000000-0005-0000-0000-0000342B0000}"/>
    <cellStyle name="Normal 2 75" xfId="501" xr:uid="{00000000-0005-0000-0000-0000352B0000}"/>
    <cellStyle name="Normal 2 76" xfId="502" xr:uid="{00000000-0005-0000-0000-0000362B0000}"/>
    <cellStyle name="Normal 2 77" xfId="503" xr:uid="{00000000-0005-0000-0000-0000372B0000}"/>
    <cellStyle name="Normal 2 78" xfId="504" xr:uid="{00000000-0005-0000-0000-0000382B0000}"/>
    <cellStyle name="Normal 2 79" xfId="505" xr:uid="{00000000-0005-0000-0000-0000392B0000}"/>
    <cellStyle name="Normal 2 8" xfId="506" xr:uid="{00000000-0005-0000-0000-00003A2B0000}"/>
    <cellStyle name="Normal 2 80" xfId="507" xr:uid="{00000000-0005-0000-0000-00003B2B0000}"/>
    <cellStyle name="Normal 2 81" xfId="508" xr:uid="{00000000-0005-0000-0000-00003C2B0000}"/>
    <cellStyle name="Normal 2 82" xfId="509" xr:uid="{00000000-0005-0000-0000-00003D2B0000}"/>
    <cellStyle name="Normal 2 83" xfId="510" xr:uid="{00000000-0005-0000-0000-00003E2B0000}"/>
    <cellStyle name="Normal 2 84" xfId="511" xr:uid="{00000000-0005-0000-0000-00003F2B0000}"/>
    <cellStyle name="Normal 2 85" xfId="512" xr:uid="{00000000-0005-0000-0000-0000402B0000}"/>
    <cellStyle name="Normal 2 86" xfId="513" xr:uid="{00000000-0005-0000-0000-0000412B0000}"/>
    <cellStyle name="Normal 2 87" xfId="514" xr:uid="{00000000-0005-0000-0000-0000422B0000}"/>
    <cellStyle name="Normal 2 88" xfId="515" xr:uid="{00000000-0005-0000-0000-0000432B0000}"/>
    <cellStyle name="Normal 2 89" xfId="516" xr:uid="{00000000-0005-0000-0000-0000442B0000}"/>
    <cellStyle name="Normal 2 9" xfId="517" xr:uid="{00000000-0005-0000-0000-0000452B0000}"/>
    <cellStyle name="Normal 2_BS S-Sch" xfId="518" xr:uid="{00000000-0005-0000-0000-0000462B0000}"/>
    <cellStyle name="Normal 20" xfId="519" xr:uid="{00000000-0005-0000-0000-0000472B0000}"/>
    <cellStyle name="Normal 21" xfId="818" xr:uid="{00000000-0005-0000-0000-0000482B0000}"/>
    <cellStyle name="Normal 22" xfId="819" xr:uid="{00000000-0005-0000-0000-0000492B0000}"/>
    <cellStyle name="Normal 23" xfId="820" xr:uid="{00000000-0005-0000-0000-00004A2B0000}"/>
    <cellStyle name="Normal 24" xfId="822" xr:uid="{00000000-0005-0000-0000-00004B2B0000}"/>
    <cellStyle name="Normal 25" xfId="520" xr:uid="{00000000-0005-0000-0000-00004C2B0000}"/>
    <cellStyle name="Normal 26" xfId="521" xr:uid="{00000000-0005-0000-0000-00004D2B0000}"/>
    <cellStyle name="Normal 27" xfId="823" xr:uid="{00000000-0005-0000-0000-00004E2B0000}"/>
    <cellStyle name="Normal 28" xfId="725" xr:uid="{00000000-0005-0000-0000-00004F2B0000}"/>
    <cellStyle name="Normal 29" xfId="830" xr:uid="{00000000-0005-0000-0000-0000502B0000}"/>
    <cellStyle name="Normal 3" xfId="4" xr:uid="{00000000-0005-0000-0000-0000512B0000}"/>
    <cellStyle name="Normal 3 10" xfId="522" xr:uid="{00000000-0005-0000-0000-0000522B0000}"/>
    <cellStyle name="Normal 3 11" xfId="523" xr:uid="{00000000-0005-0000-0000-0000532B0000}"/>
    <cellStyle name="Normal 3 12" xfId="524" xr:uid="{00000000-0005-0000-0000-0000542B0000}"/>
    <cellStyle name="Normal 3 13" xfId="525" xr:uid="{00000000-0005-0000-0000-0000552B0000}"/>
    <cellStyle name="Normal 3 14" xfId="526" xr:uid="{00000000-0005-0000-0000-0000562B0000}"/>
    <cellStyle name="Normal 3 15" xfId="527" xr:uid="{00000000-0005-0000-0000-0000572B0000}"/>
    <cellStyle name="Normal 3 16" xfId="528" xr:uid="{00000000-0005-0000-0000-0000582B0000}"/>
    <cellStyle name="Normal 3 17" xfId="529" xr:uid="{00000000-0005-0000-0000-0000592B0000}"/>
    <cellStyle name="Normal 3 18" xfId="530" xr:uid="{00000000-0005-0000-0000-00005A2B0000}"/>
    <cellStyle name="Normal 3 19" xfId="531" xr:uid="{00000000-0005-0000-0000-00005B2B0000}"/>
    <cellStyle name="Normal 3 2" xfId="25" xr:uid="{00000000-0005-0000-0000-00005C2B0000}"/>
    <cellStyle name="Normal 3 2 2" xfId="35" xr:uid="{00000000-0005-0000-0000-00005D2B0000}"/>
    <cellStyle name="Normal 3 2 3" xfId="532" xr:uid="{00000000-0005-0000-0000-00005E2B0000}"/>
    <cellStyle name="Normal 3 20" xfId="533" xr:uid="{00000000-0005-0000-0000-00005F2B0000}"/>
    <cellStyle name="Normal 3 21" xfId="534" xr:uid="{00000000-0005-0000-0000-0000602B0000}"/>
    <cellStyle name="Normal 3 22" xfId="535" xr:uid="{00000000-0005-0000-0000-0000612B0000}"/>
    <cellStyle name="Normal 3 23" xfId="536" xr:uid="{00000000-0005-0000-0000-0000622B0000}"/>
    <cellStyle name="Normal 3 24" xfId="537" xr:uid="{00000000-0005-0000-0000-0000632B0000}"/>
    <cellStyle name="Normal 3 25" xfId="538" xr:uid="{00000000-0005-0000-0000-0000642B0000}"/>
    <cellStyle name="Normal 3 26" xfId="539" xr:uid="{00000000-0005-0000-0000-0000652B0000}"/>
    <cellStyle name="Normal 3 27" xfId="540" xr:uid="{00000000-0005-0000-0000-0000662B0000}"/>
    <cellStyle name="Normal 3 28" xfId="541" xr:uid="{00000000-0005-0000-0000-0000672B0000}"/>
    <cellStyle name="Normal 3 29" xfId="542" xr:uid="{00000000-0005-0000-0000-0000682B0000}"/>
    <cellStyle name="Normal 3 3" xfId="34" xr:uid="{00000000-0005-0000-0000-0000692B0000}"/>
    <cellStyle name="Normal 3 3 2" xfId="543" xr:uid="{00000000-0005-0000-0000-00006A2B0000}"/>
    <cellStyle name="Normal 3 30" xfId="544" xr:uid="{00000000-0005-0000-0000-00006B2B0000}"/>
    <cellStyle name="Normal 3 31" xfId="545" xr:uid="{00000000-0005-0000-0000-00006C2B0000}"/>
    <cellStyle name="Normal 3 32" xfId="546" xr:uid="{00000000-0005-0000-0000-00006D2B0000}"/>
    <cellStyle name="Normal 3 33" xfId="547" xr:uid="{00000000-0005-0000-0000-00006E2B0000}"/>
    <cellStyle name="Normal 3 34" xfId="548" xr:uid="{00000000-0005-0000-0000-00006F2B0000}"/>
    <cellStyle name="Normal 3 35" xfId="549" xr:uid="{00000000-0005-0000-0000-0000702B0000}"/>
    <cellStyle name="Normal 3 36" xfId="550" xr:uid="{00000000-0005-0000-0000-0000712B0000}"/>
    <cellStyle name="Normal 3 37" xfId="551" xr:uid="{00000000-0005-0000-0000-0000722B0000}"/>
    <cellStyle name="Normal 3 38" xfId="552" xr:uid="{00000000-0005-0000-0000-0000732B0000}"/>
    <cellStyle name="Normal 3 39" xfId="553" xr:uid="{00000000-0005-0000-0000-0000742B0000}"/>
    <cellStyle name="Normal 3 4" xfId="554" xr:uid="{00000000-0005-0000-0000-0000752B0000}"/>
    <cellStyle name="Normal 3 40" xfId="555" xr:uid="{00000000-0005-0000-0000-0000762B0000}"/>
    <cellStyle name="Normal 3 41" xfId="556" xr:uid="{00000000-0005-0000-0000-0000772B0000}"/>
    <cellStyle name="Normal 3 42" xfId="557" xr:uid="{00000000-0005-0000-0000-0000782B0000}"/>
    <cellStyle name="Normal 3 43" xfId="558" xr:uid="{00000000-0005-0000-0000-0000792B0000}"/>
    <cellStyle name="Normal 3 44" xfId="559" xr:uid="{00000000-0005-0000-0000-00007A2B0000}"/>
    <cellStyle name="Normal 3 45" xfId="560" xr:uid="{00000000-0005-0000-0000-00007B2B0000}"/>
    <cellStyle name="Normal 3 46" xfId="561" xr:uid="{00000000-0005-0000-0000-00007C2B0000}"/>
    <cellStyle name="Normal 3 47" xfId="562" xr:uid="{00000000-0005-0000-0000-00007D2B0000}"/>
    <cellStyle name="Normal 3 48" xfId="563" xr:uid="{00000000-0005-0000-0000-00007E2B0000}"/>
    <cellStyle name="Normal 3 49" xfId="564" xr:uid="{00000000-0005-0000-0000-00007F2B0000}"/>
    <cellStyle name="Normal 3 5" xfId="565" xr:uid="{00000000-0005-0000-0000-0000802B0000}"/>
    <cellStyle name="Normal 3 50" xfId="566" xr:uid="{00000000-0005-0000-0000-0000812B0000}"/>
    <cellStyle name="Normal 3 51" xfId="567" xr:uid="{00000000-0005-0000-0000-0000822B0000}"/>
    <cellStyle name="Normal 3 52" xfId="568" xr:uid="{00000000-0005-0000-0000-0000832B0000}"/>
    <cellStyle name="Normal 3 53" xfId="569" xr:uid="{00000000-0005-0000-0000-0000842B0000}"/>
    <cellStyle name="Normal 3 6" xfId="570" xr:uid="{00000000-0005-0000-0000-0000852B0000}"/>
    <cellStyle name="Normal 3 7" xfId="571" xr:uid="{00000000-0005-0000-0000-0000862B0000}"/>
    <cellStyle name="Normal 3 8" xfId="572" xr:uid="{00000000-0005-0000-0000-0000872B0000}"/>
    <cellStyle name="Normal 3 9" xfId="573" xr:uid="{00000000-0005-0000-0000-0000882B0000}"/>
    <cellStyle name="Normal 30" xfId="726" xr:uid="{00000000-0005-0000-0000-0000892B0000}"/>
    <cellStyle name="Normal 31" xfId="831" xr:uid="{00000000-0005-0000-0000-00008A2B0000}"/>
    <cellStyle name="Normal 32" xfId="834" xr:uid="{00000000-0005-0000-0000-00008B2B0000}"/>
    <cellStyle name="Normal 33" xfId="574" xr:uid="{00000000-0005-0000-0000-00008C2B0000}"/>
    <cellStyle name="Normal 33 10" xfId="575" xr:uid="{00000000-0005-0000-0000-00008D2B0000}"/>
    <cellStyle name="Normal 33 11" xfId="576" xr:uid="{00000000-0005-0000-0000-00008E2B0000}"/>
    <cellStyle name="Normal 33 12" xfId="577" xr:uid="{00000000-0005-0000-0000-00008F2B0000}"/>
    <cellStyle name="Normal 33 13" xfId="578" xr:uid="{00000000-0005-0000-0000-0000902B0000}"/>
    <cellStyle name="Normal 33 14" xfId="579" xr:uid="{00000000-0005-0000-0000-0000912B0000}"/>
    <cellStyle name="Normal 33 15" xfId="580" xr:uid="{00000000-0005-0000-0000-0000922B0000}"/>
    <cellStyle name="Normal 33 16" xfId="581" xr:uid="{00000000-0005-0000-0000-0000932B0000}"/>
    <cellStyle name="Normal 33 17" xfId="582" xr:uid="{00000000-0005-0000-0000-0000942B0000}"/>
    <cellStyle name="Normal 33 18" xfId="583" xr:uid="{00000000-0005-0000-0000-0000952B0000}"/>
    <cellStyle name="Normal 33 19" xfId="584" xr:uid="{00000000-0005-0000-0000-0000962B0000}"/>
    <cellStyle name="Normal 33 2" xfId="585" xr:uid="{00000000-0005-0000-0000-0000972B0000}"/>
    <cellStyle name="Normal 33 20" xfId="586" xr:uid="{00000000-0005-0000-0000-0000982B0000}"/>
    <cellStyle name="Normal 33 21" xfId="587" xr:uid="{00000000-0005-0000-0000-0000992B0000}"/>
    <cellStyle name="Normal 33 3" xfId="588" xr:uid="{00000000-0005-0000-0000-00009A2B0000}"/>
    <cellStyle name="Normal 33 4" xfId="589" xr:uid="{00000000-0005-0000-0000-00009B2B0000}"/>
    <cellStyle name="Normal 33 5" xfId="590" xr:uid="{00000000-0005-0000-0000-00009C2B0000}"/>
    <cellStyle name="Normal 33 6" xfId="591" xr:uid="{00000000-0005-0000-0000-00009D2B0000}"/>
    <cellStyle name="Normal 33 7" xfId="592" xr:uid="{00000000-0005-0000-0000-00009E2B0000}"/>
    <cellStyle name="Normal 33 8" xfId="593" xr:uid="{00000000-0005-0000-0000-00009F2B0000}"/>
    <cellStyle name="Normal 33 9" xfId="594" xr:uid="{00000000-0005-0000-0000-0000A02B0000}"/>
    <cellStyle name="Normal 33_BS S-Sch" xfId="595" xr:uid="{00000000-0005-0000-0000-0000A12B0000}"/>
    <cellStyle name="Normal 34" xfId="596" xr:uid="{00000000-0005-0000-0000-0000A22B0000}"/>
    <cellStyle name="Normal 35" xfId="835" xr:uid="{00000000-0005-0000-0000-0000A32B0000}"/>
    <cellStyle name="Normal 36" xfId="597" xr:uid="{00000000-0005-0000-0000-0000A42B0000}"/>
    <cellStyle name="Normal 37" xfId="833" xr:uid="{00000000-0005-0000-0000-0000A52B0000}"/>
    <cellStyle name="Normal 38" xfId="837" xr:uid="{00000000-0005-0000-0000-0000A62B0000}"/>
    <cellStyle name="Normal 39" xfId="598" xr:uid="{00000000-0005-0000-0000-0000A72B0000}"/>
    <cellStyle name="Normal 4" xfId="30" xr:uid="{00000000-0005-0000-0000-0000A82B0000}"/>
    <cellStyle name="Normal 4 10" xfId="600" xr:uid="{00000000-0005-0000-0000-0000A92B0000}"/>
    <cellStyle name="Normal 4 11" xfId="601" xr:uid="{00000000-0005-0000-0000-0000AA2B0000}"/>
    <cellStyle name="Normal 4 12" xfId="602" xr:uid="{00000000-0005-0000-0000-0000AB2B0000}"/>
    <cellStyle name="Normal 4 13" xfId="603" xr:uid="{00000000-0005-0000-0000-0000AC2B0000}"/>
    <cellStyle name="Normal 4 14" xfId="604" xr:uid="{00000000-0005-0000-0000-0000AD2B0000}"/>
    <cellStyle name="Normal 4 15" xfId="605" xr:uid="{00000000-0005-0000-0000-0000AE2B0000}"/>
    <cellStyle name="Normal 4 16" xfId="606" xr:uid="{00000000-0005-0000-0000-0000AF2B0000}"/>
    <cellStyle name="Normal 4 2" xfId="607" xr:uid="{00000000-0005-0000-0000-0000B02B0000}"/>
    <cellStyle name="Normal 4 3" xfId="608" xr:uid="{00000000-0005-0000-0000-0000B12B0000}"/>
    <cellStyle name="Normal 4 4" xfId="609" xr:uid="{00000000-0005-0000-0000-0000B22B0000}"/>
    <cellStyle name="Normal 4 5" xfId="610" xr:uid="{00000000-0005-0000-0000-0000B32B0000}"/>
    <cellStyle name="Normal 4 6" xfId="611" xr:uid="{00000000-0005-0000-0000-0000B42B0000}"/>
    <cellStyle name="Normal 4 7" xfId="612" xr:uid="{00000000-0005-0000-0000-0000B52B0000}"/>
    <cellStyle name="Normal 4 8" xfId="613" xr:uid="{00000000-0005-0000-0000-0000B62B0000}"/>
    <cellStyle name="Normal 4 9" xfId="614" xr:uid="{00000000-0005-0000-0000-0000B72B0000}"/>
    <cellStyle name="Normal 4_BS S-Sch" xfId="615" xr:uid="{00000000-0005-0000-0000-0000B82B0000}"/>
    <cellStyle name="Normal 40" xfId="616" xr:uid="{00000000-0005-0000-0000-0000B92B0000}"/>
    <cellStyle name="Normal 41" xfId="838" xr:uid="{00000000-0005-0000-0000-0000BA2B0000}"/>
    <cellStyle name="Normal 42" xfId="839" xr:uid="{00000000-0005-0000-0000-0000BB2B0000}"/>
    <cellStyle name="Normal 43" xfId="832" xr:uid="{00000000-0005-0000-0000-0000BC2B0000}"/>
    <cellStyle name="Normal 44" xfId="617" xr:uid="{00000000-0005-0000-0000-0000BD2B0000}"/>
    <cellStyle name="Normal 45" xfId="840" xr:uid="{00000000-0005-0000-0000-0000BE2B0000}"/>
    <cellStyle name="Normal 46" xfId="733" xr:uid="{00000000-0005-0000-0000-0000BF2B0000}"/>
    <cellStyle name="Normal 47" xfId="843" xr:uid="{00000000-0005-0000-0000-0000C02B0000}"/>
    <cellStyle name="Normal 48" xfId="845" xr:uid="{00000000-0005-0000-0000-0000C12B0000}"/>
    <cellStyle name="Normal 49" xfId="850" xr:uid="{00000000-0005-0000-0000-0000C22B0000}"/>
    <cellStyle name="Normal 5" xfId="31" xr:uid="{00000000-0005-0000-0000-0000C32B0000}"/>
    <cellStyle name="Normal 5 10" xfId="619" xr:uid="{00000000-0005-0000-0000-0000C42B0000}"/>
    <cellStyle name="Normal 5 11" xfId="620" xr:uid="{00000000-0005-0000-0000-0000C52B0000}"/>
    <cellStyle name="Normal 5 12" xfId="621" xr:uid="{00000000-0005-0000-0000-0000C62B0000}"/>
    <cellStyle name="Normal 5 13" xfId="622" xr:uid="{00000000-0005-0000-0000-0000C72B0000}"/>
    <cellStyle name="Normal 5 14" xfId="623" xr:uid="{00000000-0005-0000-0000-0000C82B0000}"/>
    <cellStyle name="Normal 5 15" xfId="618" xr:uid="{00000000-0005-0000-0000-0000C92B0000}"/>
    <cellStyle name="Normal 5 2" xfId="624" xr:uid="{00000000-0005-0000-0000-0000CA2B0000}"/>
    <cellStyle name="Normal 5 3" xfId="625" xr:uid="{00000000-0005-0000-0000-0000CB2B0000}"/>
    <cellStyle name="Normal 5 4" xfId="626" xr:uid="{00000000-0005-0000-0000-0000CC2B0000}"/>
    <cellStyle name="Normal 5 5" xfId="627" xr:uid="{00000000-0005-0000-0000-0000CD2B0000}"/>
    <cellStyle name="Normal 5 6" xfId="628" xr:uid="{00000000-0005-0000-0000-0000CE2B0000}"/>
    <cellStyle name="Normal 5 7" xfId="629" xr:uid="{00000000-0005-0000-0000-0000CF2B0000}"/>
    <cellStyle name="Normal 5 8" xfId="630" xr:uid="{00000000-0005-0000-0000-0000D02B0000}"/>
    <cellStyle name="Normal 5 9" xfId="631" xr:uid="{00000000-0005-0000-0000-0000D12B0000}"/>
    <cellStyle name="Normal 50" xfId="851" xr:uid="{00000000-0005-0000-0000-0000D22B0000}"/>
    <cellStyle name="Normal 51" xfId="849" xr:uid="{00000000-0005-0000-0000-0000D32B0000}"/>
    <cellStyle name="Normal 52" xfId="11714" xr:uid="{00000000-0005-0000-0000-0000D42B0000}"/>
    <cellStyle name="Normal 57" xfId="632" xr:uid="{00000000-0005-0000-0000-0000D52B0000}"/>
    <cellStyle name="Normal 6" xfId="633" xr:uid="{00000000-0005-0000-0000-0000D62B0000}"/>
    <cellStyle name="Normal 6 2" xfId="634" xr:uid="{00000000-0005-0000-0000-0000D72B0000}"/>
    <cellStyle name="Normal 6 3" xfId="635" xr:uid="{00000000-0005-0000-0000-0000D82B0000}"/>
    <cellStyle name="Normal 61" xfId="2830" xr:uid="{00000000-0005-0000-0000-0000D92B0000}"/>
    <cellStyle name="Normal 7" xfId="636" xr:uid="{00000000-0005-0000-0000-0000DA2B0000}"/>
    <cellStyle name="Normal 7 2" xfId="637" xr:uid="{00000000-0005-0000-0000-0000DB2B0000}"/>
    <cellStyle name="Normal 7 3" xfId="638" xr:uid="{00000000-0005-0000-0000-0000DC2B0000}"/>
    <cellStyle name="Normal 7_BS S-Sch" xfId="639" xr:uid="{00000000-0005-0000-0000-0000DD2B0000}"/>
    <cellStyle name="Normal 8" xfId="640" xr:uid="{00000000-0005-0000-0000-0000DE2B0000}"/>
    <cellStyle name="Normal 8 2" xfId="641" xr:uid="{00000000-0005-0000-0000-0000DF2B0000}"/>
    <cellStyle name="Normal 8_BS S-Sch" xfId="642" xr:uid="{00000000-0005-0000-0000-0000E02B0000}"/>
    <cellStyle name="Normal 9" xfId="643" xr:uid="{00000000-0005-0000-0000-0000E12B0000}"/>
    <cellStyle name="Normal 9 10" xfId="644" xr:uid="{00000000-0005-0000-0000-0000E22B0000}"/>
    <cellStyle name="Normal 9 11" xfId="645" xr:uid="{00000000-0005-0000-0000-0000E32B0000}"/>
    <cellStyle name="Normal 9 12" xfId="646" xr:uid="{00000000-0005-0000-0000-0000E42B0000}"/>
    <cellStyle name="Normal 9 13" xfId="647" xr:uid="{00000000-0005-0000-0000-0000E52B0000}"/>
    <cellStyle name="Normal 9 14" xfId="648" xr:uid="{00000000-0005-0000-0000-0000E62B0000}"/>
    <cellStyle name="Normal 9 15" xfId="649" xr:uid="{00000000-0005-0000-0000-0000E72B0000}"/>
    <cellStyle name="Normal 9 2" xfId="650" xr:uid="{00000000-0005-0000-0000-0000E82B0000}"/>
    <cellStyle name="Normal 9 3" xfId="651" xr:uid="{00000000-0005-0000-0000-0000E92B0000}"/>
    <cellStyle name="Normal 9 4" xfId="652" xr:uid="{00000000-0005-0000-0000-0000EA2B0000}"/>
    <cellStyle name="Normal 9 5" xfId="653" xr:uid="{00000000-0005-0000-0000-0000EB2B0000}"/>
    <cellStyle name="Normal 9 6" xfId="654" xr:uid="{00000000-0005-0000-0000-0000EC2B0000}"/>
    <cellStyle name="Normal 9 7" xfId="655" xr:uid="{00000000-0005-0000-0000-0000ED2B0000}"/>
    <cellStyle name="Normal 9 8" xfId="656" xr:uid="{00000000-0005-0000-0000-0000EE2B0000}"/>
    <cellStyle name="Normal 9 9" xfId="657" xr:uid="{00000000-0005-0000-0000-0000EF2B0000}"/>
    <cellStyle name="Note 2" xfId="658" xr:uid="{00000000-0005-0000-0000-0000F02B0000}"/>
    <cellStyle name="Output Amounts" xfId="659" xr:uid="{00000000-0005-0000-0000-0000F12B0000}"/>
    <cellStyle name="Output Column Headings" xfId="660" xr:uid="{00000000-0005-0000-0000-0000F22B0000}"/>
    <cellStyle name="Output Line Items" xfId="661" xr:uid="{00000000-0005-0000-0000-0000F32B0000}"/>
    <cellStyle name="Output Report Heading" xfId="662" xr:uid="{00000000-0005-0000-0000-0000F42B0000}"/>
    <cellStyle name="Output Report Title" xfId="663" xr:uid="{00000000-0005-0000-0000-0000F52B0000}"/>
    <cellStyle name="Percent" xfId="3" builtinId="5"/>
    <cellStyle name="Percent [0]" xfId="664" xr:uid="{00000000-0005-0000-0000-0000F72B0000}"/>
    <cellStyle name="Percent [00]" xfId="665" xr:uid="{00000000-0005-0000-0000-0000F82B0000}"/>
    <cellStyle name="Percent [2]" xfId="666" xr:uid="{00000000-0005-0000-0000-0000F92B0000}"/>
    <cellStyle name="Percent [2] 2" xfId="667" xr:uid="{00000000-0005-0000-0000-0000FA2B0000}"/>
    <cellStyle name="Percent 2" xfId="668" xr:uid="{00000000-0005-0000-0000-0000FB2B0000}"/>
    <cellStyle name="Percent 2 10" xfId="669" xr:uid="{00000000-0005-0000-0000-0000FC2B0000}"/>
    <cellStyle name="Percent 2 11" xfId="670" xr:uid="{00000000-0005-0000-0000-0000FD2B0000}"/>
    <cellStyle name="Percent 2 12" xfId="671" xr:uid="{00000000-0005-0000-0000-0000FE2B0000}"/>
    <cellStyle name="Percent 2 13" xfId="672" xr:uid="{00000000-0005-0000-0000-0000FF2B0000}"/>
    <cellStyle name="Percent 2 14" xfId="673" xr:uid="{00000000-0005-0000-0000-0000002C0000}"/>
    <cellStyle name="Percent 2 15" xfId="674" xr:uid="{00000000-0005-0000-0000-0000012C0000}"/>
    <cellStyle name="Percent 2 16" xfId="675" xr:uid="{00000000-0005-0000-0000-0000022C0000}"/>
    <cellStyle name="Percent 2 17" xfId="676" xr:uid="{00000000-0005-0000-0000-0000032C0000}"/>
    <cellStyle name="Percent 2 18" xfId="677" xr:uid="{00000000-0005-0000-0000-0000042C0000}"/>
    <cellStyle name="Percent 2 19" xfId="678" xr:uid="{00000000-0005-0000-0000-0000052C0000}"/>
    <cellStyle name="Percent 2 2" xfId="679" xr:uid="{00000000-0005-0000-0000-0000062C0000}"/>
    <cellStyle name="Percent 2 20" xfId="680" xr:uid="{00000000-0005-0000-0000-0000072C0000}"/>
    <cellStyle name="Percent 2 21" xfId="681" xr:uid="{00000000-0005-0000-0000-0000082C0000}"/>
    <cellStyle name="Percent 2 22" xfId="682" xr:uid="{00000000-0005-0000-0000-0000092C0000}"/>
    <cellStyle name="Percent 2 23" xfId="683" xr:uid="{00000000-0005-0000-0000-00000A2C0000}"/>
    <cellStyle name="Percent 2 24" xfId="684" xr:uid="{00000000-0005-0000-0000-00000B2C0000}"/>
    <cellStyle name="Percent 2 25" xfId="685" xr:uid="{00000000-0005-0000-0000-00000C2C0000}"/>
    <cellStyle name="Percent 2 26" xfId="686" xr:uid="{00000000-0005-0000-0000-00000D2C0000}"/>
    <cellStyle name="Percent 2 3" xfId="687" xr:uid="{00000000-0005-0000-0000-00000E2C0000}"/>
    <cellStyle name="Percent 2 4" xfId="688" xr:uid="{00000000-0005-0000-0000-00000F2C0000}"/>
    <cellStyle name="Percent 2 5" xfId="689" xr:uid="{00000000-0005-0000-0000-0000102C0000}"/>
    <cellStyle name="Percent 2 6" xfId="690" xr:uid="{00000000-0005-0000-0000-0000112C0000}"/>
    <cellStyle name="Percent 2 7" xfId="691" xr:uid="{00000000-0005-0000-0000-0000122C0000}"/>
    <cellStyle name="Percent 2 8" xfId="692" xr:uid="{00000000-0005-0000-0000-0000132C0000}"/>
    <cellStyle name="Percent 2 9" xfId="693" xr:uid="{00000000-0005-0000-0000-0000142C0000}"/>
    <cellStyle name="Percent 32" xfId="29" xr:uid="{00000000-0005-0000-0000-0000152C0000}"/>
    <cellStyle name="Percent 7" xfId="694" xr:uid="{00000000-0005-0000-0000-0000162C0000}"/>
    <cellStyle name="PrePop Currency (0)" xfId="695" xr:uid="{00000000-0005-0000-0000-0000172C0000}"/>
    <cellStyle name="PrePop Currency (2)" xfId="696" xr:uid="{00000000-0005-0000-0000-0000182C0000}"/>
    <cellStyle name="PrePop Units (0)" xfId="697" xr:uid="{00000000-0005-0000-0000-0000192C0000}"/>
    <cellStyle name="PrePop Units (1)" xfId="698" xr:uid="{00000000-0005-0000-0000-00001A2C0000}"/>
    <cellStyle name="PrePop Units (2)" xfId="699" xr:uid="{00000000-0005-0000-0000-00001B2C0000}"/>
    <cellStyle name="RevList" xfId="700" xr:uid="{00000000-0005-0000-0000-00001C2C0000}"/>
    <cellStyle name="SAPBEXaggItem" xfId="701" xr:uid="{00000000-0005-0000-0000-00001D2C0000}"/>
    <cellStyle name="SAPBEXaggItem 2" xfId="722" xr:uid="{00000000-0005-0000-0000-00001E2C0000}"/>
    <cellStyle name="SAPBEXaggItem 2 2" xfId="1037" xr:uid="{00000000-0005-0000-0000-00001F2C0000}"/>
    <cellStyle name="SAPBEXaggItem 2 2 2" xfId="1825" xr:uid="{00000000-0005-0000-0000-0000202C0000}"/>
    <cellStyle name="SAPBEXaggItem 2 2 2 2" xfId="4069" xr:uid="{00000000-0005-0000-0000-0000212C0000}"/>
    <cellStyle name="SAPBEXaggItem 2 2 2 2 2" xfId="8631" xr:uid="{00000000-0005-0000-0000-0000222C0000}"/>
    <cellStyle name="SAPBEXaggItem 2 2 2 2 3" xfId="10061" xr:uid="{00000000-0005-0000-0000-0000232C0000}"/>
    <cellStyle name="SAPBEXaggItem 2 2 2 3" xfId="6388" xr:uid="{00000000-0005-0000-0000-0000242C0000}"/>
    <cellStyle name="SAPBEXaggItem 2 2 2 4" xfId="9795" xr:uid="{00000000-0005-0000-0000-0000252C0000}"/>
    <cellStyle name="SAPBEXaggItem 2 2 2 5" xfId="11432" xr:uid="{00000000-0005-0000-0000-0000262C0000}"/>
    <cellStyle name="SAPBEXaggItem 2 2 3" xfId="2549" xr:uid="{00000000-0005-0000-0000-0000272C0000}"/>
    <cellStyle name="SAPBEXaggItem 2 2 3 2" xfId="4793" xr:uid="{00000000-0005-0000-0000-0000282C0000}"/>
    <cellStyle name="SAPBEXaggItem 2 2 3 2 2" xfId="9355" xr:uid="{00000000-0005-0000-0000-0000292C0000}"/>
    <cellStyle name="SAPBEXaggItem 2 2 3 2 3" xfId="10132" xr:uid="{00000000-0005-0000-0000-00002A2C0000}"/>
    <cellStyle name="SAPBEXaggItem 2 2 3 3" xfId="7112" xr:uid="{00000000-0005-0000-0000-00002B2C0000}"/>
    <cellStyle name="SAPBEXaggItem 2 2 4" xfId="3283" xr:uid="{00000000-0005-0000-0000-00002C2C0000}"/>
    <cellStyle name="SAPBEXaggItem 2 2 4 2" xfId="7845" xr:uid="{00000000-0005-0000-0000-00002D2C0000}"/>
    <cellStyle name="SAPBEXaggItem 2 2 4 3" xfId="9928" xr:uid="{00000000-0005-0000-0000-00002E2C0000}"/>
    <cellStyle name="SAPBEXaggItem 2 2 5" xfId="5602" xr:uid="{00000000-0005-0000-0000-00002F2C0000}"/>
    <cellStyle name="SAPBEXaggItem 2 2 6" xfId="9662" xr:uid="{00000000-0005-0000-0000-0000302C0000}"/>
    <cellStyle name="SAPBEXaggItem 2 2 7" xfId="10646" xr:uid="{00000000-0005-0000-0000-0000312C0000}"/>
    <cellStyle name="SAPBEXaggItem 2 3" xfId="1290" xr:uid="{00000000-0005-0000-0000-0000322C0000}"/>
    <cellStyle name="SAPBEXaggItem 2 3 2" xfId="2077" xr:uid="{00000000-0005-0000-0000-0000332C0000}"/>
    <cellStyle name="SAPBEXaggItem 2 3 2 2" xfId="4321" xr:uid="{00000000-0005-0000-0000-0000342C0000}"/>
    <cellStyle name="SAPBEXaggItem 2 3 2 2 2" xfId="8883" xr:uid="{00000000-0005-0000-0000-0000352C0000}"/>
    <cellStyle name="SAPBEXaggItem 2 3 2 2 3" xfId="10070" xr:uid="{00000000-0005-0000-0000-0000362C0000}"/>
    <cellStyle name="SAPBEXaggItem 2 3 2 3" xfId="6640" xr:uid="{00000000-0005-0000-0000-0000372C0000}"/>
    <cellStyle name="SAPBEXaggItem 2 3 2 4" xfId="9804" xr:uid="{00000000-0005-0000-0000-0000382C0000}"/>
    <cellStyle name="SAPBEXaggItem 2 3 2 5" xfId="11684" xr:uid="{00000000-0005-0000-0000-0000392C0000}"/>
    <cellStyle name="SAPBEXaggItem 2 3 3" xfId="2800" xr:uid="{00000000-0005-0000-0000-00003A2C0000}"/>
    <cellStyle name="SAPBEXaggItem 2 3 3 2" xfId="5044" xr:uid="{00000000-0005-0000-0000-00003B2C0000}"/>
    <cellStyle name="SAPBEXaggItem 2 3 3 2 2" xfId="9606" xr:uid="{00000000-0005-0000-0000-00003C2C0000}"/>
    <cellStyle name="SAPBEXaggItem 2 3 3 2 3" xfId="10140" xr:uid="{00000000-0005-0000-0000-00003D2C0000}"/>
    <cellStyle name="SAPBEXaggItem 2 3 3 3" xfId="7363" xr:uid="{00000000-0005-0000-0000-00003E2C0000}"/>
    <cellStyle name="SAPBEXaggItem 2 3 4" xfId="3535" xr:uid="{00000000-0005-0000-0000-00003F2C0000}"/>
    <cellStyle name="SAPBEXaggItem 2 3 4 2" xfId="8097" xr:uid="{00000000-0005-0000-0000-0000402C0000}"/>
    <cellStyle name="SAPBEXaggItem 2 3 4 3" xfId="9937" xr:uid="{00000000-0005-0000-0000-0000412C0000}"/>
    <cellStyle name="SAPBEXaggItem 2 3 5" xfId="5854" xr:uid="{00000000-0005-0000-0000-0000422C0000}"/>
    <cellStyle name="SAPBEXaggItem 2 3 6" xfId="9671" xr:uid="{00000000-0005-0000-0000-0000432C0000}"/>
    <cellStyle name="SAPBEXaggItem 2 3 7" xfId="10898" xr:uid="{00000000-0005-0000-0000-0000442C0000}"/>
    <cellStyle name="SAPBEXaggItem 2 4" xfId="1557" xr:uid="{00000000-0005-0000-0000-0000452C0000}"/>
    <cellStyle name="SAPBEXaggItem 2 4 2" xfId="3801" xr:uid="{00000000-0005-0000-0000-0000462C0000}"/>
    <cellStyle name="SAPBEXaggItem 2 4 2 2" xfId="8363" xr:uid="{00000000-0005-0000-0000-0000472C0000}"/>
    <cellStyle name="SAPBEXaggItem 2 4 2 3" xfId="9999" xr:uid="{00000000-0005-0000-0000-0000482C0000}"/>
    <cellStyle name="SAPBEXaggItem 2 4 3" xfId="6120" xr:uid="{00000000-0005-0000-0000-0000492C0000}"/>
    <cellStyle name="SAPBEXaggItem 2 4 4" xfId="9733" xr:uid="{00000000-0005-0000-0000-00004A2C0000}"/>
    <cellStyle name="SAPBEXaggItem 2 4 5" xfId="11164" xr:uid="{00000000-0005-0000-0000-00004B2C0000}"/>
    <cellStyle name="SAPBEXaggItem 2 5" xfId="3015" xr:uid="{00000000-0005-0000-0000-00004C2C0000}"/>
    <cellStyle name="SAPBEXaggItem 2 5 2" xfId="7577" xr:uid="{00000000-0005-0000-0000-00004D2C0000}"/>
    <cellStyle name="SAPBEXaggItem 2 5 3" xfId="9866" xr:uid="{00000000-0005-0000-0000-00004E2C0000}"/>
    <cellStyle name="SAPBEXaggItem 2 6" xfId="5334" xr:uid="{00000000-0005-0000-0000-00004F2C0000}"/>
    <cellStyle name="SAPBEXaggItem 2 7" xfId="10378" xr:uid="{00000000-0005-0000-0000-0000502C0000}"/>
    <cellStyle name="SAPBEXaggItem 3" xfId="1029" xr:uid="{00000000-0005-0000-0000-0000512C0000}"/>
    <cellStyle name="SAPBEXaggItem 3 2" xfId="1817" xr:uid="{00000000-0005-0000-0000-0000522C0000}"/>
    <cellStyle name="SAPBEXaggItem 3 2 2" xfId="4061" xr:uid="{00000000-0005-0000-0000-0000532C0000}"/>
    <cellStyle name="SAPBEXaggItem 3 2 2 2" xfId="8623" xr:uid="{00000000-0005-0000-0000-0000542C0000}"/>
    <cellStyle name="SAPBEXaggItem 3 2 2 3" xfId="10054" xr:uid="{00000000-0005-0000-0000-0000552C0000}"/>
    <cellStyle name="SAPBEXaggItem 3 2 3" xfId="6380" xr:uid="{00000000-0005-0000-0000-0000562C0000}"/>
    <cellStyle name="SAPBEXaggItem 3 2 4" xfId="9788" xr:uid="{00000000-0005-0000-0000-0000572C0000}"/>
    <cellStyle name="SAPBEXaggItem 3 2 5" xfId="11424" xr:uid="{00000000-0005-0000-0000-0000582C0000}"/>
    <cellStyle name="SAPBEXaggItem 3 3" xfId="2541" xr:uid="{00000000-0005-0000-0000-0000592C0000}"/>
    <cellStyle name="SAPBEXaggItem 3 3 2" xfId="4785" xr:uid="{00000000-0005-0000-0000-00005A2C0000}"/>
    <cellStyle name="SAPBEXaggItem 3 3 2 2" xfId="9347" xr:uid="{00000000-0005-0000-0000-00005B2C0000}"/>
    <cellStyle name="SAPBEXaggItem 3 3 2 3" xfId="10125" xr:uid="{00000000-0005-0000-0000-00005C2C0000}"/>
    <cellStyle name="SAPBEXaggItem 3 3 3" xfId="7104" xr:uid="{00000000-0005-0000-0000-00005D2C0000}"/>
    <cellStyle name="SAPBEXaggItem 3 4" xfId="3275" xr:uid="{00000000-0005-0000-0000-00005E2C0000}"/>
    <cellStyle name="SAPBEXaggItem 3 4 2" xfId="7837" xr:uid="{00000000-0005-0000-0000-00005F2C0000}"/>
    <cellStyle name="SAPBEXaggItem 3 4 3" xfId="9921" xr:uid="{00000000-0005-0000-0000-0000602C0000}"/>
    <cellStyle name="SAPBEXaggItem 3 5" xfId="5594" xr:uid="{00000000-0005-0000-0000-0000612C0000}"/>
    <cellStyle name="SAPBEXaggItem 3 6" xfId="9655" xr:uid="{00000000-0005-0000-0000-0000622C0000}"/>
    <cellStyle name="SAPBEXaggItem 3 7" xfId="10638" xr:uid="{00000000-0005-0000-0000-0000632C0000}"/>
    <cellStyle name="SAPBEXaggItem 4" xfId="1283" xr:uid="{00000000-0005-0000-0000-0000642C0000}"/>
    <cellStyle name="SAPBEXaggItem 4 2" xfId="2070" xr:uid="{00000000-0005-0000-0000-0000652C0000}"/>
    <cellStyle name="SAPBEXaggItem 4 2 2" xfId="4314" xr:uid="{00000000-0005-0000-0000-0000662C0000}"/>
    <cellStyle name="SAPBEXaggItem 4 2 2 2" xfId="8876" xr:uid="{00000000-0005-0000-0000-0000672C0000}"/>
    <cellStyle name="SAPBEXaggItem 4 2 2 3" xfId="10063" xr:uid="{00000000-0005-0000-0000-0000682C0000}"/>
    <cellStyle name="SAPBEXaggItem 4 2 3" xfId="6633" xr:uid="{00000000-0005-0000-0000-0000692C0000}"/>
    <cellStyle name="SAPBEXaggItem 4 2 4" xfId="9797" xr:uid="{00000000-0005-0000-0000-00006A2C0000}"/>
    <cellStyle name="SAPBEXaggItem 4 2 5" xfId="11677" xr:uid="{00000000-0005-0000-0000-00006B2C0000}"/>
    <cellStyle name="SAPBEXaggItem 4 3" xfId="2793" xr:uid="{00000000-0005-0000-0000-00006C2C0000}"/>
    <cellStyle name="SAPBEXaggItem 4 3 2" xfId="5037" xr:uid="{00000000-0005-0000-0000-00006D2C0000}"/>
    <cellStyle name="SAPBEXaggItem 4 3 2 2" xfId="9599" xr:uid="{00000000-0005-0000-0000-00006E2C0000}"/>
    <cellStyle name="SAPBEXaggItem 4 3 2 3" xfId="10133" xr:uid="{00000000-0005-0000-0000-00006F2C0000}"/>
    <cellStyle name="SAPBEXaggItem 4 3 3" xfId="7356" xr:uid="{00000000-0005-0000-0000-0000702C0000}"/>
    <cellStyle name="SAPBEXaggItem 4 4" xfId="3528" xr:uid="{00000000-0005-0000-0000-0000712C0000}"/>
    <cellStyle name="SAPBEXaggItem 4 4 2" xfId="8090" xr:uid="{00000000-0005-0000-0000-0000722C0000}"/>
    <cellStyle name="SAPBEXaggItem 4 4 3" xfId="9930" xr:uid="{00000000-0005-0000-0000-0000732C0000}"/>
    <cellStyle name="SAPBEXaggItem 4 5" xfId="5847" xr:uid="{00000000-0005-0000-0000-0000742C0000}"/>
    <cellStyle name="SAPBEXaggItem 4 6" xfId="9664" xr:uid="{00000000-0005-0000-0000-0000752C0000}"/>
    <cellStyle name="SAPBEXaggItem 4 7" xfId="10891" xr:uid="{00000000-0005-0000-0000-0000762C0000}"/>
    <cellStyle name="SAPBEXaggItem 5" xfId="1550" xr:uid="{00000000-0005-0000-0000-0000772C0000}"/>
    <cellStyle name="SAPBEXaggItem 5 2" xfId="3794" xr:uid="{00000000-0005-0000-0000-0000782C0000}"/>
    <cellStyle name="SAPBEXaggItem 5 2 2" xfId="8356" xr:uid="{00000000-0005-0000-0000-0000792C0000}"/>
    <cellStyle name="SAPBEXaggItem 5 2 3" xfId="9992" xr:uid="{00000000-0005-0000-0000-00007A2C0000}"/>
    <cellStyle name="SAPBEXaggItem 5 3" xfId="6113" xr:uid="{00000000-0005-0000-0000-00007B2C0000}"/>
    <cellStyle name="SAPBEXaggItem 5 4" xfId="9726" xr:uid="{00000000-0005-0000-0000-00007C2C0000}"/>
    <cellStyle name="SAPBEXaggItem 5 5" xfId="11157" xr:uid="{00000000-0005-0000-0000-00007D2C0000}"/>
    <cellStyle name="SAPBEXaggItem 6" xfId="3008" xr:uid="{00000000-0005-0000-0000-00007E2C0000}"/>
    <cellStyle name="SAPBEXaggItem 6 2" xfId="7570" xr:uid="{00000000-0005-0000-0000-00007F2C0000}"/>
    <cellStyle name="SAPBEXaggItem 6 3" xfId="9859" xr:uid="{00000000-0005-0000-0000-0000802C0000}"/>
    <cellStyle name="SAPBEXaggItem 7" xfId="5326" xr:uid="{00000000-0005-0000-0000-0000812C0000}"/>
    <cellStyle name="SAPBEXaggItem 8" xfId="10371" xr:uid="{00000000-0005-0000-0000-0000822C0000}"/>
    <cellStyle name="SAPBEXchaText" xfId="702" xr:uid="{00000000-0005-0000-0000-0000832C0000}"/>
    <cellStyle name="SAPBEXstdData" xfId="703" xr:uid="{00000000-0005-0000-0000-0000842C0000}"/>
    <cellStyle name="SAPBEXstdData 2" xfId="721" xr:uid="{00000000-0005-0000-0000-0000852C0000}"/>
    <cellStyle name="SAPBEXstdData 2 2" xfId="1036" xr:uid="{00000000-0005-0000-0000-0000862C0000}"/>
    <cellStyle name="SAPBEXstdData 2 2 2" xfId="1824" xr:uid="{00000000-0005-0000-0000-0000872C0000}"/>
    <cellStyle name="SAPBEXstdData 2 2 2 2" xfId="4068" xr:uid="{00000000-0005-0000-0000-0000882C0000}"/>
    <cellStyle name="SAPBEXstdData 2 2 2 2 2" xfId="8630" xr:uid="{00000000-0005-0000-0000-0000892C0000}"/>
    <cellStyle name="SAPBEXstdData 2 2 2 2 3" xfId="10060" xr:uid="{00000000-0005-0000-0000-00008A2C0000}"/>
    <cellStyle name="SAPBEXstdData 2 2 2 3" xfId="6387" xr:uid="{00000000-0005-0000-0000-00008B2C0000}"/>
    <cellStyle name="SAPBEXstdData 2 2 2 4" xfId="9794" xr:uid="{00000000-0005-0000-0000-00008C2C0000}"/>
    <cellStyle name="SAPBEXstdData 2 2 2 5" xfId="11431" xr:uid="{00000000-0005-0000-0000-00008D2C0000}"/>
    <cellStyle name="SAPBEXstdData 2 2 3" xfId="2548" xr:uid="{00000000-0005-0000-0000-00008E2C0000}"/>
    <cellStyle name="SAPBEXstdData 2 2 3 2" xfId="4792" xr:uid="{00000000-0005-0000-0000-00008F2C0000}"/>
    <cellStyle name="SAPBEXstdData 2 2 3 2 2" xfId="9354" xr:uid="{00000000-0005-0000-0000-0000902C0000}"/>
    <cellStyle name="SAPBEXstdData 2 2 3 2 3" xfId="10131" xr:uid="{00000000-0005-0000-0000-0000912C0000}"/>
    <cellStyle name="SAPBEXstdData 2 2 3 3" xfId="7111" xr:uid="{00000000-0005-0000-0000-0000922C0000}"/>
    <cellStyle name="SAPBEXstdData 2 2 4" xfId="3282" xr:uid="{00000000-0005-0000-0000-0000932C0000}"/>
    <cellStyle name="SAPBEXstdData 2 2 4 2" xfId="7844" xr:uid="{00000000-0005-0000-0000-0000942C0000}"/>
    <cellStyle name="SAPBEXstdData 2 2 4 3" xfId="9927" xr:uid="{00000000-0005-0000-0000-0000952C0000}"/>
    <cellStyle name="SAPBEXstdData 2 2 5" xfId="5601" xr:uid="{00000000-0005-0000-0000-0000962C0000}"/>
    <cellStyle name="SAPBEXstdData 2 2 6" xfId="9661" xr:uid="{00000000-0005-0000-0000-0000972C0000}"/>
    <cellStyle name="SAPBEXstdData 2 2 7" xfId="10645" xr:uid="{00000000-0005-0000-0000-0000982C0000}"/>
    <cellStyle name="SAPBEXstdData 2 3" xfId="1289" xr:uid="{00000000-0005-0000-0000-0000992C0000}"/>
    <cellStyle name="SAPBEXstdData 2 3 2" xfId="2076" xr:uid="{00000000-0005-0000-0000-00009A2C0000}"/>
    <cellStyle name="SAPBEXstdData 2 3 2 2" xfId="4320" xr:uid="{00000000-0005-0000-0000-00009B2C0000}"/>
    <cellStyle name="SAPBEXstdData 2 3 2 2 2" xfId="8882" xr:uid="{00000000-0005-0000-0000-00009C2C0000}"/>
    <cellStyle name="SAPBEXstdData 2 3 2 2 3" xfId="10069" xr:uid="{00000000-0005-0000-0000-00009D2C0000}"/>
    <cellStyle name="SAPBEXstdData 2 3 2 3" xfId="6639" xr:uid="{00000000-0005-0000-0000-00009E2C0000}"/>
    <cellStyle name="SAPBEXstdData 2 3 2 4" xfId="9803" xr:uid="{00000000-0005-0000-0000-00009F2C0000}"/>
    <cellStyle name="SAPBEXstdData 2 3 2 5" xfId="11683" xr:uid="{00000000-0005-0000-0000-0000A02C0000}"/>
    <cellStyle name="SAPBEXstdData 2 3 3" xfId="2799" xr:uid="{00000000-0005-0000-0000-0000A12C0000}"/>
    <cellStyle name="SAPBEXstdData 2 3 3 2" xfId="5043" xr:uid="{00000000-0005-0000-0000-0000A22C0000}"/>
    <cellStyle name="SAPBEXstdData 2 3 3 2 2" xfId="9605" xr:uid="{00000000-0005-0000-0000-0000A32C0000}"/>
    <cellStyle name="SAPBEXstdData 2 3 3 2 3" xfId="10139" xr:uid="{00000000-0005-0000-0000-0000A42C0000}"/>
    <cellStyle name="SAPBEXstdData 2 3 3 3" xfId="7362" xr:uid="{00000000-0005-0000-0000-0000A52C0000}"/>
    <cellStyle name="SAPBEXstdData 2 3 4" xfId="3534" xr:uid="{00000000-0005-0000-0000-0000A62C0000}"/>
    <cellStyle name="SAPBEXstdData 2 3 4 2" xfId="8096" xr:uid="{00000000-0005-0000-0000-0000A72C0000}"/>
    <cellStyle name="SAPBEXstdData 2 3 4 3" xfId="9936" xr:uid="{00000000-0005-0000-0000-0000A82C0000}"/>
    <cellStyle name="SAPBEXstdData 2 3 5" xfId="5853" xr:uid="{00000000-0005-0000-0000-0000A92C0000}"/>
    <cellStyle name="SAPBEXstdData 2 3 6" xfId="9670" xr:uid="{00000000-0005-0000-0000-0000AA2C0000}"/>
    <cellStyle name="SAPBEXstdData 2 3 7" xfId="10897" xr:uid="{00000000-0005-0000-0000-0000AB2C0000}"/>
    <cellStyle name="SAPBEXstdData 2 4" xfId="1556" xr:uid="{00000000-0005-0000-0000-0000AC2C0000}"/>
    <cellStyle name="SAPBEXstdData 2 4 2" xfId="3800" xr:uid="{00000000-0005-0000-0000-0000AD2C0000}"/>
    <cellStyle name="SAPBEXstdData 2 4 2 2" xfId="8362" xr:uid="{00000000-0005-0000-0000-0000AE2C0000}"/>
    <cellStyle name="SAPBEXstdData 2 4 2 3" xfId="9998" xr:uid="{00000000-0005-0000-0000-0000AF2C0000}"/>
    <cellStyle name="SAPBEXstdData 2 4 3" xfId="6119" xr:uid="{00000000-0005-0000-0000-0000B02C0000}"/>
    <cellStyle name="SAPBEXstdData 2 4 4" xfId="9732" xr:uid="{00000000-0005-0000-0000-0000B12C0000}"/>
    <cellStyle name="SAPBEXstdData 2 4 5" xfId="11163" xr:uid="{00000000-0005-0000-0000-0000B22C0000}"/>
    <cellStyle name="SAPBEXstdData 2 5" xfId="3014" xr:uid="{00000000-0005-0000-0000-0000B32C0000}"/>
    <cellStyle name="SAPBEXstdData 2 5 2" xfId="7576" xr:uid="{00000000-0005-0000-0000-0000B42C0000}"/>
    <cellStyle name="SAPBEXstdData 2 5 3" xfId="9865" xr:uid="{00000000-0005-0000-0000-0000B52C0000}"/>
    <cellStyle name="SAPBEXstdData 2 6" xfId="5333" xr:uid="{00000000-0005-0000-0000-0000B62C0000}"/>
    <cellStyle name="SAPBEXstdData 2 7" xfId="10377" xr:uid="{00000000-0005-0000-0000-0000B72C0000}"/>
    <cellStyle name="SAPBEXstdData 3" xfId="1030" xr:uid="{00000000-0005-0000-0000-0000B82C0000}"/>
    <cellStyle name="SAPBEXstdData 3 2" xfId="1818" xr:uid="{00000000-0005-0000-0000-0000B92C0000}"/>
    <cellStyle name="SAPBEXstdData 3 2 2" xfId="4062" xr:uid="{00000000-0005-0000-0000-0000BA2C0000}"/>
    <cellStyle name="SAPBEXstdData 3 2 2 2" xfId="8624" xr:uid="{00000000-0005-0000-0000-0000BB2C0000}"/>
    <cellStyle name="SAPBEXstdData 3 2 2 3" xfId="10055" xr:uid="{00000000-0005-0000-0000-0000BC2C0000}"/>
    <cellStyle name="SAPBEXstdData 3 2 3" xfId="6381" xr:uid="{00000000-0005-0000-0000-0000BD2C0000}"/>
    <cellStyle name="SAPBEXstdData 3 2 4" xfId="9789" xr:uid="{00000000-0005-0000-0000-0000BE2C0000}"/>
    <cellStyle name="SAPBEXstdData 3 2 5" xfId="11425" xr:uid="{00000000-0005-0000-0000-0000BF2C0000}"/>
    <cellStyle name="SAPBEXstdData 3 3" xfId="2542" xr:uid="{00000000-0005-0000-0000-0000C02C0000}"/>
    <cellStyle name="SAPBEXstdData 3 3 2" xfId="4786" xr:uid="{00000000-0005-0000-0000-0000C12C0000}"/>
    <cellStyle name="SAPBEXstdData 3 3 2 2" xfId="9348" xr:uid="{00000000-0005-0000-0000-0000C22C0000}"/>
    <cellStyle name="SAPBEXstdData 3 3 2 3" xfId="10126" xr:uid="{00000000-0005-0000-0000-0000C32C0000}"/>
    <cellStyle name="SAPBEXstdData 3 3 3" xfId="7105" xr:uid="{00000000-0005-0000-0000-0000C42C0000}"/>
    <cellStyle name="SAPBEXstdData 3 4" xfId="3276" xr:uid="{00000000-0005-0000-0000-0000C52C0000}"/>
    <cellStyle name="SAPBEXstdData 3 4 2" xfId="7838" xr:uid="{00000000-0005-0000-0000-0000C62C0000}"/>
    <cellStyle name="SAPBEXstdData 3 4 3" xfId="9922" xr:uid="{00000000-0005-0000-0000-0000C72C0000}"/>
    <cellStyle name="SAPBEXstdData 3 5" xfId="5595" xr:uid="{00000000-0005-0000-0000-0000C82C0000}"/>
    <cellStyle name="SAPBEXstdData 3 6" xfId="9656" xr:uid="{00000000-0005-0000-0000-0000C92C0000}"/>
    <cellStyle name="SAPBEXstdData 3 7" xfId="10639" xr:uid="{00000000-0005-0000-0000-0000CA2C0000}"/>
    <cellStyle name="SAPBEXstdData 4" xfId="1284" xr:uid="{00000000-0005-0000-0000-0000CB2C0000}"/>
    <cellStyle name="SAPBEXstdData 4 2" xfId="2071" xr:uid="{00000000-0005-0000-0000-0000CC2C0000}"/>
    <cellStyle name="SAPBEXstdData 4 2 2" xfId="4315" xr:uid="{00000000-0005-0000-0000-0000CD2C0000}"/>
    <cellStyle name="SAPBEXstdData 4 2 2 2" xfId="8877" xr:uid="{00000000-0005-0000-0000-0000CE2C0000}"/>
    <cellStyle name="SAPBEXstdData 4 2 2 3" xfId="10064" xr:uid="{00000000-0005-0000-0000-0000CF2C0000}"/>
    <cellStyle name="SAPBEXstdData 4 2 3" xfId="6634" xr:uid="{00000000-0005-0000-0000-0000D02C0000}"/>
    <cellStyle name="SAPBEXstdData 4 2 4" xfId="9798" xr:uid="{00000000-0005-0000-0000-0000D12C0000}"/>
    <cellStyle name="SAPBEXstdData 4 2 5" xfId="11678" xr:uid="{00000000-0005-0000-0000-0000D22C0000}"/>
    <cellStyle name="SAPBEXstdData 4 3" xfId="2794" xr:uid="{00000000-0005-0000-0000-0000D32C0000}"/>
    <cellStyle name="SAPBEXstdData 4 3 2" xfId="5038" xr:uid="{00000000-0005-0000-0000-0000D42C0000}"/>
    <cellStyle name="SAPBEXstdData 4 3 2 2" xfId="9600" xr:uid="{00000000-0005-0000-0000-0000D52C0000}"/>
    <cellStyle name="SAPBEXstdData 4 3 2 3" xfId="10134" xr:uid="{00000000-0005-0000-0000-0000D62C0000}"/>
    <cellStyle name="SAPBEXstdData 4 3 3" xfId="7357" xr:uid="{00000000-0005-0000-0000-0000D72C0000}"/>
    <cellStyle name="SAPBEXstdData 4 4" xfId="3529" xr:uid="{00000000-0005-0000-0000-0000D82C0000}"/>
    <cellStyle name="SAPBEXstdData 4 4 2" xfId="8091" xr:uid="{00000000-0005-0000-0000-0000D92C0000}"/>
    <cellStyle name="SAPBEXstdData 4 4 3" xfId="9931" xr:uid="{00000000-0005-0000-0000-0000DA2C0000}"/>
    <cellStyle name="SAPBEXstdData 4 5" xfId="5848" xr:uid="{00000000-0005-0000-0000-0000DB2C0000}"/>
    <cellStyle name="SAPBEXstdData 4 6" xfId="9665" xr:uid="{00000000-0005-0000-0000-0000DC2C0000}"/>
    <cellStyle name="SAPBEXstdData 4 7" xfId="10892" xr:uid="{00000000-0005-0000-0000-0000DD2C0000}"/>
    <cellStyle name="SAPBEXstdData 5" xfId="1551" xr:uid="{00000000-0005-0000-0000-0000DE2C0000}"/>
    <cellStyle name="SAPBEXstdData 5 2" xfId="3795" xr:uid="{00000000-0005-0000-0000-0000DF2C0000}"/>
    <cellStyle name="SAPBEXstdData 5 2 2" xfId="8357" xr:uid="{00000000-0005-0000-0000-0000E02C0000}"/>
    <cellStyle name="SAPBEXstdData 5 2 3" xfId="9993" xr:uid="{00000000-0005-0000-0000-0000E12C0000}"/>
    <cellStyle name="SAPBEXstdData 5 3" xfId="6114" xr:uid="{00000000-0005-0000-0000-0000E22C0000}"/>
    <cellStyle name="SAPBEXstdData 5 4" xfId="9727" xr:uid="{00000000-0005-0000-0000-0000E32C0000}"/>
    <cellStyle name="SAPBEXstdData 5 5" xfId="11158" xr:uid="{00000000-0005-0000-0000-0000E42C0000}"/>
    <cellStyle name="SAPBEXstdData 6" xfId="3009" xr:uid="{00000000-0005-0000-0000-0000E52C0000}"/>
    <cellStyle name="SAPBEXstdData 6 2" xfId="7571" xr:uid="{00000000-0005-0000-0000-0000E62C0000}"/>
    <cellStyle name="SAPBEXstdData 6 3" xfId="9860" xr:uid="{00000000-0005-0000-0000-0000E72C0000}"/>
    <cellStyle name="SAPBEXstdData 7" xfId="5327" xr:uid="{00000000-0005-0000-0000-0000E82C0000}"/>
    <cellStyle name="SAPBEXstdData 8" xfId="10372" xr:uid="{00000000-0005-0000-0000-0000E92C0000}"/>
    <cellStyle name="SAPBEXstdItem" xfId="704" xr:uid="{00000000-0005-0000-0000-0000EA2C0000}"/>
    <cellStyle name="SAPBEXstdItem 2" xfId="720" xr:uid="{00000000-0005-0000-0000-0000EB2C0000}"/>
    <cellStyle name="SAPBEXstdItem 2 2" xfId="1035" xr:uid="{00000000-0005-0000-0000-0000EC2C0000}"/>
    <cellStyle name="SAPBEXstdItem 2 2 2" xfId="1823" xr:uid="{00000000-0005-0000-0000-0000ED2C0000}"/>
    <cellStyle name="SAPBEXstdItem 2 2 2 2" xfId="4067" xr:uid="{00000000-0005-0000-0000-0000EE2C0000}"/>
    <cellStyle name="SAPBEXstdItem 2 2 2 2 2" xfId="8629" xr:uid="{00000000-0005-0000-0000-0000EF2C0000}"/>
    <cellStyle name="SAPBEXstdItem 2 2 2 2 3" xfId="10059" xr:uid="{00000000-0005-0000-0000-0000F02C0000}"/>
    <cellStyle name="SAPBEXstdItem 2 2 2 3" xfId="6386" xr:uid="{00000000-0005-0000-0000-0000F12C0000}"/>
    <cellStyle name="SAPBEXstdItem 2 2 2 4" xfId="9793" xr:uid="{00000000-0005-0000-0000-0000F22C0000}"/>
    <cellStyle name="SAPBEXstdItem 2 2 2 5" xfId="11430" xr:uid="{00000000-0005-0000-0000-0000F32C0000}"/>
    <cellStyle name="SAPBEXstdItem 2 2 3" xfId="2547" xr:uid="{00000000-0005-0000-0000-0000F42C0000}"/>
    <cellStyle name="SAPBEXstdItem 2 2 3 2" xfId="4791" xr:uid="{00000000-0005-0000-0000-0000F52C0000}"/>
    <cellStyle name="SAPBEXstdItem 2 2 3 2 2" xfId="9353" xr:uid="{00000000-0005-0000-0000-0000F62C0000}"/>
    <cellStyle name="SAPBEXstdItem 2 2 3 2 3" xfId="10130" xr:uid="{00000000-0005-0000-0000-0000F72C0000}"/>
    <cellStyle name="SAPBEXstdItem 2 2 3 3" xfId="7110" xr:uid="{00000000-0005-0000-0000-0000F82C0000}"/>
    <cellStyle name="SAPBEXstdItem 2 2 4" xfId="3281" xr:uid="{00000000-0005-0000-0000-0000F92C0000}"/>
    <cellStyle name="SAPBEXstdItem 2 2 4 2" xfId="7843" xr:uid="{00000000-0005-0000-0000-0000FA2C0000}"/>
    <cellStyle name="SAPBEXstdItem 2 2 4 3" xfId="9926" xr:uid="{00000000-0005-0000-0000-0000FB2C0000}"/>
    <cellStyle name="SAPBEXstdItem 2 2 5" xfId="5600" xr:uid="{00000000-0005-0000-0000-0000FC2C0000}"/>
    <cellStyle name="SAPBEXstdItem 2 2 6" xfId="9660" xr:uid="{00000000-0005-0000-0000-0000FD2C0000}"/>
    <cellStyle name="SAPBEXstdItem 2 2 7" xfId="10644" xr:uid="{00000000-0005-0000-0000-0000FE2C0000}"/>
    <cellStyle name="SAPBEXstdItem 2 3" xfId="1288" xr:uid="{00000000-0005-0000-0000-0000FF2C0000}"/>
    <cellStyle name="SAPBEXstdItem 2 3 2" xfId="2075" xr:uid="{00000000-0005-0000-0000-0000002D0000}"/>
    <cellStyle name="SAPBEXstdItem 2 3 2 2" xfId="4319" xr:uid="{00000000-0005-0000-0000-0000012D0000}"/>
    <cellStyle name="SAPBEXstdItem 2 3 2 2 2" xfId="8881" xr:uid="{00000000-0005-0000-0000-0000022D0000}"/>
    <cellStyle name="SAPBEXstdItem 2 3 2 2 3" xfId="10068" xr:uid="{00000000-0005-0000-0000-0000032D0000}"/>
    <cellStyle name="SAPBEXstdItem 2 3 2 3" xfId="6638" xr:uid="{00000000-0005-0000-0000-0000042D0000}"/>
    <cellStyle name="SAPBEXstdItem 2 3 2 4" xfId="9802" xr:uid="{00000000-0005-0000-0000-0000052D0000}"/>
    <cellStyle name="SAPBEXstdItem 2 3 2 5" xfId="11682" xr:uid="{00000000-0005-0000-0000-0000062D0000}"/>
    <cellStyle name="SAPBEXstdItem 2 3 3" xfId="2798" xr:uid="{00000000-0005-0000-0000-0000072D0000}"/>
    <cellStyle name="SAPBEXstdItem 2 3 3 2" xfId="5042" xr:uid="{00000000-0005-0000-0000-0000082D0000}"/>
    <cellStyle name="SAPBEXstdItem 2 3 3 2 2" xfId="9604" xr:uid="{00000000-0005-0000-0000-0000092D0000}"/>
    <cellStyle name="SAPBEXstdItem 2 3 3 2 3" xfId="10138" xr:uid="{00000000-0005-0000-0000-00000A2D0000}"/>
    <cellStyle name="SAPBEXstdItem 2 3 3 3" xfId="7361" xr:uid="{00000000-0005-0000-0000-00000B2D0000}"/>
    <cellStyle name="SAPBEXstdItem 2 3 4" xfId="3533" xr:uid="{00000000-0005-0000-0000-00000C2D0000}"/>
    <cellStyle name="SAPBEXstdItem 2 3 4 2" xfId="8095" xr:uid="{00000000-0005-0000-0000-00000D2D0000}"/>
    <cellStyle name="SAPBEXstdItem 2 3 4 3" xfId="9935" xr:uid="{00000000-0005-0000-0000-00000E2D0000}"/>
    <cellStyle name="SAPBEXstdItem 2 3 5" xfId="5852" xr:uid="{00000000-0005-0000-0000-00000F2D0000}"/>
    <cellStyle name="SAPBEXstdItem 2 3 6" xfId="9669" xr:uid="{00000000-0005-0000-0000-0000102D0000}"/>
    <cellStyle name="SAPBEXstdItem 2 3 7" xfId="10896" xr:uid="{00000000-0005-0000-0000-0000112D0000}"/>
    <cellStyle name="SAPBEXstdItem 2 4" xfId="1555" xr:uid="{00000000-0005-0000-0000-0000122D0000}"/>
    <cellStyle name="SAPBEXstdItem 2 4 2" xfId="3799" xr:uid="{00000000-0005-0000-0000-0000132D0000}"/>
    <cellStyle name="SAPBEXstdItem 2 4 2 2" xfId="8361" xr:uid="{00000000-0005-0000-0000-0000142D0000}"/>
    <cellStyle name="SAPBEXstdItem 2 4 2 3" xfId="9997" xr:uid="{00000000-0005-0000-0000-0000152D0000}"/>
    <cellStyle name="SAPBEXstdItem 2 4 3" xfId="6118" xr:uid="{00000000-0005-0000-0000-0000162D0000}"/>
    <cellStyle name="SAPBEXstdItem 2 4 4" xfId="9731" xr:uid="{00000000-0005-0000-0000-0000172D0000}"/>
    <cellStyle name="SAPBEXstdItem 2 4 5" xfId="11162" xr:uid="{00000000-0005-0000-0000-0000182D0000}"/>
    <cellStyle name="SAPBEXstdItem 2 5" xfId="3013" xr:uid="{00000000-0005-0000-0000-0000192D0000}"/>
    <cellStyle name="SAPBEXstdItem 2 5 2" xfId="7575" xr:uid="{00000000-0005-0000-0000-00001A2D0000}"/>
    <cellStyle name="SAPBEXstdItem 2 5 3" xfId="9864" xr:uid="{00000000-0005-0000-0000-00001B2D0000}"/>
    <cellStyle name="SAPBEXstdItem 2 6" xfId="5332" xr:uid="{00000000-0005-0000-0000-00001C2D0000}"/>
    <cellStyle name="SAPBEXstdItem 2 7" xfId="10376" xr:uid="{00000000-0005-0000-0000-00001D2D0000}"/>
    <cellStyle name="SAPBEXstdItem 3" xfId="1031" xr:uid="{00000000-0005-0000-0000-00001E2D0000}"/>
    <cellStyle name="SAPBEXstdItem 3 2" xfId="1819" xr:uid="{00000000-0005-0000-0000-00001F2D0000}"/>
    <cellStyle name="SAPBEXstdItem 3 2 2" xfId="4063" xr:uid="{00000000-0005-0000-0000-0000202D0000}"/>
    <cellStyle name="SAPBEXstdItem 3 2 2 2" xfId="8625" xr:uid="{00000000-0005-0000-0000-0000212D0000}"/>
    <cellStyle name="SAPBEXstdItem 3 2 2 3" xfId="10056" xr:uid="{00000000-0005-0000-0000-0000222D0000}"/>
    <cellStyle name="SAPBEXstdItem 3 2 3" xfId="6382" xr:uid="{00000000-0005-0000-0000-0000232D0000}"/>
    <cellStyle name="SAPBEXstdItem 3 2 4" xfId="9790" xr:uid="{00000000-0005-0000-0000-0000242D0000}"/>
    <cellStyle name="SAPBEXstdItem 3 2 5" xfId="11426" xr:uid="{00000000-0005-0000-0000-0000252D0000}"/>
    <cellStyle name="SAPBEXstdItem 3 3" xfId="2543" xr:uid="{00000000-0005-0000-0000-0000262D0000}"/>
    <cellStyle name="SAPBEXstdItem 3 3 2" xfId="4787" xr:uid="{00000000-0005-0000-0000-0000272D0000}"/>
    <cellStyle name="SAPBEXstdItem 3 3 2 2" xfId="9349" xr:uid="{00000000-0005-0000-0000-0000282D0000}"/>
    <cellStyle name="SAPBEXstdItem 3 3 2 3" xfId="10127" xr:uid="{00000000-0005-0000-0000-0000292D0000}"/>
    <cellStyle name="SAPBEXstdItem 3 3 3" xfId="7106" xr:uid="{00000000-0005-0000-0000-00002A2D0000}"/>
    <cellStyle name="SAPBEXstdItem 3 4" xfId="3277" xr:uid="{00000000-0005-0000-0000-00002B2D0000}"/>
    <cellStyle name="SAPBEXstdItem 3 4 2" xfId="7839" xr:uid="{00000000-0005-0000-0000-00002C2D0000}"/>
    <cellStyle name="SAPBEXstdItem 3 4 3" xfId="9923" xr:uid="{00000000-0005-0000-0000-00002D2D0000}"/>
    <cellStyle name="SAPBEXstdItem 3 5" xfId="5596" xr:uid="{00000000-0005-0000-0000-00002E2D0000}"/>
    <cellStyle name="SAPBEXstdItem 3 6" xfId="9657" xr:uid="{00000000-0005-0000-0000-00002F2D0000}"/>
    <cellStyle name="SAPBEXstdItem 3 7" xfId="10640" xr:uid="{00000000-0005-0000-0000-0000302D0000}"/>
    <cellStyle name="SAPBEXstdItem 4" xfId="1285" xr:uid="{00000000-0005-0000-0000-0000312D0000}"/>
    <cellStyle name="SAPBEXstdItem 4 2" xfId="2072" xr:uid="{00000000-0005-0000-0000-0000322D0000}"/>
    <cellStyle name="SAPBEXstdItem 4 2 2" xfId="4316" xr:uid="{00000000-0005-0000-0000-0000332D0000}"/>
    <cellStyle name="SAPBEXstdItem 4 2 2 2" xfId="8878" xr:uid="{00000000-0005-0000-0000-0000342D0000}"/>
    <cellStyle name="SAPBEXstdItem 4 2 2 3" xfId="10065" xr:uid="{00000000-0005-0000-0000-0000352D0000}"/>
    <cellStyle name="SAPBEXstdItem 4 2 3" xfId="6635" xr:uid="{00000000-0005-0000-0000-0000362D0000}"/>
    <cellStyle name="SAPBEXstdItem 4 2 4" xfId="9799" xr:uid="{00000000-0005-0000-0000-0000372D0000}"/>
    <cellStyle name="SAPBEXstdItem 4 2 5" xfId="11679" xr:uid="{00000000-0005-0000-0000-0000382D0000}"/>
    <cellStyle name="SAPBEXstdItem 4 3" xfId="2795" xr:uid="{00000000-0005-0000-0000-0000392D0000}"/>
    <cellStyle name="SAPBEXstdItem 4 3 2" xfId="5039" xr:uid="{00000000-0005-0000-0000-00003A2D0000}"/>
    <cellStyle name="SAPBEXstdItem 4 3 2 2" xfId="9601" xr:uid="{00000000-0005-0000-0000-00003B2D0000}"/>
    <cellStyle name="SAPBEXstdItem 4 3 2 3" xfId="10135" xr:uid="{00000000-0005-0000-0000-00003C2D0000}"/>
    <cellStyle name="SAPBEXstdItem 4 3 3" xfId="7358" xr:uid="{00000000-0005-0000-0000-00003D2D0000}"/>
    <cellStyle name="SAPBEXstdItem 4 4" xfId="3530" xr:uid="{00000000-0005-0000-0000-00003E2D0000}"/>
    <cellStyle name="SAPBEXstdItem 4 4 2" xfId="8092" xr:uid="{00000000-0005-0000-0000-00003F2D0000}"/>
    <cellStyle name="SAPBEXstdItem 4 4 3" xfId="9932" xr:uid="{00000000-0005-0000-0000-0000402D0000}"/>
    <cellStyle name="SAPBEXstdItem 4 5" xfId="5849" xr:uid="{00000000-0005-0000-0000-0000412D0000}"/>
    <cellStyle name="SAPBEXstdItem 4 6" xfId="9666" xr:uid="{00000000-0005-0000-0000-0000422D0000}"/>
    <cellStyle name="SAPBEXstdItem 4 7" xfId="10893" xr:uid="{00000000-0005-0000-0000-0000432D0000}"/>
    <cellStyle name="SAPBEXstdItem 5" xfId="1552" xr:uid="{00000000-0005-0000-0000-0000442D0000}"/>
    <cellStyle name="SAPBEXstdItem 5 2" xfId="3796" xr:uid="{00000000-0005-0000-0000-0000452D0000}"/>
    <cellStyle name="SAPBEXstdItem 5 2 2" xfId="8358" xr:uid="{00000000-0005-0000-0000-0000462D0000}"/>
    <cellStyle name="SAPBEXstdItem 5 2 3" xfId="9994" xr:uid="{00000000-0005-0000-0000-0000472D0000}"/>
    <cellStyle name="SAPBEXstdItem 5 3" xfId="6115" xr:uid="{00000000-0005-0000-0000-0000482D0000}"/>
    <cellStyle name="SAPBEXstdItem 5 4" xfId="9728" xr:uid="{00000000-0005-0000-0000-0000492D0000}"/>
    <cellStyle name="SAPBEXstdItem 5 5" xfId="11159" xr:uid="{00000000-0005-0000-0000-00004A2D0000}"/>
    <cellStyle name="SAPBEXstdItem 6" xfId="3010" xr:uid="{00000000-0005-0000-0000-00004B2D0000}"/>
    <cellStyle name="SAPBEXstdItem 6 2" xfId="7572" xr:uid="{00000000-0005-0000-0000-00004C2D0000}"/>
    <cellStyle name="SAPBEXstdItem 6 3" xfId="9861" xr:uid="{00000000-0005-0000-0000-00004D2D0000}"/>
    <cellStyle name="SAPBEXstdItem 7" xfId="5328" xr:uid="{00000000-0005-0000-0000-00004E2D0000}"/>
    <cellStyle name="SAPBEXstdItem 8" xfId="10373" xr:uid="{00000000-0005-0000-0000-00004F2D0000}"/>
    <cellStyle name="SAPBEXstdItemX" xfId="705" xr:uid="{00000000-0005-0000-0000-0000502D0000}"/>
    <cellStyle name="SAPBEXstdItemX 2" xfId="719" xr:uid="{00000000-0005-0000-0000-0000512D0000}"/>
    <cellStyle name="SAPBEXstdItemX 2 2" xfId="1034" xr:uid="{00000000-0005-0000-0000-0000522D0000}"/>
    <cellStyle name="SAPBEXstdItemX 2 2 2" xfId="1822" xr:uid="{00000000-0005-0000-0000-0000532D0000}"/>
    <cellStyle name="SAPBEXstdItemX 2 2 2 2" xfId="4066" xr:uid="{00000000-0005-0000-0000-0000542D0000}"/>
    <cellStyle name="SAPBEXstdItemX 2 2 2 2 2" xfId="8628" xr:uid="{00000000-0005-0000-0000-0000552D0000}"/>
    <cellStyle name="SAPBEXstdItemX 2 2 2 2 3" xfId="10058" xr:uid="{00000000-0005-0000-0000-0000562D0000}"/>
    <cellStyle name="SAPBEXstdItemX 2 2 2 3" xfId="6385" xr:uid="{00000000-0005-0000-0000-0000572D0000}"/>
    <cellStyle name="SAPBEXstdItemX 2 2 2 4" xfId="9792" xr:uid="{00000000-0005-0000-0000-0000582D0000}"/>
    <cellStyle name="SAPBEXstdItemX 2 2 2 5" xfId="11429" xr:uid="{00000000-0005-0000-0000-0000592D0000}"/>
    <cellStyle name="SAPBEXstdItemX 2 2 3" xfId="2546" xr:uid="{00000000-0005-0000-0000-00005A2D0000}"/>
    <cellStyle name="SAPBEXstdItemX 2 2 3 2" xfId="4790" xr:uid="{00000000-0005-0000-0000-00005B2D0000}"/>
    <cellStyle name="SAPBEXstdItemX 2 2 3 2 2" xfId="9352" xr:uid="{00000000-0005-0000-0000-00005C2D0000}"/>
    <cellStyle name="SAPBEXstdItemX 2 2 3 2 3" xfId="10129" xr:uid="{00000000-0005-0000-0000-00005D2D0000}"/>
    <cellStyle name="SAPBEXstdItemX 2 2 3 3" xfId="7109" xr:uid="{00000000-0005-0000-0000-00005E2D0000}"/>
    <cellStyle name="SAPBEXstdItemX 2 2 4" xfId="3280" xr:uid="{00000000-0005-0000-0000-00005F2D0000}"/>
    <cellStyle name="SAPBEXstdItemX 2 2 4 2" xfId="7842" xr:uid="{00000000-0005-0000-0000-0000602D0000}"/>
    <cellStyle name="SAPBEXstdItemX 2 2 4 3" xfId="9925" xr:uid="{00000000-0005-0000-0000-0000612D0000}"/>
    <cellStyle name="SAPBEXstdItemX 2 2 5" xfId="5599" xr:uid="{00000000-0005-0000-0000-0000622D0000}"/>
    <cellStyle name="SAPBEXstdItemX 2 2 6" xfId="9659" xr:uid="{00000000-0005-0000-0000-0000632D0000}"/>
    <cellStyle name="SAPBEXstdItemX 2 2 7" xfId="10643" xr:uid="{00000000-0005-0000-0000-0000642D0000}"/>
    <cellStyle name="SAPBEXstdItemX 2 3" xfId="1287" xr:uid="{00000000-0005-0000-0000-0000652D0000}"/>
    <cellStyle name="SAPBEXstdItemX 2 3 2" xfId="2074" xr:uid="{00000000-0005-0000-0000-0000662D0000}"/>
    <cellStyle name="SAPBEXstdItemX 2 3 2 2" xfId="4318" xr:uid="{00000000-0005-0000-0000-0000672D0000}"/>
    <cellStyle name="SAPBEXstdItemX 2 3 2 2 2" xfId="8880" xr:uid="{00000000-0005-0000-0000-0000682D0000}"/>
    <cellStyle name="SAPBEXstdItemX 2 3 2 2 3" xfId="10067" xr:uid="{00000000-0005-0000-0000-0000692D0000}"/>
    <cellStyle name="SAPBEXstdItemX 2 3 2 3" xfId="6637" xr:uid="{00000000-0005-0000-0000-00006A2D0000}"/>
    <cellStyle name="SAPBEXstdItemX 2 3 2 4" xfId="9801" xr:uid="{00000000-0005-0000-0000-00006B2D0000}"/>
    <cellStyle name="SAPBEXstdItemX 2 3 2 5" xfId="11681" xr:uid="{00000000-0005-0000-0000-00006C2D0000}"/>
    <cellStyle name="SAPBEXstdItemX 2 3 3" xfId="2797" xr:uid="{00000000-0005-0000-0000-00006D2D0000}"/>
    <cellStyle name="SAPBEXstdItemX 2 3 3 2" xfId="5041" xr:uid="{00000000-0005-0000-0000-00006E2D0000}"/>
    <cellStyle name="SAPBEXstdItemX 2 3 3 2 2" xfId="9603" xr:uid="{00000000-0005-0000-0000-00006F2D0000}"/>
    <cellStyle name="SAPBEXstdItemX 2 3 3 2 3" xfId="10137" xr:uid="{00000000-0005-0000-0000-0000702D0000}"/>
    <cellStyle name="SAPBEXstdItemX 2 3 3 3" xfId="7360" xr:uid="{00000000-0005-0000-0000-0000712D0000}"/>
    <cellStyle name="SAPBEXstdItemX 2 3 4" xfId="3532" xr:uid="{00000000-0005-0000-0000-0000722D0000}"/>
    <cellStyle name="SAPBEXstdItemX 2 3 4 2" xfId="8094" xr:uid="{00000000-0005-0000-0000-0000732D0000}"/>
    <cellStyle name="SAPBEXstdItemX 2 3 4 3" xfId="9934" xr:uid="{00000000-0005-0000-0000-0000742D0000}"/>
    <cellStyle name="SAPBEXstdItemX 2 3 5" xfId="5851" xr:uid="{00000000-0005-0000-0000-0000752D0000}"/>
    <cellStyle name="SAPBEXstdItemX 2 3 6" xfId="9668" xr:uid="{00000000-0005-0000-0000-0000762D0000}"/>
    <cellStyle name="SAPBEXstdItemX 2 3 7" xfId="10895" xr:uid="{00000000-0005-0000-0000-0000772D0000}"/>
    <cellStyle name="SAPBEXstdItemX 2 4" xfId="1554" xr:uid="{00000000-0005-0000-0000-0000782D0000}"/>
    <cellStyle name="SAPBEXstdItemX 2 4 2" xfId="3798" xr:uid="{00000000-0005-0000-0000-0000792D0000}"/>
    <cellStyle name="SAPBEXstdItemX 2 4 2 2" xfId="8360" xr:uid="{00000000-0005-0000-0000-00007A2D0000}"/>
    <cellStyle name="SAPBEXstdItemX 2 4 2 3" xfId="9996" xr:uid="{00000000-0005-0000-0000-00007B2D0000}"/>
    <cellStyle name="SAPBEXstdItemX 2 4 3" xfId="6117" xr:uid="{00000000-0005-0000-0000-00007C2D0000}"/>
    <cellStyle name="SAPBEXstdItemX 2 4 4" xfId="9730" xr:uid="{00000000-0005-0000-0000-00007D2D0000}"/>
    <cellStyle name="SAPBEXstdItemX 2 4 5" xfId="11161" xr:uid="{00000000-0005-0000-0000-00007E2D0000}"/>
    <cellStyle name="SAPBEXstdItemX 2 5" xfId="3012" xr:uid="{00000000-0005-0000-0000-00007F2D0000}"/>
    <cellStyle name="SAPBEXstdItemX 2 5 2" xfId="7574" xr:uid="{00000000-0005-0000-0000-0000802D0000}"/>
    <cellStyle name="SAPBEXstdItemX 2 5 3" xfId="9863" xr:uid="{00000000-0005-0000-0000-0000812D0000}"/>
    <cellStyle name="SAPBEXstdItemX 2 6" xfId="5331" xr:uid="{00000000-0005-0000-0000-0000822D0000}"/>
    <cellStyle name="SAPBEXstdItemX 2 7" xfId="10375" xr:uid="{00000000-0005-0000-0000-0000832D0000}"/>
    <cellStyle name="SAPBEXstdItemX 3" xfId="1032" xr:uid="{00000000-0005-0000-0000-0000842D0000}"/>
    <cellStyle name="SAPBEXstdItemX 3 2" xfId="1820" xr:uid="{00000000-0005-0000-0000-0000852D0000}"/>
    <cellStyle name="SAPBEXstdItemX 3 2 2" xfId="4064" xr:uid="{00000000-0005-0000-0000-0000862D0000}"/>
    <cellStyle name="SAPBEXstdItemX 3 2 2 2" xfId="8626" xr:uid="{00000000-0005-0000-0000-0000872D0000}"/>
    <cellStyle name="SAPBEXstdItemX 3 2 2 3" xfId="10057" xr:uid="{00000000-0005-0000-0000-0000882D0000}"/>
    <cellStyle name="SAPBEXstdItemX 3 2 3" xfId="6383" xr:uid="{00000000-0005-0000-0000-0000892D0000}"/>
    <cellStyle name="SAPBEXstdItemX 3 2 4" xfId="9791" xr:uid="{00000000-0005-0000-0000-00008A2D0000}"/>
    <cellStyle name="SAPBEXstdItemX 3 2 5" xfId="11427" xr:uid="{00000000-0005-0000-0000-00008B2D0000}"/>
    <cellStyle name="SAPBEXstdItemX 3 3" xfId="2544" xr:uid="{00000000-0005-0000-0000-00008C2D0000}"/>
    <cellStyle name="SAPBEXstdItemX 3 3 2" xfId="4788" xr:uid="{00000000-0005-0000-0000-00008D2D0000}"/>
    <cellStyle name="SAPBEXstdItemX 3 3 2 2" xfId="9350" xr:uid="{00000000-0005-0000-0000-00008E2D0000}"/>
    <cellStyle name="SAPBEXstdItemX 3 3 2 3" xfId="10128" xr:uid="{00000000-0005-0000-0000-00008F2D0000}"/>
    <cellStyle name="SAPBEXstdItemX 3 3 3" xfId="7107" xr:uid="{00000000-0005-0000-0000-0000902D0000}"/>
    <cellStyle name="SAPBEXstdItemX 3 4" xfId="3278" xr:uid="{00000000-0005-0000-0000-0000912D0000}"/>
    <cellStyle name="SAPBEXstdItemX 3 4 2" xfId="7840" xr:uid="{00000000-0005-0000-0000-0000922D0000}"/>
    <cellStyle name="SAPBEXstdItemX 3 4 3" xfId="9924" xr:uid="{00000000-0005-0000-0000-0000932D0000}"/>
    <cellStyle name="SAPBEXstdItemX 3 5" xfId="5597" xr:uid="{00000000-0005-0000-0000-0000942D0000}"/>
    <cellStyle name="SAPBEXstdItemX 3 6" xfId="9658" xr:uid="{00000000-0005-0000-0000-0000952D0000}"/>
    <cellStyle name="SAPBEXstdItemX 3 7" xfId="10641" xr:uid="{00000000-0005-0000-0000-0000962D0000}"/>
    <cellStyle name="SAPBEXstdItemX 4" xfId="1286" xr:uid="{00000000-0005-0000-0000-0000972D0000}"/>
    <cellStyle name="SAPBEXstdItemX 4 2" xfId="2073" xr:uid="{00000000-0005-0000-0000-0000982D0000}"/>
    <cellStyle name="SAPBEXstdItemX 4 2 2" xfId="4317" xr:uid="{00000000-0005-0000-0000-0000992D0000}"/>
    <cellStyle name="SAPBEXstdItemX 4 2 2 2" xfId="8879" xr:uid="{00000000-0005-0000-0000-00009A2D0000}"/>
    <cellStyle name="SAPBEXstdItemX 4 2 2 3" xfId="10066" xr:uid="{00000000-0005-0000-0000-00009B2D0000}"/>
    <cellStyle name="SAPBEXstdItemX 4 2 3" xfId="6636" xr:uid="{00000000-0005-0000-0000-00009C2D0000}"/>
    <cellStyle name="SAPBEXstdItemX 4 2 4" xfId="9800" xr:uid="{00000000-0005-0000-0000-00009D2D0000}"/>
    <cellStyle name="SAPBEXstdItemX 4 2 5" xfId="11680" xr:uid="{00000000-0005-0000-0000-00009E2D0000}"/>
    <cellStyle name="SAPBEXstdItemX 4 3" xfId="2796" xr:uid="{00000000-0005-0000-0000-00009F2D0000}"/>
    <cellStyle name="SAPBEXstdItemX 4 3 2" xfId="5040" xr:uid="{00000000-0005-0000-0000-0000A02D0000}"/>
    <cellStyle name="SAPBEXstdItemX 4 3 2 2" xfId="9602" xr:uid="{00000000-0005-0000-0000-0000A12D0000}"/>
    <cellStyle name="SAPBEXstdItemX 4 3 2 3" xfId="10136" xr:uid="{00000000-0005-0000-0000-0000A22D0000}"/>
    <cellStyle name="SAPBEXstdItemX 4 3 3" xfId="7359" xr:uid="{00000000-0005-0000-0000-0000A32D0000}"/>
    <cellStyle name="SAPBEXstdItemX 4 4" xfId="3531" xr:uid="{00000000-0005-0000-0000-0000A42D0000}"/>
    <cellStyle name="SAPBEXstdItemX 4 4 2" xfId="8093" xr:uid="{00000000-0005-0000-0000-0000A52D0000}"/>
    <cellStyle name="SAPBEXstdItemX 4 4 3" xfId="9933" xr:uid="{00000000-0005-0000-0000-0000A62D0000}"/>
    <cellStyle name="SAPBEXstdItemX 4 5" xfId="5850" xr:uid="{00000000-0005-0000-0000-0000A72D0000}"/>
    <cellStyle name="SAPBEXstdItemX 4 6" xfId="9667" xr:uid="{00000000-0005-0000-0000-0000A82D0000}"/>
    <cellStyle name="SAPBEXstdItemX 4 7" xfId="10894" xr:uid="{00000000-0005-0000-0000-0000A92D0000}"/>
    <cellStyle name="SAPBEXstdItemX 5" xfId="1553" xr:uid="{00000000-0005-0000-0000-0000AA2D0000}"/>
    <cellStyle name="SAPBEXstdItemX 5 2" xfId="3797" xr:uid="{00000000-0005-0000-0000-0000AB2D0000}"/>
    <cellStyle name="SAPBEXstdItemX 5 2 2" xfId="8359" xr:uid="{00000000-0005-0000-0000-0000AC2D0000}"/>
    <cellStyle name="SAPBEXstdItemX 5 2 3" xfId="9995" xr:uid="{00000000-0005-0000-0000-0000AD2D0000}"/>
    <cellStyle name="SAPBEXstdItemX 5 3" xfId="6116" xr:uid="{00000000-0005-0000-0000-0000AE2D0000}"/>
    <cellStyle name="SAPBEXstdItemX 5 4" xfId="9729" xr:uid="{00000000-0005-0000-0000-0000AF2D0000}"/>
    <cellStyle name="SAPBEXstdItemX 5 5" xfId="11160" xr:uid="{00000000-0005-0000-0000-0000B02D0000}"/>
    <cellStyle name="SAPBEXstdItemX 6" xfId="3011" xr:uid="{00000000-0005-0000-0000-0000B12D0000}"/>
    <cellStyle name="SAPBEXstdItemX 6 2" xfId="7573" xr:uid="{00000000-0005-0000-0000-0000B22D0000}"/>
    <cellStyle name="SAPBEXstdItemX 6 3" xfId="9862" xr:uid="{00000000-0005-0000-0000-0000B32D0000}"/>
    <cellStyle name="SAPBEXstdItemX 7" xfId="5329" xr:uid="{00000000-0005-0000-0000-0000B42D0000}"/>
    <cellStyle name="SAPBEXstdItemX 8" xfId="10374" xr:uid="{00000000-0005-0000-0000-0000B52D0000}"/>
    <cellStyle name="Standard_NEGS" xfId="706" xr:uid="{00000000-0005-0000-0000-0000B62D0000}"/>
    <cellStyle name="Style 1" xfId="707" xr:uid="{00000000-0005-0000-0000-0000B72D0000}"/>
    <cellStyle name="subhead" xfId="708" xr:uid="{00000000-0005-0000-0000-0000B82D0000}"/>
    <cellStyle name="subhead 2" xfId="709" xr:uid="{00000000-0005-0000-0000-0000B92D0000}"/>
    <cellStyle name="Subtotal" xfId="710" xr:uid="{00000000-0005-0000-0000-0000BA2D0000}"/>
    <cellStyle name="Text Indent A" xfId="711" xr:uid="{00000000-0005-0000-0000-0000BB2D0000}"/>
    <cellStyle name="Text Indent B" xfId="712" xr:uid="{00000000-0005-0000-0000-0000BC2D0000}"/>
    <cellStyle name="Text Indent C" xfId="713" xr:uid="{00000000-0005-0000-0000-0000BD2D0000}"/>
    <cellStyle name="Times New Roman" xfId="714" xr:uid="{00000000-0005-0000-0000-0000BE2D0000}"/>
    <cellStyle name="Tusental (0)_pldt" xfId="715" xr:uid="{00000000-0005-0000-0000-0000BF2D0000}"/>
    <cellStyle name="Tusental_pldt" xfId="716" xr:uid="{00000000-0005-0000-0000-0000C02D0000}"/>
    <cellStyle name="Valuta (0)_pldt" xfId="717" xr:uid="{00000000-0005-0000-0000-0000C12D0000}"/>
    <cellStyle name="Valuta_pldt" xfId="718" xr:uid="{00000000-0005-0000-0000-0000C22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2/Desktop/IBC-73_RP%20Infosystem/RK%20Working%20May%2024/IBC-73_RP%20Infosystem_SFA%20Exc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Final%20Reports\Editable%20Format\FY%202019-20\Private\Delhi\IBC03%20Visa%20International%20Sec.%20or%20Fin.%20Assets\Valuation%20sheet%20for%20Sec.%20or%20Financial%20assets%20of%20Visa%20Internation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in Cr.s"/>
      <sheetName val="Non-Current Investment- I"/>
      <sheetName val="Long-term Loans &amp; Advances-II"/>
      <sheetName val="ONCA- III"/>
      <sheetName val="Inventory- IV"/>
      <sheetName val="Trade Receivables- V"/>
      <sheetName val="Cash &amp; Cash Equivalents- VI"/>
      <sheetName val="Annexure VI-A"/>
      <sheetName val="ST L&amp;A- VII"/>
      <sheetName val="OCA- VIII"/>
    </sheetNames>
    <sheetDataSet>
      <sheetData sheetId="0">
        <row r="3">
          <cell r="B3" t="str">
            <v>Details as on 19th February 2024</v>
          </cell>
        </row>
        <row r="4">
          <cell r="D4" t="str">
            <v>Book Value as on  19.02.2024</v>
          </cell>
        </row>
        <row r="5">
          <cell r="B5" t="str">
            <v>Figures in INR</v>
          </cell>
        </row>
        <row r="15">
          <cell r="B15" t="str">
            <v>REMARKS &amp; NOTES:-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UMMARY"/>
      <sheetName val="Cash &amp; Cash Equivalents- I"/>
      <sheetName val="SHORT TERM LOANS &amp; ADVANCES- II"/>
      <sheetName val="CTA- III"/>
      <sheetName val="OCA- IV"/>
      <sheetName val="Non-Current Investment- V"/>
      <sheetName val="MSEDCL Assets"/>
      <sheetName val="SECL Assets"/>
      <sheetName val="WCL Assets"/>
      <sheetName val="Sheet4"/>
    </sheetNames>
    <sheetDataSet>
      <sheetData sheetId="0" refreshError="1"/>
      <sheetData sheetId="1" refreshError="1">
        <row r="3">
          <cell r="B3" t="str">
            <v>Details are as on 07th August 2019</v>
          </cell>
        </row>
        <row r="12">
          <cell r="B12"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25"/>
  <sheetViews>
    <sheetView showGridLines="0" tabSelected="1" zoomScaleNormal="100" workbookViewId="0">
      <selection activeCell="D17" sqref="D17"/>
    </sheetView>
  </sheetViews>
  <sheetFormatPr defaultColWidth="9" defaultRowHeight="12"/>
  <cols>
    <col min="1" max="1" width="3.140625" style="1" customWidth="1"/>
    <col min="2" max="2" width="6.140625" style="1" bestFit="1" customWidth="1"/>
    <col min="3" max="3" width="28.7109375" style="1" bestFit="1" customWidth="1"/>
    <col min="4" max="4" width="16.5703125" style="2" bestFit="1" customWidth="1"/>
    <col min="5" max="5" width="17.42578125" style="2" hidden="1" customWidth="1"/>
    <col min="6" max="6" width="14.42578125" style="2" bestFit="1" customWidth="1"/>
    <col min="7" max="7" width="16.7109375" style="1" hidden="1" customWidth="1"/>
    <col min="8" max="8" width="10.5703125" style="1" bestFit="1" customWidth="1"/>
    <col min="9" max="9" width="6.42578125" style="1" customWidth="1"/>
    <col min="10" max="10" width="11" style="1" bestFit="1" customWidth="1"/>
    <col min="11" max="16384" width="9" style="1"/>
  </cols>
  <sheetData>
    <row r="2" spans="2:8" ht="15">
      <c r="B2" s="257" t="s">
        <v>20</v>
      </c>
      <c r="C2" s="257"/>
      <c r="D2" s="257"/>
      <c r="E2" s="258"/>
      <c r="F2" s="257"/>
      <c r="G2" s="257"/>
      <c r="H2" s="257"/>
    </row>
    <row r="3" spans="2:8" ht="15">
      <c r="B3" s="266" t="s">
        <v>163</v>
      </c>
      <c r="C3" s="266"/>
      <c r="D3" s="266"/>
      <c r="E3" s="267"/>
      <c r="F3" s="266"/>
      <c r="G3" s="266"/>
      <c r="H3" s="266"/>
    </row>
    <row r="4" spans="2:8" ht="46.5" customHeight="1">
      <c r="B4" s="16" t="s">
        <v>5</v>
      </c>
      <c r="C4" s="16" t="s">
        <v>0</v>
      </c>
      <c r="D4" s="17" t="s">
        <v>239</v>
      </c>
      <c r="E4" s="88" t="s">
        <v>39</v>
      </c>
      <c r="F4" s="17" t="s">
        <v>8</v>
      </c>
      <c r="G4" s="78" t="s">
        <v>36</v>
      </c>
      <c r="H4" s="16" t="s">
        <v>25</v>
      </c>
    </row>
    <row r="5" spans="2:8" ht="15">
      <c r="B5" s="268" t="s">
        <v>23</v>
      </c>
      <c r="C5" s="268"/>
      <c r="D5" s="268"/>
      <c r="E5" s="269"/>
      <c r="F5" s="268"/>
      <c r="G5" s="268"/>
      <c r="H5" s="268"/>
    </row>
    <row r="6" spans="2:8" ht="15">
      <c r="B6" s="19">
        <v>1</v>
      </c>
      <c r="C6" s="166" t="s">
        <v>279</v>
      </c>
      <c r="D6" s="177">
        <f>'Non-Current Investment-I'!E46</f>
        <v>1077958637.9112425</v>
      </c>
      <c r="E6" s="177">
        <f>'Non-Current Investment-I'!F46</f>
        <v>0</v>
      </c>
      <c r="F6" s="177">
        <f>'Non-Current Investment-I'!G46</f>
        <v>0</v>
      </c>
      <c r="G6" s="165"/>
      <c r="H6" s="21" t="s">
        <v>10</v>
      </c>
    </row>
    <row r="7" spans="2:8" ht="15">
      <c r="B7" s="22">
        <v>2</v>
      </c>
      <c r="C7" s="20" t="s">
        <v>153</v>
      </c>
      <c r="D7" s="55">
        <f>'Other Financial Assets-II'!D30</f>
        <v>35794133.310000002</v>
      </c>
      <c r="E7" s="56"/>
      <c r="F7" s="55">
        <f>'Other Financial Assets-II'!E30</f>
        <v>235000</v>
      </c>
      <c r="G7" s="55" t="e">
        <f>'Other Financial Assets-II'!F30</f>
        <v>#REF!</v>
      </c>
      <c r="H7" s="21" t="s">
        <v>11</v>
      </c>
    </row>
    <row r="8" spans="2:8" ht="15">
      <c r="B8" s="23">
        <v>3</v>
      </c>
      <c r="C8" s="24" t="s">
        <v>154</v>
      </c>
      <c r="D8" s="55">
        <f>'Non-Current Tax Assets(Net)-III'!D25</f>
        <v>81946544.719999999</v>
      </c>
      <c r="E8" s="79"/>
      <c r="F8" s="55">
        <f>'Non-Current Tax Assets(Net)-III'!E25</f>
        <v>0</v>
      </c>
      <c r="G8" s="55" t="str">
        <f ca="1">(SUMMARY!G8)</f>
        <v>N/A</v>
      </c>
      <c r="H8" s="25" t="s">
        <v>12</v>
      </c>
    </row>
    <row r="9" spans="2:8" ht="15">
      <c r="B9" s="22">
        <v>4</v>
      </c>
      <c r="C9" s="20" t="s">
        <v>155</v>
      </c>
      <c r="D9" s="56">
        <f>'Other Non-Current Assets-IV'!D37</f>
        <v>138555174.16000003</v>
      </c>
      <c r="E9" s="56"/>
      <c r="F9" s="56">
        <f>'Other Non-Current Assets-IV'!E37</f>
        <v>290689</v>
      </c>
      <c r="G9" s="56">
        <f>'Other Non-Current Assets-IV'!F37</f>
        <v>290689</v>
      </c>
      <c r="H9" s="25" t="s">
        <v>13</v>
      </c>
    </row>
    <row r="10" spans="2:8" ht="15">
      <c r="B10" s="23">
        <v>5</v>
      </c>
      <c r="C10" s="160" t="s">
        <v>34</v>
      </c>
      <c r="D10" s="151">
        <f>'Inventory- V'!D12</f>
        <v>63168128.460000001</v>
      </c>
      <c r="E10" s="151">
        <f>'Inventory- V'!E12</f>
        <v>0</v>
      </c>
      <c r="F10" s="151">
        <f ca="1">'Inventory- V'!H12</f>
        <v>0</v>
      </c>
      <c r="G10" s="151"/>
      <c r="H10" s="25" t="s">
        <v>14</v>
      </c>
    </row>
    <row r="11" spans="2:8" ht="15">
      <c r="B11" s="22">
        <v>6</v>
      </c>
      <c r="C11" s="160" t="s">
        <v>1</v>
      </c>
      <c r="D11" s="151">
        <f>'Trade Receivables- VI'!D23</f>
        <v>261228837.19</v>
      </c>
      <c r="E11" s="151">
        <f>'Trade Receivables- VI'!E23</f>
        <v>0</v>
      </c>
      <c r="F11" s="151">
        <f>'Trade Receivables- VI'!E23</f>
        <v>0</v>
      </c>
      <c r="G11" s="151"/>
      <c r="H11" s="25" t="s">
        <v>15</v>
      </c>
    </row>
    <row r="12" spans="2:8" ht="15.75" customHeight="1">
      <c r="B12" s="23">
        <v>7</v>
      </c>
      <c r="C12" s="27" t="s">
        <v>18</v>
      </c>
      <c r="D12" s="57">
        <f>'Cash &amp; Cash Equivalents-VII'!D8</f>
        <v>2094638.96</v>
      </c>
      <c r="E12" s="56"/>
      <c r="F12" s="57">
        <f>'Cash &amp; Cash Equivalents-VII'!E8</f>
        <v>1766703</v>
      </c>
      <c r="G12" s="57">
        <f>'Cash &amp; Cash Equivalents-VII'!F8</f>
        <v>1766703</v>
      </c>
      <c r="H12" s="25" t="s">
        <v>16</v>
      </c>
    </row>
    <row r="13" spans="2:8" ht="15">
      <c r="B13" s="22">
        <v>8</v>
      </c>
      <c r="C13" s="27" t="s">
        <v>156</v>
      </c>
      <c r="D13" s="55">
        <f>'Other Bank Balances-VIII'!D11</f>
        <v>2420525</v>
      </c>
      <c r="E13" s="56"/>
      <c r="F13" s="55">
        <f>'Other Bank Balances-VIII'!E11</f>
        <v>2369000</v>
      </c>
      <c r="G13" s="55">
        <f>'Other Bank Balances-VIII'!F11</f>
        <v>2369000</v>
      </c>
      <c r="H13" s="25" t="s">
        <v>281</v>
      </c>
    </row>
    <row r="14" spans="2:8" ht="15">
      <c r="B14" s="23">
        <v>9</v>
      </c>
      <c r="C14" s="27" t="s">
        <v>24</v>
      </c>
      <c r="D14" s="58">
        <f>'Loans-IX'!D62</f>
        <v>1080977314.5</v>
      </c>
      <c r="E14" s="56"/>
      <c r="F14" s="55">
        <f>'Loans-IX'!E62</f>
        <v>0</v>
      </c>
      <c r="G14" s="55">
        <f>'Loans-IX'!F62</f>
        <v>0</v>
      </c>
      <c r="H14" s="25" t="s">
        <v>282</v>
      </c>
    </row>
    <row r="15" spans="2:8" ht="15">
      <c r="B15" s="22">
        <v>10</v>
      </c>
      <c r="C15" s="27" t="s">
        <v>157</v>
      </c>
      <c r="D15" s="59">
        <f>'OCFA- X'!D15</f>
        <v>147695590.97999999</v>
      </c>
      <c r="E15" s="56"/>
      <c r="F15" s="60">
        <f>'OCFA- X'!E15</f>
        <v>0</v>
      </c>
      <c r="G15" s="60">
        <f>'OCFA- X'!F15</f>
        <v>0</v>
      </c>
      <c r="H15" s="25" t="s">
        <v>283</v>
      </c>
    </row>
    <row r="16" spans="2:8" ht="15">
      <c r="B16" s="23">
        <v>11</v>
      </c>
      <c r="C16" s="27" t="s">
        <v>280</v>
      </c>
      <c r="D16" s="59">
        <f>'OCA-XI'!D8</f>
        <v>581232</v>
      </c>
      <c r="E16" s="59">
        <f>'OCA-XI'!E8</f>
        <v>0</v>
      </c>
      <c r="F16" s="59">
        <f>'OCA-XI'!E8</f>
        <v>0</v>
      </c>
      <c r="G16" s="60">
        <f>'OCFA- X'!F16</f>
        <v>0</v>
      </c>
      <c r="H16" s="25" t="s">
        <v>284</v>
      </c>
    </row>
    <row r="17" spans="2:8" ht="15">
      <c r="B17" s="265" t="s">
        <v>30</v>
      </c>
      <c r="C17" s="265"/>
      <c r="D17" s="53">
        <f>SUM(D7:D15)</f>
        <v>1813880887.2800002</v>
      </c>
      <c r="E17" s="53">
        <f>SUM(E7:E15)</f>
        <v>0</v>
      </c>
      <c r="F17" s="53">
        <f ca="1">SUM(F6:F16)</f>
        <v>4661392</v>
      </c>
      <c r="G17" s="53" t="e">
        <f>SUM(G7:G15)</f>
        <v>#REF!</v>
      </c>
      <c r="H17" s="28"/>
    </row>
    <row r="18" spans="2:8" ht="12" customHeight="1">
      <c r="B18" s="261" t="s">
        <v>2</v>
      </c>
      <c r="C18" s="262"/>
      <c r="D18" s="262"/>
      <c r="E18" s="263"/>
      <c r="F18" s="262"/>
      <c r="G18" s="262"/>
      <c r="H18" s="264"/>
    </row>
    <row r="19" spans="2:8" ht="346.5" customHeight="1">
      <c r="B19" s="259" t="s">
        <v>278</v>
      </c>
      <c r="C19" s="259"/>
      <c r="D19" s="259"/>
      <c r="E19" s="260"/>
      <c r="F19" s="259"/>
      <c r="G19" s="259"/>
      <c r="H19" s="259"/>
    </row>
    <row r="20" spans="2:8" ht="33.75" customHeight="1">
      <c r="B20" s="5"/>
      <c r="C20" s="5"/>
      <c r="D20" s="5"/>
      <c r="E20" s="5"/>
      <c r="F20" s="5"/>
      <c r="G20" s="5"/>
      <c r="H20" s="5"/>
    </row>
    <row r="21" spans="2:8" ht="23.25" customHeight="1">
      <c r="B21" s="6"/>
      <c r="C21" s="6"/>
      <c r="D21" s="6"/>
      <c r="E21" s="6"/>
      <c r="F21" s="6"/>
      <c r="G21" s="6"/>
      <c r="H21" s="6"/>
    </row>
    <row r="22" spans="2:8" ht="36" customHeight="1">
      <c r="B22" s="5"/>
      <c r="C22" s="5"/>
      <c r="D22" s="5"/>
      <c r="E22" s="5"/>
      <c r="F22" s="5"/>
      <c r="G22" s="5"/>
      <c r="H22" s="5"/>
    </row>
    <row r="23" spans="2:8" ht="33.75" customHeight="1">
      <c r="B23" s="5"/>
      <c r="C23" s="5"/>
      <c r="D23" s="5"/>
      <c r="E23" s="5"/>
      <c r="F23" s="5"/>
      <c r="G23" s="5"/>
      <c r="H23" s="5"/>
    </row>
    <row r="24" spans="2:8" ht="30" customHeight="1">
      <c r="B24" s="7"/>
      <c r="C24" s="7"/>
      <c r="D24" s="7"/>
      <c r="E24" s="7"/>
      <c r="F24" s="7"/>
      <c r="G24" s="7"/>
      <c r="H24" s="7"/>
    </row>
    <row r="25" spans="2:8" ht="48.75" customHeight="1">
      <c r="B25" s="7"/>
      <c r="C25" s="7"/>
      <c r="D25" s="7"/>
      <c r="E25" s="7"/>
      <c r="F25" s="7"/>
      <c r="G25" s="7"/>
      <c r="H25" s="7"/>
    </row>
  </sheetData>
  <mergeCells count="6">
    <mergeCell ref="B2:H2"/>
    <mergeCell ref="B19:H19"/>
    <mergeCell ref="B18:H18"/>
    <mergeCell ref="B17:C17"/>
    <mergeCell ref="B3:H3"/>
    <mergeCell ref="B5:H5"/>
  </mergeCells>
  <phoneticPr fontId="41" type="noConversion"/>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R21"/>
  <sheetViews>
    <sheetView showGridLines="0" zoomScaleNormal="100" workbookViewId="0">
      <selection activeCell="C12" sqref="C12"/>
    </sheetView>
  </sheetViews>
  <sheetFormatPr defaultColWidth="9" defaultRowHeight="12"/>
  <cols>
    <col min="1" max="1" width="3.7109375" style="1" customWidth="1"/>
    <col min="2" max="2" width="5.5703125" style="1" bestFit="1" customWidth="1"/>
    <col min="3" max="3" width="32.28515625" style="1" bestFit="1" customWidth="1"/>
    <col min="4" max="4" width="12.5703125" style="2" bestFit="1" customWidth="1"/>
    <col min="5" max="5" width="12.5703125" style="2" customWidth="1"/>
    <col min="6" max="6" width="12.42578125" style="2" bestFit="1" customWidth="1"/>
    <col min="7" max="7" width="15" style="1" bestFit="1" customWidth="1"/>
    <col min="8" max="8" width="9.85546875" style="1" bestFit="1" customWidth="1"/>
    <col min="9" max="9" width="11" style="1" bestFit="1" customWidth="1"/>
    <col min="10" max="10" width="9" style="1" bestFit="1" customWidth="1"/>
    <col min="11" max="16384" width="9" style="1"/>
  </cols>
  <sheetData>
    <row r="2" spans="2:18" ht="15">
      <c r="B2" s="257" t="s">
        <v>20</v>
      </c>
      <c r="C2" s="257"/>
      <c r="D2" s="257"/>
      <c r="E2" s="258"/>
      <c r="F2" s="257"/>
      <c r="G2" s="257"/>
      <c r="H2" s="257"/>
    </row>
    <row r="3" spans="2:18" ht="15">
      <c r="B3" s="266" t="str">
        <f>SUMMARY!B3</f>
        <v>Details as on 31st March 2023</v>
      </c>
      <c r="C3" s="266"/>
      <c r="D3" s="266"/>
      <c r="E3" s="267"/>
      <c r="F3" s="266"/>
      <c r="G3" s="266"/>
      <c r="H3" s="266"/>
    </row>
    <row r="4" spans="2:18" ht="45">
      <c r="B4" s="16" t="s">
        <v>5</v>
      </c>
      <c r="C4" s="16" t="s">
        <v>0</v>
      </c>
      <c r="D4" s="17" t="str">
        <f>SUMMARY!D4</f>
        <v>Book Value as on  31.03.2023</v>
      </c>
      <c r="E4" s="88" t="s">
        <v>39</v>
      </c>
      <c r="F4" s="17" t="s">
        <v>8</v>
      </c>
      <c r="G4" s="78" t="s">
        <v>36</v>
      </c>
      <c r="H4" s="16" t="s">
        <v>25</v>
      </c>
    </row>
    <row r="5" spans="2:18" ht="15">
      <c r="B5" s="268" t="s">
        <v>31</v>
      </c>
      <c r="C5" s="268"/>
      <c r="D5" s="268"/>
      <c r="E5" s="269"/>
      <c r="F5" s="268"/>
      <c r="G5" s="268"/>
      <c r="H5" s="268"/>
    </row>
    <row r="6" spans="2:18" ht="15">
      <c r="B6" s="19">
        <v>1</v>
      </c>
      <c r="C6" s="20" t="s">
        <v>22</v>
      </c>
      <c r="D6" s="55">
        <f>(SUMMARY!D7)/10000000</f>
        <v>3.579413331</v>
      </c>
      <c r="E6" s="55">
        <f>(SUMMARY!E7)/10000000</f>
        <v>0</v>
      </c>
      <c r="F6" s="55">
        <f>(SUMMARY!F7)/10000000</f>
        <v>2.35E-2</v>
      </c>
      <c r="G6" s="55" t="e">
        <f>(SUMMARY!G7)/10000000</f>
        <v>#REF!</v>
      </c>
      <c r="H6" s="21" t="s">
        <v>10</v>
      </c>
    </row>
    <row r="7" spans="2:18" ht="15">
      <c r="B7" s="19">
        <v>2</v>
      </c>
      <c r="C7" s="24" t="s">
        <v>33</v>
      </c>
      <c r="D7" s="55">
        <f>(SUMMARY!D8)/10000000</f>
        <v>8.1946544719999999</v>
      </c>
      <c r="E7" s="55">
        <f>(SUMMARY!E8)/10000000</f>
        <v>0</v>
      </c>
      <c r="F7" s="55">
        <f>(SUMMARY!F8)</f>
        <v>0</v>
      </c>
      <c r="G7" s="55" t="str">
        <f ca="1">(SUMMARY!G8)</f>
        <v>N/A</v>
      </c>
      <c r="H7" s="21" t="s">
        <v>11</v>
      </c>
    </row>
    <row r="8" spans="2:18" ht="15">
      <c r="B8" s="19">
        <v>3</v>
      </c>
      <c r="C8" s="20" t="s">
        <v>34</v>
      </c>
      <c r="D8" s="55">
        <f>(SUMMARY!D9)/10000000</f>
        <v>13.855517416000003</v>
      </c>
      <c r="E8" s="55">
        <f>(SUMMARY!E9)/10000000</f>
        <v>0</v>
      </c>
      <c r="F8" s="55">
        <f>(SUMMARY!F9)</f>
        <v>290689</v>
      </c>
      <c r="G8" s="55">
        <f>(SUMMARY!G9)</f>
        <v>290689</v>
      </c>
      <c r="H8" s="21" t="s">
        <v>12</v>
      </c>
    </row>
    <row r="9" spans="2:18" ht="15">
      <c r="B9" s="19">
        <v>4</v>
      </c>
      <c r="C9" s="26" t="s">
        <v>1</v>
      </c>
      <c r="D9" s="55">
        <f>(SUMMARY!D12)/10000000</f>
        <v>0.20946389599999998</v>
      </c>
      <c r="E9" s="55">
        <f>(SUMMARY!E12)/10000000</f>
        <v>0</v>
      </c>
      <c r="F9" s="55">
        <f>(SUMMARY!F12)</f>
        <v>1766703</v>
      </c>
      <c r="G9" s="55">
        <f>(SUMMARY!G12)</f>
        <v>1766703</v>
      </c>
      <c r="H9" s="21" t="s">
        <v>13</v>
      </c>
    </row>
    <row r="10" spans="2:18" ht="15">
      <c r="B10" s="19">
        <v>5</v>
      </c>
      <c r="C10" s="27" t="s">
        <v>18</v>
      </c>
      <c r="D10" s="55">
        <f>(SUMMARY!D13)/10000000</f>
        <v>0.2420525</v>
      </c>
      <c r="E10" s="55">
        <f>(SUMMARY!E13)/10000000</f>
        <v>0</v>
      </c>
      <c r="F10" s="55">
        <f>(SUMMARY!F13)/10000000</f>
        <v>0.2369</v>
      </c>
      <c r="G10" s="55">
        <f>(SUMMARY!G13)/10000000</f>
        <v>0.2369</v>
      </c>
      <c r="H10" s="21" t="s">
        <v>14</v>
      </c>
      <c r="Q10" s="1" t="s">
        <v>40</v>
      </c>
      <c r="R10" s="1">
        <f>80/(1.3^7)</f>
        <v>12.749305294338663</v>
      </c>
    </row>
    <row r="11" spans="2:18" ht="15">
      <c r="B11" s="19">
        <v>6</v>
      </c>
      <c r="C11" s="27" t="s">
        <v>24</v>
      </c>
      <c r="D11" s="55">
        <f>(SUMMARY!D14)/10000000</f>
        <v>108.09773145</v>
      </c>
      <c r="E11" s="55">
        <f>(SUMMARY!E14)/10000000</f>
        <v>0</v>
      </c>
      <c r="F11" s="55">
        <f>(SUMMARY!F14)/10000000</f>
        <v>0</v>
      </c>
      <c r="G11" s="55">
        <f>(SUMMARY!G14)/10000000</f>
        <v>0</v>
      </c>
      <c r="H11" s="21" t="s">
        <v>15</v>
      </c>
      <c r="J11" s="1">
        <f>J12/80</f>
        <v>0.43368093750000003</v>
      </c>
      <c r="K11" s="1">
        <f>28*1.25</f>
        <v>35</v>
      </c>
      <c r="Q11" s="1" t="s">
        <v>41</v>
      </c>
      <c r="R11" s="1">
        <f>80/(1.35^7)</f>
        <v>9.7893443952381958</v>
      </c>
    </row>
    <row r="12" spans="2:18" ht="15">
      <c r="B12" s="19">
        <v>7</v>
      </c>
      <c r="C12" s="27" t="s">
        <v>157</v>
      </c>
      <c r="D12" s="55">
        <f>(SUMMARY!D15)/10000000</f>
        <v>14.769559097999998</v>
      </c>
      <c r="E12" s="55">
        <f>(SUMMARY!E15)/10000000</f>
        <v>0</v>
      </c>
      <c r="F12" s="55">
        <f>(SUMMARY!F15)/10000000</f>
        <v>0</v>
      </c>
      <c r="G12" s="55">
        <f>(SUMMARY!G15)/10000000</f>
        <v>0</v>
      </c>
      <c r="H12" s="21" t="s">
        <v>16</v>
      </c>
      <c r="I12" s="90">
        <f>F6+F10</f>
        <v>0.26040000000000002</v>
      </c>
      <c r="J12" s="90">
        <f>J13-I12</f>
        <v>34.694475000000004</v>
      </c>
      <c r="K12" s="90">
        <f>F13-F11</f>
        <v>2057392.2604</v>
      </c>
      <c r="L12" s="90">
        <f>K12-K11</f>
        <v>2057357.2604</v>
      </c>
      <c r="N12" s="1" t="e">
        <f>L12/L14</f>
        <v>#DIV/0!</v>
      </c>
    </row>
    <row r="13" spans="2:18" ht="15">
      <c r="B13" s="270" t="s">
        <v>30</v>
      </c>
      <c r="C13" s="270"/>
      <c r="D13" s="53">
        <f>SUM(D6:D12)</f>
        <v>148.94839216299999</v>
      </c>
      <c r="E13" s="53">
        <f>SUM(E6:E12)</f>
        <v>0</v>
      </c>
      <c r="F13" s="53">
        <f>SUM(F6:F12)</f>
        <v>2057392.2604</v>
      </c>
      <c r="G13" s="53" t="e">
        <f>SUM(G6:G12)</f>
        <v>#REF!</v>
      </c>
      <c r="H13" s="28"/>
      <c r="I13" s="1">
        <f>279639000/10^7</f>
        <v>27.963899999999999</v>
      </c>
      <c r="J13" s="3">
        <f>I13*1.25</f>
        <v>34.954875000000001</v>
      </c>
    </row>
    <row r="14" spans="2:18" ht="12" customHeight="1">
      <c r="B14" s="261" t="s">
        <v>2</v>
      </c>
      <c r="C14" s="262"/>
      <c r="D14" s="262"/>
      <c r="E14" s="263"/>
      <c r="F14" s="262"/>
      <c r="G14" s="262"/>
      <c r="H14" s="264"/>
      <c r="I14" s="1">
        <f>F13/I13</f>
        <v>73573.15182789239</v>
      </c>
      <c r="L14" s="1">
        <f>F11*2</f>
        <v>0</v>
      </c>
    </row>
    <row r="15" spans="2:18" ht="397.5" customHeight="1">
      <c r="B15" s="259" t="s">
        <v>32</v>
      </c>
      <c r="C15" s="259"/>
      <c r="D15" s="259"/>
      <c r="E15" s="260"/>
      <c r="F15" s="259"/>
      <c r="G15" s="259"/>
      <c r="H15" s="259"/>
    </row>
    <row r="16" spans="2:18" ht="24" customHeight="1">
      <c r="B16" s="5"/>
      <c r="C16" s="5"/>
      <c r="D16" s="5"/>
      <c r="E16" s="5"/>
      <c r="F16" s="5"/>
      <c r="G16" s="5"/>
      <c r="H16" s="5"/>
    </row>
    <row r="17" spans="2:8" ht="23.25" customHeight="1">
      <c r="B17" s="6"/>
      <c r="C17" s="6"/>
      <c r="D17" s="6"/>
      <c r="E17" s="6"/>
      <c r="F17" s="6"/>
      <c r="G17" s="6"/>
      <c r="H17" s="6"/>
    </row>
    <row r="18" spans="2:8" ht="36" customHeight="1">
      <c r="B18" s="5"/>
      <c r="C18" s="5"/>
      <c r="D18" s="5"/>
      <c r="E18" s="5"/>
      <c r="F18" s="5"/>
      <c r="G18" s="5"/>
      <c r="H18" s="5"/>
    </row>
    <row r="19" spans="2:8" ht="33.75" customHeight="1">
      <c r="B19" s="5"/>
      <c r="C19" s="5"/>
      <c r="D19" s="5"/>
      <c r="E19" s="5"/>
      <c r="F19" s="5"/>
      <c r="G19" s="5"/>
      <c r="H19" s="5"/>
    </row>
    <row r="20" spans="2:8" ht="30" customHeight="1">
      <c r="B20" s="7"/>
      <c r="C20" s="7"/>
      <c r="D20" s="7"/>
      <c r="E20" s="7"/>
      <c r="F20" s="7"/>
      <c r="G20" s="7"/>
      <c r="H20" s="7"/>
    </row>
    <row r="21" spans="2:8" ht="48.75" customHeight="1">
      <c r="B21" s="7"/>
      <c r="C21" s="7"/>
      <c r="D21" s="7"/>
      <c r="E21" s="7"/>
      <c r="F21" s="7"/>
      <c r="G21" s="7"/>
      <c r="H21" s="7"/>
    </row>
  </sheetData>
  <mergeCells count="6">
    <mergeCell ref="B15:H15"/>
    <mergeCell ref="B2:H2"/>
    <mergeCell ref="B3:H3"/>
    <mergeCell ref="B5:H5"/>
    <mergeCell ref="B13:C13"/>
    <mergeCell ref="B14:H14"/>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19FFF-01D3-445B-BCB6-F9041BD6773D}">
  <dimension ref="B2:I48"/>
  <sheetViews>
    <sheetView topLeftCell="A30" workbookViewId="0">
      <selection activeCell="B21" sqref="B6:B21"/>
    </sheetView>
  </sheetViews>
  <sheetFormatPr defaultRowHeight="15"/>
  <cols>
    <col min="3" max="3" width="26.140625" customWidth="1"/>
    <col min="4" max="4" width="39.85546875" customWidth="1"/>
    <col min="5" max="5" width="16" bestFit="1" customWidth="1"/>
    <col min="6" max="6" width="18.5703125" hidden="1" customWidth="1"/>
    <col min="7" max="7" width="18" customWidth="1"/>
    <col min="8" max="8" width="15.42578125" hidden="1" customWidth="1"/>
    <col min="9" max="9" width="43.85546875" customWidth="1"/>
  </cols>
  <sheetData>
    <row r="2" spans="2:9">
      <c r="B2" s="271" t="s">
        <v>160</v>
      </c>
      <c r="C2" s="272"/>
      <c r="D2" s="272"/>
      <c r="E2" s="272"/>
      <c r="F2" s="272"/>
      <c r="G2" s="272"/>
      <c r="H2" s="272"/>
      <c r="I2" s="273"/>
    </row>
    <row r="3" spans="2:9">
      <c r="B3" s="274" t="str">
        <f>'Other Financial Assets-II'!B3:G3</f>
        <v>Details as on 31st March 2023</v>
      </c>
      <c r="C3" s="275"/>
      <c r="D3" s="275"/>
      <c r="E3" s="275"/>
      <c r="F3" s="275"/>
      <c r="G3" s="275"/>
      <c r="H3" s="275"/>
      <c r="I3" s="276"/>
    </row>
    <row r="4" spans="2:9" ht="45">
      <c r="B4" s="131" t="s">
        <v>5</v>
      </c>
      <c r="C4" s="131" t="s">
        <v>161</v>
      </c>
      <c r="D4" s="131" t="s">
        <v>181</v>
      </c>
      <c r="E4" s="131" t="str">
        <f>[1]SUMMARY!D4</f>
        <v>Book Value as on  19.02.2024</v>
      </c>
      <c r="F4" s="131" t="s">
        <v>162</v>
      </c>
      <c r="G4" s="131" t="s">
        <v>9</v>
      </c>
      <c r="H4" s="132" t="s">
        <v>36</v>
      </c>
      <c r="I4" s="131" t="s">
        <v>3</v>
      </c>
    </row>
    <row r="5" spans="2:9">
      <c r="B5" s="277" t="str">
        <f>[1]SUMMARY!B5</f>
        <v>Figures in INR</v>
      </c>
      <c r="C5" s="278"/>
      <c r="D5" s="278"/>
      <c r="E5" s="278"/>
      <c r="F5" s="279"/>
      <c r="G5" s="279"/>
      <c r="H5" s="279"/>
      <c r="I5" s="280"/>
    </row>
    <row r="6" spans="2:9">
      <c r="B6" s="133">
        <v>1</v>
      </c>
      <c r="C6" s="292" t="s">
        <v>221</v>
      </c>
      <c r="D6" s="149" t="s">
        <v>182</v>
      </c>
      <c r="E6" s="144">
        <v>500000</v>
      </c>
      <c r="F6" s="134"/>
      <c r="G6" s="135" t="s">
        <v>112</v>
      </c>
      <c r="H6" s="135"/>
      <c r="I6" s="283" t="s">
        <v>285</v>
      </c>
    </row>
    <row r="7" spans="2:9">
      <c r="B7" s="133">
        <f>+B6+1</f>
        <v>2</v>
      </c>
      <c r="C7" s="292"/>
      <c r="D7" s="149" t="s">
        <v>183</v>
      </c>
      <c r="E7" s="144">
        <v>400000</v>
      </c>
      <c r="F7" s="134"/>
      <c r="G7" s="135" t="s">
        <v>112</v>
      </c>
      <c r="H7" s="135"/>
      <c r="I7" s="284"/>
    </row>
    <row r="8" spans="2:9">
      <c r="B8" s="133">
        <f t="shared" ref="B8:B45" si="0">+B7+1</f>
        <v>3</v>
      </c>
      <c r="C8" s="292"/>
      <c r="D8" s="149" t="s">
        <v>184</v>
      </c>
      <c r="E8" s="144">
        <v>100000</v>
      </c>
      <c r="F8" s="134"/>
      <c r="G8" s="135" t="s">
        <v>112</v>
      </c>
      <c r="H8" s="135"/>
      <c r="I8" s="284"/>
    </row>
    <row r="9" spans="2:9">
      <c r="B9" s="133">
        <f t="shared" si="0"/>
        <v>4</v>
      </c>
      <c r="C9" s="292"/>
      <c r="D9" s="149" t="s">
        <v>185</v>
      </c>
      <c r="E9" s="144">
        <v>100000</v>
      </c>
      <c r="F9" s="134"/>
      <c r="G9" s="135" t="s">
        <v>112</v>
      </c>
      <c r="H9" s="135"/>
      <c r="I9" s="284"/>
    </row>
    <row r="10" spans="2:9">
      <c r="B10" s="133">
        <f t="shared" si="0"/>
        <v>5</v>
      </c>
      <c r="C10" s="292"/>
      <c r="D10" s="149" t="s">
        <v>186</v>
      </c>
      <c r="E10" s="144">
        <v>100000</v>
      </c>
      <c r="F10" s="134"/>
      <c r="G10" s="135" t="s">
        <v>112</v>
      </c>
      <c r="H10" s="135"/>
      <c r="I10" s="284"/>
    </row>
    <row r="11" spans="2:9">
      <c r="B11" s="133">
        <f t="shared" si="0"/>
        <v>6</v>
      </c>
      <c r="C11" s="292"/>
      <c r="D11" s="149" t="s">
        <v>187</v>
      </c>
      <c r="E11" s="144">
        <v>500000</v>
      </c>
      <c r="F11" s="134"/>
      <c r="G11" s="135" t="s">
        <v>112</v>
      </c>
      <c r="H11" s="135"/>
      <c r="I11" s="284"/>
    </row>
    <row r="12" spans="2:9">
      <c r="B12" s="133">
        <f t="shared" si="0"/>
        <v>7</v>
      </c>
      <c r="C12" s="292"/>
      <c r="D12" s="149" t="s">
        <v>188</v>
      </c>
      <c r="E12" s="144">
        <v>500000</v>
      </c>
      <c r="F12" s="134"/>
      <c r="G12" s="135" t="s">
        <v>112</v>
      </c>
      <c r="H12" s="135"/>
      <c r="I12" s="284"/>
    </row>
    <row r="13" spans="2:9">
      <c r="B13" s="133">
        <f t="shared" si="0"/>
        <v>8</v>
      </c>
      <c r="C13" s="292"/>
      <c r="D13" s="149" t="s">
        <v>189</v>
      </c>
      <c r="E13" s="144">
        <v>500000</v>
      </c>
      <c r="F13" s="134"/>
      <c r="G13" s="135" t="s">
        <v>112</v>
      </c>
      <c r="H13" s="135"/>
      <c r="I13" s="284"/>
    </row>
    <row r="14" spans="2:9">
      <c r="B14" s="133">
        <f t="shared" si="0"/>
        <v>9</v>
      </c>
      <c r="C14" s="292"/>
      <c r="D14" s="149" t="s">
        <v>190</v>
      </c>
      <c r="E14" s="144">
        <v>500000</v>
      </c>
      <c r="F14" s="134"/>
      <c r="G14" s="135" t="s">
        <v>112</v>
      </c>
      <c r="H14" s="135"/>
      <c r="I14" s="284"/>
    </row>
    <row r="15" spans="2:9">
      <c r="B15" s="133">
        <f t="shared" si="0"/>
        <v>10</v>
      </c>
      <c r="C15" s="292"/>
      <c r="D15" s="149" t="s">
        <v>191</v>
      </c>
      <c r="E15" s="144">
        <v>500000</v>
      </c>
      <c r="F15" s="134"/>
      <c r="G15" s="135" t="s">
        <v>112</v>
      </c>
      <c r="H15" s="135"/>
      <c r="I15" s="284"/>
    </row>
    <row r="16" spans="2:9">
      <c r="B16" s="133">
        <f t="shared" si="0"/>
        <v>11</v>
      </c>
      <c r="C16" s="292"/>
      <c r="D16" s="149" t="s">
        <v>192</v>
      </c>
      <c r="E16" s="144">
        <v>500000</v>
      </c>
      <c r="F16" s="134"/>
      <c r="G16" s="135" t="s">
        <v>112</v>
      </c>
      <c r="H16" s="135"/>
      <c r="I16" s="284"/>
    </row>
    <row r="17" spans="2:9">
      <c r="B17" s="133">
        <f t="shared" si="0"/>
        <v>12</v>
      </c>
      <c r="C17" s="292"/>
      <c r="D17" s="149" t="s">
        <v>193</v>
      </c>
      <c r="E17" s="144">
        <v>400000</v>
      </c>
      <c r="F17" s="134"/>
      <c r="G17" s="135" t="s">
        <v>112</v>
      </c>
      <c r="H17" s="135"/>
      <c r="I17" s="284"/>
    </row>
    <row r="18" spans="2:9">
      <c r="B18" s="133">
        <f t="shared" si="0"/>
        <v>13</v>
      </c>
      <c r="C18" s="292"/>
      <c r="D18" s="149" t="s">
        <v>194</v>
      </c>
      <c r="E18" s="144">
        <v>400000</v>
      </c>
      <c r="F18" s="134"/>
      <c r="G18" s="135" t="s">
        <v>112</v>
      </c>
      <c r="H18" s="135"/>
      <c r="I18" s="284"/>
    </row>
    <row r="19" spans="2:9">
      <c r="B19" s="133">
        <f t="shared" si="0"/>
        <v>14</v>
      </c>
      <c r="C19" s="292"/>
      <c r="D19" s="149" t="s">
        <v>195</v>
      </c>
      <c r="E19" s="144">
        <v>500000</v>
      </c>
      <c r="F19" s="134"/>
      <c r="G19" s="135" t="s">
        <v>112</v>
      </c>
      <c r="H19" s="135"/>
      <c r="I19" s="284"/>
    </row>
    <row r="20" spans="2:9">
      <c r="B20" s="133">
        <f t="shared" si="0"/>
        <v>15</v>
      </c>
      <c r="C20" s="292"/>
      <c r="D20" s="149" t="s">
        <v>196</v>
      </c>
      <c r="E20" s="144">
        <v>500000</v>
      </c>
      <c r="F20" s="134"/>
      <c r="G20" s="135" t="s">
        <v>112</v>
      </c>
      <c r="H20" s="135"/>
      <c r="I20" s="284"/>
    </row>
    <row r="21" spans="2:9">
      <c r="B21" s="133">
        <f t="shared" si="0"/>
        <v>16</v>
      </c>
      <c r="C21" s="292"/>
      <c r="D21" s="149" t="s">
        <v>197</v>
      </c>
      <c r="E21" s="144">
        <v>400000</v>
      </c>
      <c r="F21" s="134"/>
      <c r="G21" s="135" t="s">
        <v>112</v>
      </c>
      <c r="H21" s="135"/>
      <c r="I21" s="284"/>
    </row>
    <row r="22" spans="2:9">
      <c r="B22" s="133">
        <f t="shared" si="0"/>
        <v>17</v>
      </c>
      <c r="C22" s="292" t="s">
        <v>222</v>
      </c>
      <c r="D22" s="149" t="s">
        <v>198</v>
      </c>
      <c r="E22" s="144">
        <v>130000</v>
      </c>
      <c r="F22" s="134"/>
      <c r="G22" s="135" t="s">
        <v>112</v>
      </c>
      <c r="H22" s="135"/>
      <c r="I22" s="284"/>
    </row>
    <row r="23" spans="2:9">
      <c r="B23" s="133">
        <f t="shared" si="0"/>
        <v>18</v>
      </c>
      <c r="C23" s="292"/>
      <c r="D23" s="149" t="s">
        <v>199</v>
      </c>
      <c r="E23" s="144">
        <v>150000</v>
      </c>
      <c r="F23" s="134"/>
      <c r="G23" s="135" t="s">
        <v>112</v>
      </c>
      <c r="H23" s="135"/>
      <c r="I23" s="284"/>
    </row>
    <row r="24" spans="2:9">
      <c r="B24" s="133">
        <f t="shared" si="0"/>
        <v>19</v>
      </c>
      <c r="C24" s="293" t="s">
        <v>223</v>
      </c>
      <c r="D24" s="149" t="s">
        <v>200</v>
      </c>
      <c r="E24" s="144">
        <v>-46621479</v>
      </c>
      <c r="F24" s="134"/>
      <c r="G24" s="135" t="s">
        <v>119</v>
      </c>
      <c r="H24" s="135"/>
      <c r="I24" s="284"/>
    </row>
    <row r="25" spans="2:9">
      <c r="B25" s="133">
        <f t="shared" si="0"/>
        <v>20</v>
      </c>
      <c r="C25" s="293"/>
      <c r="D25" s="149" t="s">
        <v>201</v>
      </c>
      <c r="E25" s="144">
        <v>-7116194</v>
      </c>
      <c r="F25" s="134"/>
      <c r="G25" s="135" t="s">
        <v>119</v>
      </c>
      <c r="H25" s="135"/>
      <c r="I25" s="284"/>
    </row>
    <row r="26" spans="2:9">
      <c r="B26" s="133">
        <f t="shared" si="0"/>
        <v>21</v>
      </c>
      <c r="C26" s="293"/>
      <c r="D26" s="149" t="s">
        <v>202</v>
      </c>
      <c r="E26" s="144">
        <v>406020479</v>
      </c>
      <c r="F26" s="134"/>
      <c r="G26" s="135" t="s">
        <v>112</v>
      </c>
      <c r="H26" s="135"/>
      <c r="I26" s="284"/>
    </row>
    <row r="27" spans="2:9">
      <c r="B27" s="133">
        <f t="shared" si="0"/>
        <v>22</v>
      </c>
      <c r="C27" s="292" t="s">
        <v>224</v>
      </c>
      <c r="D27" s="149" t="s">
        <v>203</v>
      </c>
      <c r="E27" s="144">
        <v>-29508505</v>
      </c>
      <c r="F27" s="134"/>
      <c r="G27" s="135" t="s">
        <v>119</v>
      </c>
      <c r="H27" s="135"/>
      <c r="I27" s="284"/>
    </row>
    <row r="28" spans="2:9">
      <c r="B28" s="133">
        <f t="shared" si="0"/>
        <v>23</v>
      </c>
      <c r="C28" s="292"/>
      <c r="D28" s="149" t="s">
        <v>204</v>
      </c>
      <c r="E28" s="144">
        <v>-3934475</v>
      </c>
      <c r="F28" s="134"/>
      <c r="G28" s="135" t="s">
        <v>119</v>
      </c>
      <c r="H28" s="135"/>
      <c r="I28" s="284"/>
    </row>
    <row r="29" spans="2:9">
      <c r="B29" s="133">
        <f t="shared" si="0"/>
        <v>24</v>
      </c>
      <c r="C29" s="292"/>
      <c r="D29" s="149" t="s">
        <v>205</v>
      </c>
      <c r="E29" s="144">
        <v>64500000</v>
      </c>
      <c r="F29" s="134"/>
      <c r="G29" s="135" t="s">
        <v>112</v>
      </c>
      <c r="H29" s="135"/>
      <c r="I29" s="284"/>
    </row>
    <row r="30" spans="2:9">
      <c r="B30" s="133">
        <f t="shared" si="0"/>
        <v>25</v>
      </c>
      <c r="C30" s="292"/>
      <c r="D30" s="149" t="s">
        <v>206</v>
      </c>
      <c r="E30" s="144">
        <v>24500000</v>
      </c>
      <c r="F30" s="134"/>
      <c r="G30" s="135" t="s">
        <v>112</v>
      </c>
      <c r="H30" s="135"/>
      <c r="I30" s="284"/>
    </row>
    <row r="31" spans="2:9">
      <c r="B31" s="133">
        <f t="shared" si="0"/>
        <v>26</v>
      </c>
      <c r="C31" s="292"/>
      <c r="D31" s="149" t="s">
        <v>207</v>
      </c>
      <c r="E31" s="144">
        <v>19500000</v>
      </c>
      <c r="F31" s="134"/>
      <c r="G31" s="135" t="s">
        <v>112</v>
      </c>
      <c r="H31" s="135"/>
      <c r="I31" s="284"/>
    </row>
    <row r="32" spans="2:9">
      <c r="B32" s="133">
        <f t="shared" si="0"/>
        <v>27</v>
      </c>
      <c r="C32" s="292"/>
      <c r="D32" s="149" t="s">
        <v>208</v>
      </c>
      <c r="E32" s="144">
        <v>19500000</v>
      </c>
      <c r="F32" s="134"/>
      <c r="G32" s="135" t="s">
        <v>112</v>
      </c>
      <c r="H32" s="135"/>
      <c r="I32" s="284"/>
    </row>
    <row r="33" spans="2:9">
      <c r="B33" s="133">
        <f t="shared" si="0"/>
        <v>28</v>
      </c>
      <c r="C33" s="292"/>
      <c r="D33" s="149" t="s">
        <v>209</v>
      </c>
      <c r="E33" s="144">
        <v>7000000</v>
      </c>
      <c r="F33" s="134"/>
      <c r="G33" s="135" t="s">
        <v>112</v>
      </c>
      <c r="H33" s="135"/>
      <c r="I33" s="284"/>
    </row>
    <row r="34" spans="2:9">
      <c r="B34" s="133">
        <f t="shared" si="0"/>
        <v>29</v>
      </c>
      <c r="C34" s="292"/>
      <c r="D34" s="149" t="s">
        <v>210</v>
      </c>
      <c r="E34" s="144">
        <v>9500000</v>
      </c>
      <c r="F34" s="134"/>
      <c r="G34" s="135" t="s">
        <v>112</v>
      </c>
      <c r="H34" s="135"/>
      <c r="I34" s="284"/>
    </row>
    <row r="35" spans="2:9">
      <c r="B35" s="133">
        <f t="shared" si="0"/>
        <v>30</v>
      </c>
      <c r="C35" s="292"/>
      <c r="D35" s="149" t="s">
        <v>211</v>
      </c>
      <c r="E35" s="144">
        <v>159500000</v>
      </c>
      <c r="F35" s="134"/>
      <c r="G35" s="135" t="s">
        <v>112</v>
      </c>
      <c r="H35" s="135"/>
      <c r="I35" s="284"/>
    </row>
    <row r="36" spans="2:9">
      <c r="B36" s="133">
        <f t="shared" si="0"/>
        <v>31</v>
      </c>
      <c r="C36" s="292"/>
      <c r="D36" s="149" t="s">
        <v>212</v>
      </c>
      <c r="E36" s="144">
        <v>24500000</v>
      </c>
      <c r="F36" s="134"/>
      <c r="G36" s="135" t="s">
        <v>112</v>
      </c>
      <c r="H36" s="135"/>
      <c r="I36" s="284"/>
    </row>
    <row r="37" spans="2:9">
      <c r="B37" s="133">
        <f t="shared" si="0"/>
        <v>32</v>
      </c>
      <c r="C37" s="292"/>
      <c r="D37" s="149" t="s">
        <v>213</v>
      </c>
      <c r="E37" s="144">
        <v>74500000</v>
      </c>
      <c r="F37" s="134"/>
      <c r="G37" s="135" t="s">
        <v>112</v>
      </c>
      <c r="H37" s="135"/>
      <c r="I37" s="284"/>
    </row>
    <row r="38" spans="2:9">
      <c r="B38" s="133">
        <f t="shared" si="0"/>
        <v>33</v>
      </c>
      <c r="C38" s="292"/>
      <c r="D38" s="149" t="s">
        <v>214</v>
      </c>
      <c r="E38" s="144">
        <v>63000000</v>
      </c>
      <c r="F38" s="134"/>
      <c r="G38" s="135" t="s">
        <v>112</v>
      </c>
      <c r="H38" s="135"/>
      <c r="I38" s="284"/>
    </row>
    <row r="39" spans="2:9">
      <c r="B39" s="133">
        <f t="shared" si="0"/>
        <v>34</v>
      </c>
      <c r="C39" s="292"/>
      <c r="D39" s="149" t="s">
        <v>215</v>
      </c>
      <c r="E39" s="144">
        <v>14650000</v>
      </c>
      <c r="F39" s="134"/>
      <c r="G39" s="135" t="s">
        <v>112</v>
      </c>
      <c r="H39" s="135"/>
      <c r="I39" s="284"/>
    </row>
    <row r="40" spans="2:9">
      <c r="B40" s="133">
        <f t="shared" si="0"/>
        <v>35</v>
      </c>
      <c r="C40" s="292"/>
      <c r="D40" s="149" t="s">
        <v>216</v>
      </c>
      <c r="E40" s="144">
        <v>69500000</v>
      </c>
      <c r="F40" s="134"/>
      <c r="G40" s="135" t="s">
        <v>112</v>
      </c>
      <c r="H40" s="135"/>
      <c r="I40" s="284"/>
    </row>
    <row r="41" spans="2:9">
      <c r="B41" s="133">
        <f t="shared" si="0"/>
        <v>36</v>
      </c>
      <c r="C41" s="292"/>
      <c r="D41" s="149" t="s">
        <v>217</v>
      </c>
      <c r="E41" s="144">
        <v>-201390833</v>
      </c>
      <c r="F41" s="134"/>
      <c r="G41" s="135" t="s">
        <v>119</v>
      </c>
      <c r="H41" s="135"/>
      <c r="I41" s="284"/>
    </row>
    <row r="42" spans="2:9">
      <c r="B42" s="133">
        <f t="shared" si="0"/>
        <v>37</v>
      </c>
      <c r="C42" s="292" t="s">
        <v>225</v>
      </c>
      <c r="D42" s="149" t="s">
        <v>218</v>
      </c>
      <c r="E42" s="144">
        <v>-32607040</v>
      </c>
      <c r="F42" s="134"/>
      <c r="G42" s="135" t="s">
        <v>119</v>
      </c>
      <c r="H42" s="135"/>
      <c r="I42" s="284"/>
    </row>
    <row r="43" spans="2:9">
      <c r="B43" s="133">
        <f t="shared" si="0"/>
        <v>38</v>
      </c>
      <c r="C43" s="292"/>
      <c r="D43" s="149" t="s">
        <v>219</v>
      </c>
      <c r="E43" s="144">
        <v>30000</v>
      </c>
      <c r="F43" s="134"/>
      <c r="G43" s="135" t="s">
        <v>112</v>
      </c>
      <c r="H43" s="135"/>
      <c r="I43" s="284"/>
    </row>
    <row r="44" spans="2:9">
      <c r="B44" s="133">
        <f t="shared" si="0"/>
        <v>39</v>
      </c>
      <c r="C44" s="292"/>
      <c r="D44" s="149" t="s">
        <v>219</v>
      </c>
      <c r="E44" s="144">
        <v>34078158.911242522</v>
      </c>
      <c r="F44" s="134"/>
      <c r="G44" s="135" t="s">
        <v>112</v>
      </c>
      <c r="H44" s="135"/>
      <c r="I44" s="284"/>
    </row>
    <row r="45" spans="2:9">
      <c r="B45" s="133">
        <f t="shared" si="0"/>
        <v>40</v>
      </c>
      <c r="C45" s="292"/>
      <c r="D45" s="149" t="s">
        <v>220</v>
      </c>
      <c r="E45" s="144">
        <v>81000000</v>
      </c>
      <c r="F45" s="134"/>
      <c r="G45" s="135" t="s">
        <v>112</v>
      </c>
      <c r="H45" s="135"/>
      <c r="I45" s="285"/>
    </row>
    <row r="46" spans="2:9">
      <c r="B46" s="281" t="s">
        <v>133</v>
      </c>
      <c r="C46" s="282"/>
      <c r="D46" s="148"/>
      <c r="E46" s="76">
        <f>SUM(E6:E45)-E41-E42-E27-E28-E24-E25</f>
        <v>1077958637.9112425</v>
      </c>
      <c r="F46" s="136"/>
      <c r="G46" s="137">
        <f>SUM(G6:G45)</f>
        <v>0</v>
      </c>
      <c r="H46" s="137">
        <f>SUM(H6:H45)</f>
        <v>0</v>
      </c>
      <c r="I46" s="138"/>
    </row>
    <row r="47" spans="2:9" ht="15" customHeight="1">
      <c r="B47" s="289" t="str">
        <f>[2]SUMMARY!B12</f>
        <v>REMARKS &amp; NOTES:-</v>
      </c>
      <c r="C47" s="290"/>
      <c r="D47" s="290"/>
      <c r="E47" s="290"/>
      <c r="F47" s="290"/>
      <c r="G47" s="290"/>
      <c r="H47" s="290"/>
      <c r="I47" s="291"/>
    </row>
    <row r="48" spans="2:9" ht="163.5" customHeight="1">
      <c r="B48" s="286" t="s">
        <v>164</v>
      </c>
      <c r="C48" s="287"/>
      <c r="D48" s="287"/>
      <c r="E48" s="287"/>
      <c r="F48" s="287"/>
      <c r="G48" s="287"/>
      <c r="H48" s="287"/>
      <c r="I48" s="288"/>
    </row>
  </sheetData>
  <mergeCells count="12">
    <mergeCell ref="B48:I48"/>
    <mergeCell ref="B47:I47"/>
    <mergeCell ref="C6:C21"/>
    <mergeCell ref="C22:C23"/>
    <mergeCell ref="C24:C26"/>
    <mergeCell ref="C27:C41"/>
    <mergeCell ref="C42:C45"/>
    <mergeCell ref="B2:I2"/>
    <mergeCell ref="B3:I3"/>
    <mergeCell ref="B5:I5"/>
    <mergeCell ref="B46:C46"/>
    <mergeCell ref="I6:I4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H117"/>
  <sheetViews>
    <sheetView showGridLines="0" zoomScaleNormal="100" workbookViewId="0">
      <pane ySplit="4" topLeftCell="A30" activePane="bottomLeft" state="frozen"/>
      <selection pane="bottomLeft" activeCell="B32" sqref="B32:G32"/>
    </sheetView>
  </sheetViews>
  <sheetFormatPr defaultColWidth="9.140625" defaultRowHeight="15"/>
  <cols>
    <col min="1" max="1" width="2.140625" style="8" customWidth="1"/>
    <col min="2" max="2" width="4.42578125" style="32" customWidth="1"/>
    <col min="3" max="3" width="48" style="116" customWidth="1"/>
    <col min="4" max="4" width="16.5703125" style="203" bestFit="1" customWidth="1"/>
    <col min="5" max="5" width="14.42578125" style="32" bestFit="1" customWidth="1"/>
    <col min="6" max="6" width="14.140625" style="32" hidden="1" customWidth="1"/>
    <col min="7" max="7" width="63.5703125" style="8" customWidth="1"/>
    <col min="8" max="8" width="1.85546875" style="8" hidden="1" customWidth="1"/>
    <col min="9" max="9" width="35.42578125" style="8" customWidth="1"/>
    <col min="10" max="10" width="5.7109375" style="8" bestFit="1" customWidth="1"/>
    <col min="11" max="16384" width="9.140625" style="8"/>
  </cols>
  <sheetData>
    <row r="2" spans="2:8" ht="15" customHeight="1">
      <c r="B2" s="300" t="s">
        <v>42</v>
      </c>
      <c r="C2" s="301"/>
      <c r="D2" s="301"/>
      <c r="E2" s="301"/>
      <c r="F2" s="301"/>
      <c r="G2" s="302"/>
    </row>
    <row r="3" spans="2:8" ht="15" customHeight="1">
      <c r="B3" s="303" t="str">
        <f>SUMMARY!B3</f>
        <v>Details as on 31st March 2023</v>
      </c>
      <c r="C3" s="304"/>
      <c r="D3" s="304"/>
      <c r="E3" s="304"/>
      <c r="F3" s="304"/>
      <c r="G3" s="305"/>
    </row>
    <row r="4" spans="2:8" ht="45">
      <c r="B4" s="29" t="s">
        <v>5</v>
      </c>
      <c r="C4" s="29" t="s">
        <v>0</v>
      </c>
      <c r="D4" s="29" t="str">
        <f>SUMMARY!D4</f>
        <v>Book Value as on  31.03.2023</v>
      </c>
      <c r="E4" s="29" t="s">
        <v>9</v>
      </c>
      <c r="F4" s="78" t="s">
        <v>36</v>
      </c>
      <c r="G4" s="29" t="s">
        <v>3</v>
      </c>
    </row>
    <row r="5" spans="2:8" ht="15" customHeight="1">
      <c r="B5" s="306" t="str">
        <f>SUMMARY!B5</f>
        <v>Figures in INR</v>
      </c>
      <c r="C5" s="307"/>
      <c r="D5" s="307"/>
      <c r="E5" s="307"/>
      <c r="F5" s="307"/>
      <c r="G5" s="308"/>
    </row>
    <row r="6" spans="2:8" ht="15" customHeight="1">
      <c r="B6" s="122" t="s">
        <v>178</v>
      </c>
      <c r="C6" s="108" t="s">
        <v>118</v>
      </c>
      <c r="D6" s="107"/>
      <c r="E6" s="107"/>
      <c r="F6" s="107"/>
      <c r="G6" s="107"/>
      <c r="H6" s="82"/>
    </row>
    <row r="7" spans="2:8" ht="15" customHeight="1">
      <c r="B7" s="111">
        <v>1</v>
      </c>
      <c r="C7" s="114" t="s">
        <v>86</v>
      </c>
      <c r="D7" s="109">
        <v>-72100</v>
      </c>
      <c r="E7" s="111" t="s">
        <v>119</v>
      </c>
      <c r="F7" s="107"/>
      <c r="G7" s="84" t="s">
        <v>119</v>
      </c>
      <c r="H7" s="82"/>
    </row>
    <row r="8" spans="2:8" ht="120">
      <c r="B8" s="111">
        <v>2</v>
      </c>
      <c r="C8" s="114" t="s">
        <v>87</v>
      </c>
      <c r="D8" s="109">
        <v>11700</v>
      </c>
      <c r="E8" s="112">
        <v>0</v>
      </c>
      <c r="F8" s="107"/>
      <c r="G8" s="84" t="s">
        <v>121</v>
      </c>
      <c r="H8" s="82"/>
    </row>
    <row r="9" spans="2:8" ht="120">
      <c r="B9" s="111">
        <v>3</v>
      </c>
      <c r="C9" s="114" t="s">
        <v>88</v>
      </c>
      <c r="D9" s="109">
        <v>108103</v>
      </c>
      <c r="E9" s="112">
        <v>0</v>
      </c>
      <c r="F9" s="107"/>
      <c r="G9" s="84" t="s">
        <v>120</v>
      </c>
      <c r="H9" s="82"/>
    </row>
    <row r="10" spans="2:8" ht="135">
      <c r="B10" s="111">
        <v>4</v>
      </c>
      <c r="C10" s="114" t="s">
        <v>89</v>
      </c>
      <c r="D10" s="109">
        <v>125000</v>
      </c>
      <c r="E10" s="112">
        <v>0</v>
      </c>
      <c r="F10" s="107"/>
      <c r="G10" s="84" t="s">
        <v>122</v>
      </c>
      <c r="H10" s="82"/>
    </row>
    <row r="11" spans="2:8" ht="105">
      <c r="B11" s="111">
        <v>5</v>
      </c>
      <c r="C11" s="114" t="s">
        <v>90</v>
      </c>
      <c r="D11" s="109">
        <v>170000</v>
      </c>
      <c r="E11" s="109">
        <v>170000</v>
      </c>
      <c r="F11" s="107"/>
      <c r="G11" s="84" t="s">
        <v>130</v>
      </c>
      <c r="H11" s="82"/>
    </row>
    <row r="12" spans="2:8" ht="120">
      <c r="B12" s="111">
        <v>6</v>
      </c>
      <c r="C12" s="114" t="s">
        <v>91</v>
      </c>
      <c r="D12" s="109">
        <v>12412</v>
      </c>
      <c r="E12" s="112">
        <v>0</v>
      </c>
      <c r="F12" s="107"/>
      <c r="G12" s="84" t="s">
        <v>125</v>
      </c>
      <c r="H12" s="82"/>
    </row>
    <row r="13" spans="2:8" ht="120">
      <c r="B13" s="111">
        <v>7</v>
      </c>
      <c r="C13" s="114" t="s">
        <v>92</v>
      </c>
      <c r="D13" s="109">
        <v>22324400</v>
      </c>
      <c r="E13" s="112">
        <v>0</v>
      </c>
      <c r="F13" s="107"/>
      <c r="G13" s="84" t="s">
        <v>126</v>
      </c>
      <c r="H13" s="82"/>
    </row>
    <row r="14" spans="2:8" ht="120">
      <c r="B14" s="111">
        <v>8</v>
      </c>
      <c r="C14" s="179" t="s">
        <v>170</v>
      </c>
      <c r="D14" s="200">
        <v>14000</v>
      </c>
      <c r="E14" s="112">
        <v>0</v>
      </c>
      <c r="F14" s="142"/>
      <c r="G14" s="84" t="s">
        <v>287</v>
      </c>
      <c r="H14" s="143"/>
    </row>
    <row r="15" spans="2:8" ht="120">
      <c r="B15" s="111">
        <v>9</v>
      </c>
      <c r="C15" s="179" t="s">
        <v>87</v>
      </c>
      <c r="D15" s="200">
        <v>15400</v>
      </c>
      <c r="E15" s="112">
        <v>0</v>
      </c>
      <c r="F15" s="142"/>
      <c r="G15" s="84" t="s">
        <v>288</v>
      </c>
      <c r="H15" s="143"/>
    </row>
    <row r="16" spans="2:8" ht="120">
      <c r="B16" s="111">
        <v>10</v>
      </c>
      <c r="C16" s="114" t="s">
        <v>93</v>
      </c>
      <c r="D16" s="109">
        <f>265674</f>
        <v>265674</v>
      </c>
      <c r="E16" s="112">
        <v>0</v>
      </c>
      <c r="F16" s="107"/>
      <c r="G16" s="84" t="s">
        <v>127</v>
      </c>
      <c r="H16" s="82"/>
    </row>
    <row r="17" spans="2:8" ht="105">
      <c r="B17" s="111">
        <v>11</v>
      </c>
      <c r="C17" s="114" t="s">
        <v>94</v>
      </c>
      <c r="D17" s="109">
        <v>10000</v>
      </c>
      <c r="E17" s="109">
        <v>10000</v>
      </c>
      <c r="F17" s="107"/>
      <c r="G17" s="84" t="s">
        <v>128</v>
      </c>
      <c r="H17" s="82"/>
    </row>
    <row r="18" spans="2:8" ht="120">
      <c r="B18" s="111">
        <v>12</v>
      </c>
      <c r="C18" s="114" t="s">
        <v>95</v>
      </c>
      <c r="D18" s="109">
        <v>1363889</v>
      </c>
      <c r="E18" s="112">
        <v>0</v>
      </c>
      <c r="F18" s="107"/>
      <c r="G18" s="113" t="s">
        <v>124</v>
      </c>
      <c r="H18" s="82"/>
    </row>
    <row r="19" spans="2:8" ht="120">
      <c r="B19" s="111">
        <v>13</v>
      </c>
      <c r="C19" s="179" t="s">
        <v>171</v>
      </c>
      <c r="D19" s="200">
        <v>20000</v>
      </c>
      <c r="E19" s="112">
        <v>0</v>
      </c>
      <c r="F19" s="142"/>
      <c r="G19" s="84" t="s">
        <v>332</v>
      </c>
      <c r="H19" s="143"/>
    </row>
    <row r="20" spans="2:8" ht="120">
      <c r="B20" s="111">
        <v>14</v>
      </c>
      <c r="C20" s="179" t="s">
        <v>172</v>
      </c>
      <c r="D20" s="200">
        <v>11000</v>
      </c>
      <c r="E20" s="112">
        <v>0</v>
      </c>
      <c r="F20" s="204"/>
      <c r="G20" s="214" t="s">
        <v>363</v>
      </c>
      <c r="H20" s="143"/>
    </row>
    <row r="21" spans="2:8" ht="120">
      <c r="B21" s="111">
        <v>15</v>
      </c>
      <c r="C21" s="179" t="s">
        <v>87</v>
      </c>
      <c r="D21" s="200">
        <v>11250</v>
      </c>
      <c r="E21" s="112">
        <v>0</v>
      </c>
      <c r="F21" s="142"/>
      <c r="G21" s="84" t="s">
        <v>288</v>
      </c>
      <c r="H21" s="143"/>
    </row>
    <row r="22" spans="2:8" ht="105">
      <c r="B22" s="111">
        <v>16</v>
      </c>
      <c r="C22" s="114" t="s">
        <v>96</v>
      </c>
      <c r="D22" s="109">
        <v>1760</v>
      </c>
      <c r="E22" s="112">
        <v>0</v>
      </c>
      <c r="F22" s="107"/>
      <c r="G22" s="84" t="s">
        <v>123</v>
      </c>
      <c r="H22" s="82"/>
    </row>
    <row r="23" spans="2:8" ht="120">
      <c r="B23" s="111">
        <v>17</v>
      </c>
      <c r="C23" s="179" t="s">
        <v>289</v>
      </c>
      <c r="D23" s="200">
        <v>385000</v>
      </c>
      <c r="E23" s="112">
        <v>0</v>
      </c>
      <c r="F23" s="142"/>
      <c r="G23" s="84" t="s">
        <v>329</v>
      </c>
      <c r="H23" s="143"/>
    </row>
    <row r="24" spans="2:8" ht="105">
      <c r="B24" s="111">
        <v>18</v>
      </c>
      <c r="C24" s="114" t="s">
        <v>97</v>
      </c>
      <c r="D24" s="109">
        <v>45000</v>
      </c>
      <c r="E24" s="110">
        <v>45000</v>
      </c>
      <c r="F24" s="107"/>
      <c r="G24" s="84" t="s">
        <v>129</v>
      </c>
      <c r="H24" s="143"/>
    </row>
    <row r="25" spans="2:8" ht="120">
      <c r="B25" s="111">
        <v>19</v>
      </c>
      <c r="C25" s="179" t="s">
        <v>173</v>
      </c>
      <c r="D25" s="200">
        <v>10000</v>
      </c>
      <c r="E25" s="200">
        <v>10000</v>
      </c>
      <c r="F25" s="142"/>
      <c r="G25" s="84" t="s">
        <v>331</v>
      </c>
      <c r="H25" s="143"/>
    </row>
    <row r="26" spans="2:8" ht="120">
      <c r="B26" s="111">
        <v>20</v>
      </c>
      <c r="C26" s="179" t="s">
        <v>174</v>
      </c>
      <c r="D26" s="200">
        <v>252000</v>
      </c>
      <c r="E26" s="112">
        <v>0</v>
      </c>
      <c r="F26" s="142"/>
      <c r="G26" s="84" t="s">
        <v>120</v>
      </c>
      <c r="H26" s="143"/>
    </row>
    <row r="27" spans="2:8" ht="120">
      <c r="B27" s="111">
        <v>21</v>
      </c>
      <c r="C27" s="179" t="s">
        <v>175</v>
      </c>
      <c r="D27" s="200">
        <v>11600</v>
      </c>
      <c r="E27" s="112">
        <v>0</v>
      </c>
      <c r="F27" s="142"/>
      <c r="G27" s="84" t="s">
        <v>330</v>
      </c>
      <c r="H27" s="143"/>
    </row>
    <row r="28" spans="2:8" ht="135">
      <c r="B28" s="147" t="s">
        <v>179</v>
      </c>
      <c r="C28" s="146" t="s">
        <v>176</v>
      </c>
      <c r="D28" s="201">
        <v>10262289.310000001</v>
      </c>
      <c r="E28" s="112">
        <v>0</v>
      </c>
      <c r="F28" s="204"/>
      <c r="G28" s="223" t="s">
        <v>369</v>
      </c>
      <c r="H28" s="143"/>
    </row>
    <row r="29" spans="2:8" ht="90">
      <c r="B29" s="122" t="s">
        <v>180</v>
      </c>
      <c r="C29" s="146" t="s">
        <v>177</v>
      </c>
      <c r="D29" s="201">
        <v>363656</v>
      </c>
      <c r="E29" s="112">
        <v>0</v>
      </c>
      <c r="F29" s="205"/>
      <c r="G29" s="222" t="s">
        <v>368</v>
      </c>
      <c r="H29" s="82"/>
    </row>
    <row r="30" spans="2:8" ht="15" customHeight="1">
      <c r="B30" s="309" t="s">
        <v>133</v>
      </c>
      <c r="C30" s="310"/>
      <c r="D30" s="103">
        <f>SUM(D8:D29)</f>
        <v>35794133.310000002</v>
      </c>
      <c r="E30" s="103">
        <f>SUM(E8:E29)</f>
        <v>235000</v>
      </c>
      <c r="F30" s="62" t="e">
        <f>SUM(#REF!)</f>
        <v>#REF!</v>
      </c>
      <c r="G30" s="30"/>
    </row>
    <row r="31" spans="2:8" ht="15" customHeight="1">
      <c r="B31" s="294" t="str">
        <f>[2]SUMMARY!B12</f>
        <v>REMARKS &amp; NOTES:-</v>
      </c>
      <c r="C31" s="295"/>
      <c r="D31" s="295"/>
      <c r="E31" s="295"/>
      <c r="F31" s="295"/>
      <c r="G31" s="296"/>
    </row>
    <row r="32" spans="2:8" ht="160.5" customHeight="1">
      <c r="B32" s="297" t="s">
        <v>164</v>
      </c>
      <c r="C32" s="298"/>
      <c r="D32" s="298"/>
      <c r="E32" s="298"/>
      <c r="F32" s="298"/>
      <c r="G32" s="299"/>
    </row>
    <row r="33" spans="2:7">
      <c r="B33" s="31"/>
      <c r="C33" s="33"/>
      <c r="D33" s="33"/>
      <c r="E33" s="31"/>
      <c r="F33" s="31"/>
      <c r="G33" s="31"/>
    </row>
    <row r="34" spans="2:7">
      <c r="B34" s="31"/>
      <c r="C34" s="115" t="s">
        <v>86</v>
      </c>
      <c r="D34" s="202">
        <v>-72100</v>
      </c>
      <c r="E34" s="31"/>
      <c r="F34" s="31"/>
      <c r="G34" s="31"/>
    </row>
    <row r="35" spans="2:7">
      <c r="B35" s="31"/>
      <c r="C35" s="115" t="s">
        <v>87</v>
      </c>
      <c r="D35" s="202">
        <f>11250+15400+11700</f>
        <v>38350</v>
      </c>
      <c r="E35" s="31"/>
      <c r="F35" s="31"/>
      <c r="G35" s="31"/>
    </row>
    <row r="36" spans="2:7">
      <c r="B36" s="31"/>
      <c r="C36" s="115" t="s">
        <v>88</v>
      </c>
      <c r="D36" s="202">
        <v>108103</v>
      </c>
      <c r="E36" s="31"/>
      <c r="F36" s="31"/>
      <c r="G36" s="31"/>
    </row>
    <row r="37" spans="2:7">
      <c r="B37" s="8"/>
      <c r="C37" s="115" t="s">
        <v>89</v>
      </c>
      <c r="D37" s="202">
        <v>125000</v>
      </c>
      <c r="E37" s="8"/>
      <c r="F37" s="8"/>
    </row>
    <row r="38" spans="2:7">
      <c r="B38" s="8"/>
      <c r="C38" s="115" t="s">
        <v>90</v>
      </c>
      <c r="D38" s="202">
        <v>170000</v>
      </c>
      <c r="E38" s="8"/>
      <c r="F38" s="8"/>
    </row>
    <row r="39" spans="2:7">
      <c r="B39" s="8"/>
      <c r="C39" s="115" t="s">
        <v>91</v>
      </c>
      <c r="D39" s="202">
        <v>12412</v>
      </c>
      <c r="E39" s="8"/>
      <c r="F39" s="8"/>
    </row>
    <row r="40" spans="2:7">
      <c r="B40" s="8"/>
      <c r="C40" s="115" t="s">
        <v>92</v>
      </c>
      <c r="D40" s="202">
        <v>22324400</v>
      </c>
      <c r="E40" s="8"/>
      <c r="F40" s="8"/>
    </row>
    <row r="41" spans="2:7">
      <c r="B41" s="8"/>
      <c r="C41" s="115" t="s">
        <v>93</v>
      </c>
      <c r="D41" s="202">
        <f>265674</f>
        <v>265674</v>
      </c>
      <c r="E41" s="8"/>
      <c r="F41" s="8"/>
    </row>
    <row r="42" spans="2:7">
      <c r="B42" s="8"/>
      <c r="C42" s="115" t="s">
        <v>94</v>
      </c>
      <c r="D42" s="202">
        <v>10000</v>
      </c>
      <c r="E42" s="8"/>
      <c r="F42" s="8"/>
    </row>
    <row r="43" spans="2:7">
      <c r="B43" s="8"/>
      <c r="C43" s="115" t="s">
        <v>95</v>
      </c>
      <c r="D43" s="202">
        <v>2000000</v>
      </c>
      <c r="E43" s="8"/>
      <c r="F43" s="8"/>
    </row>
    <row r="44" spans="2:7">
      <c r="B44" s="8"/>
      <c r="C44" s="115" t="s">
        <v>96</v>
      </c>
      <c r="D44" s="202">
        <v>1760</v>
      </c>
      <c r="E44" s="8"/>
      <c r="F44" s="8"/>
    </row>
    <row r="45" spans="2:7">
      <c r="B45" s="8"/>
      <c r="C45" s="115" t="s">
        <v>97</v>
      </c>
      <c r="D45" s="202">
        <v>45000</v>
      </c>
      <c r="E45" s="8"/>
      <c r="F45" s="8"/>
    </row>
    <row r="46" spans="2:7">
      <c r="B46" s="8"/>
      <c r="C46" s="47"/>
      <c r="D46" s="185">
        <f>SUM(D34:D45)</f>
        <v>25028599</v>
      </c>
      <c r="E46" s="8"/>
      <c r="F46" s="8"/>
    </row>
    <row r="47" spans="2:7">
      <c r="B47" s="8"/>
      <c r="C47" s="47"/>
      <c r="D47" s="47"/>
      <c r="E47" s="8"/>
      <c r="F47" s="8"/>
    </row>
    <row r="48" spans="2:7">
      <c r="B48" s="8"/>
      <c r="C48" s="47"/>
      <c r="D48" s="47"/>
      <c r="E48" s="8"/>
      <c r="F48" s="8"/>
    </row>
    <row r="49" spans="3:4" s="8" customFormat="1">
      <c r="C49" s="47"/>
      <c r="D49" s="47"/>
    </row>
    <row r="50" spans="3:4" s="8" customFormat="1">
      <c r="C50" s="47"/>
      <c r="D50" s="47"/>
    </row>
    <row r="51" spans="3:4" s="8" customFormat="1">
      <c r="C51" s="47"/>
      <c r="D51" s="47"/>
    </row>
    <row r="52" spans="3:4" s="8" customFormat="1">
      <c r="C52" s="47"/>
      <c r="D52" s="47"/>
    </row>
    <row r="53" spans="3:4" s="8" customFormat="1">
      <c r="C53" s="47"/>
      <c r="D53" s="47"/>
    </row>
    <row r="54" spans="3:4" s="8" customFormat="1">
      <c r="C54" s="47"/>
      <c r="D54" s="47"/>
    </row>
    <row r="55" spans="3:4" s="8" customFormat="1">
      <c r="C55" s="47"/>
      <c r="D55" s="47"/>
    </row>
    <row r="56" spans="3:4" s="8" customFormat="1">
      <c r="C56" s="47"/>
      <c r="D56" s="47"/>
    </row>
    <row r="57" spans="3:4" s="8" customFormat="1">
      <c r="C57" s="47"/>
      <c r="D57" s="47"/>
    </row>
    <row r="58" spans="3:4" s="8" customFormat="1">
      <c r="C58" s="47"/>
      <c r="D58" s="47"/>
    </row>
    <row r="59" spans="3:4" s="8" customFormat="1">
      <c r="C59" s="47"/>
      <c r="D59" s="47"/>
    </row>
    <row r="60" spans="3:4" s="8" customFormat="1">
      <c r="C60" s="47"/>
      <c r="D60" s="47"/>
    </row>
    <row r="61" spans="3:4" s="8" customFormat="1">
      <c r="C61" s="47"/>
      <c r="D61" s="47"/>
    </row>
    <row r="62" spans="3:4" s="8" customFormat="1">
      <c r="C62" s="47"/>
      <c r="D62" s="47"/>
    </row>
    <row r="63" spans="3:4" s="8" customFormat="1">
      <c r="C63" s="47"/>
      <c r="D63" s="47"/>
    </row>
    <row r="64" spans="3:4" s="8" customFormat="1">
      <c r="C64" s="47"/>
      <c r="D64" s="47"/>
    </row>
    <row r="65" spans="3:4" s="8" customFormat="1">
      <c r="C65" s="47"/>
      <c r="D65" s="47"/>
    </row>
    <row r="66" spans="3:4" s="8" customFormat="1">
      <c r="C66" s="47"/>
      <c r="D66" s="47"/>
    </row>
    <row r="67" spans="3:4" s="8" customFormat="1">
      <c r="C67" s="47"/>
      <c r="D67" s="47"/>
    </row>
    <row r="68" spans="3:4" s="8" customFormat="1">
      <c r="C68" s="47"/>
      <c r="D68" s="47"/>
    </row>
    <row r="69" spans="3:4" s="8" customFormat="1">
      <c r="C69" s="47"/>
      <c r="D69" s="47"/>
    </row>
    <row r="70" spans="3:4" s="8" customFormat="1">
      <c r="C70" s="47"/>
      <c r="D70" s="47"/>
    </row>
    <row r="71" spans="3:4" s="8" customFormat="1">
      <c r="C71" s="47"/>
      <c r="D71" s="47"/>
    </row>
    <row r="72" spans="3:4" s="8" customFormat="1">
      <c r="C72" s="47"/>
      <c r="D72" s="47"/>
    </row>
    <row r="73" spans="3:4" s="8" customFormat="1">
      <c r="C73" s="47"/>
      <c r="D73" s="47"/>
    </row>
    <row r="74" spans="3:4" s="8" customFormat="1">
      <c r="C74" s="47"/>
      <c r="D74" s="47"/>
    </row>
    <row r="75" spans="3:4" s="8" customFormat="1">
      <c r="C75" s="47"/>
      <c r="D75" s="47"/>
    </row>
    <row r="76" spans="3:4" s="8" customFormat="1">
      <c r="C76" s="47"/>
      <c r="D76" s="47"/>
    </row>
    <row r="77" spans="3:4" s="8" customFormat="1">
      <c r="C77" s="47"/>
      <c r="D77" s="47"/>
    </row>
    <row r="78" spans="3:4" s="8" customFormat="1">
      <c r="C78" s="47"/>
      <c r="D78" s="47"/>
    </row>
    <row r="79" spans="3:4" s="8" customFormat="1">
      <c r="C79" s="47"/>
      <c r="D79" s="47"/>
    </row>
    <row r="80" spans="3:4" s="8" customFormat="1">
      <c r="C80" s="47"/>
      <c r="D80" s="47"/>
    </row>
    <row r="81" spans="3:4" s="8" customFormat="1">
      <c r="C81" s="47"/>
      <c r="D81" s="47"/>
    </row>
    <row r="82" spans="3:4" s="8" customFormat="1">
      <c r="C82" s="47"/>
      <c r="D82" s="47"/>
    </row>
    <row r="83" spans="3:4" s="8" customFormat="1">
      <c r="C83" s="47"/>
      <c r="D83" s="47"/>
    </row>
    <row r="84" spans="3:4" s="8" customFormat="1">
      <c r="C84" s="47"/>
      <c r="D84" s="47"/>
    </row>
    <row r="85" spans="3:4" s="8" customFormat="1">
      <c r="C85" s="47"/>
      <c r="D85" s="47"/>
    </row>
    <row r="86" spans="3:4" s="8" customFormat="1">
      <c r="C86" s="47"/>
      <c r="D86" s="47"/>
    </row>
    <row r="87" spans="3:4" s="8" customFormat="1">
      <c r="C87" s="47"/>
      <c r="D87" s="47"/>
    </row>
    <row r="88" spans="3:4" s="8" customFormat="1">
      <c r="C88" s="47"/>
      <c r="D88" s="47"/>
    </row>
    <row r="89" spans="3:4" s="8" customFormat="1">
      <c r="C89" s="47"/>
      <c r="D89" s="47"/>
    </row>
    <row r="90" spans="3:4" s="8" customFormat="1">
      <c r="C90" s="47"/>
      <c r="D90" s="47"/>
    </row>
    <row r="91" spans="3:4" s="8" customFormat="1">
      <c r="C91" s="47"/>
      <c r="D91" s="47"/>
    </row>
    <row r="92" spans="3:4" s="8" customFormat="1">
      <c r="C92" s="47"/>
      <c r="D92" s="47"/>
    </row>
    <row r="93" spans="3:4" s="8" customFormat="1">
      <c r="C93" s="47"/>
      <c r="D93" s="47"/>
    </row>
    <row r="94" spans="3:4" s="8" customFormat="1">
      <c r="C94" s="47"/>
      <c r="D94" s="47"/>
    </row>
    <row r="95" spans="3:4" s="8" customFormat="1">
      <c r="C95" s="47"/>
      <c r="D95" s="47"/>
    </row>
    <row r="96" spans="3:4" s="8" customFormat="1">
      <c r="C96" s="47"/>
      <c r="D96" s="47"/>
    </row>
    <row r="97" spans="3:4" s="8" customFormat="1">
      <c r="C97" s="47"/>
      <c r="D97" s="47"/>
    </row>
    <row r="98" spans="3:4" s="8" customFormat="1">
      <c r="C98" s="47"/>
      <c r="D98" s="47"/>
    </row>
    <row r="99" spans="3:4" s="8" customFormat="1">
      <c r="C99" s="47"/>
      <c r="D99" s="47"/>
    </row>
    <row r="100" spans="3:4" s="8" customFormat="1">
      <c r="C100" s="47"/>
      <c r="D100" s="47"/>
    </row>
    <row r="101" spans="3:4" s="8" customFormat="1">
      <c r="C101" s="47"/>
      <c r="D101" s="47"/>
    </row>
    <row r="102" spans="3:4" s="8" customFormat="1">
      <c r="C102" s="47"/>
      <c r="D102" s="47"/>
    </row>
    <row r="103" spans="3:4" s="8" customFormat="1">
      <c r="C103" s="47"/>
      <c r="D103" s="47"/>
    </row>
    <row r="104" spans="3:4" s="8" customFormat="1">
      <c r="C104" s="47"/>
      <c r="D104" s="47"/>
    </row>
    <row r="105" spans="3:4" s="8" customFormat="1">
      <c r="C105" s="47"/>
      <c r="D105" s="47"/>
    </row>
    <row r="106" spans="3:4" s="8" customFormat="1">
      <c r="C106" s="47"/>
      <c r="D106" s="47"/>
    </row>
    <row r="107" spans="3:4" s="8" customFormat="1">
      <c r="C107" s="47"/>
      <c r="D107" s="47"/>
    </row>
    <row r="108" spans="3:4" s="8" customFormat="1">
      <c r="C108" s="47"/>
      <c r="D108" s="47"/>
    </row>
    <row r="109" spans="3:4" s="8" customFormat="1">
      <c r="C109" s="47"/>
      <c r="D109" s="47"/>
    </row>
    <row r="110" spans="3:4" s="8" customFormat="1">
      <c r="C110" s="47"/>
      <c r="D110" s="47"/>
    </row>
    <row r="111" spans="3:4" s="8" customFormat="1">
      <c r="C111" s="47"/>
      <c r="D111" s="47"/>
    </row>
    <row r="112" spans="3:4" s="8" customFormat="1">
      <c r="C112" s="47"/>
      <c r="D112" s="47"/>
    </row>
    <row r="113" spans="3:4" s="8" customFormat="1">
      <c r="C113" s="47"/>
      <c r="D113" s="47"/>
    </row>
    <row r="114" spans="3:4" s="8" customFormat="1">
      <c r="C114" s="47"/>
      <c r="D114" s="47"/>
    </row>
    <row r="115" spans="3:4" s="8" customFormat="1">
      <c r="C115" s="47"/>
      <c r="D115" s="47"/>
    </row>
    <row r="116" spans="3:4" s="8" customFormat="1">
      <c r="C116" s="47"/>
      <c r="D116" s="47"/>
    </row>
    <row r="117" spans="3:4" s="8" customFormat="1">
      <c r="C117" s="47"/>
      <c r="D117" s="47"/>
    </row>
  </sheetData>
  <mergeCells count="6">
    <mergeCell ref="B31:G31"/>
    <mergeCell ref="B32:G32"/>
    <mergeCell ref="B2:G2"/>
    <mergeCell ref="B3:G3"/>
    <mergeCell ref="B5:G5"/>
    <mergeCell ref="B30:C30"/>
  </mergeCells>
  <dataValidations count="1">
    <dataValidation type="list" allowBlank="1" showInputMessage="1" showErrorMessage="1" sqref="D14:D15 D19:D21 D23 D25:D27 D29 E25" xr:uid="{603DA72B-6CE6-40AE-A9C5-574E1BF7684B}">
      <formula1>"Loan. Advance"</formula1>
    </dataValidation>
  </dataValidations>
  <pageMargins left="0.31496062992125984" right="0.11811023622047245" top="0.74803149606299213" bottom="0.74803149606299213" header="0.31496062992125984" footer="0.31496062992125984"/>
  <pageSetup scale="75"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G41"/>
  <sheetViews>
    <sheetView showGridLines="0" topLeftCell="A24" zoomScaleNormal="100" workbookViewId="0">
      <selection activeCell="D25" sqref="D25"/>
    </sheetView>
  </sheetViews>
  <sheetFormatPr defaultRowHeight="15"/>
  <cols>
    <col min="1" max="1" width="2.7109375" customWidth="1"/>
    <col min="2" max="2" width="5.140625" customWidth="1"/>
    <col min="3" max="3" width="38" style="8" customWidth="1"/>
    <col min="4" max="4" width="28.7109375" bestFit="1" customWidth="1"/>
    <col min="5" max="5" width="20" bestFit="1" customWidth="1"/>
    <col min="6" max="6" width="17.28515625" hidden="1" customWidth="1"/>
    <col min="7" max="7" width="79.7109375" customWidth="1"/>
  </cols>
  <sheetData>
    <row r="2" spans="1:7">
      <c r="B2" s="320" t="s">
        <v>43</v>
      </c>
      <c r="C2" s="321"/>
      <c r="D2" s="321"/>
      <c r="E2" s="321"/>
      <c r="F2" s="321"/>
      <c r="G2" s="322"/>
    </row>
    <row r="3" spans="1:7" ht="15" customHeight="1">
      <c r="B3" s="323" t="str">
        <f>SUMMARY!B3</f>
        <v>Details as on 31st March 2023</v>
      </c>
      <c r="C3" s="324"/>
      <c r="D3" s="324"/>
      <c r="E3" s="324"/>
      <c r="F3" s="324"/>
      <c r="G3" s="325"/>
    </row>
    <row r="4" spans="1:7" ht="30">
      <c r="B4" s="72" t="s">
        <v>5</v>
      </c>
      <c r="C4" s="72" t="s">
        <v>6</v>
      </c>
      <c r="D4" s="73" t="str">
        <f>SUMMARY!D4</f>
        <v>Book Value as on  31.03.2023</v>
      </c>
      <c r="E4" s="72" t="s">
        <v>9</v>
      </c>
      <c r="F4" s="78" t="s">
        <v>36</v>
      </c>
      <c r="G4" s="72" t="s">
        <v>3</v>
      </c>
    </row>
    <row r="5" spans="1:7">
      <c r="B5" s="326" t="str">
        <f>SUMMARY!B5</f>
        <v>Figures in INR</v>
      </c>
      <c r="C5" s="327"/>
      <c r="D5" s="327"/>
      <c r="E5" s="327"/>
      <c r="F5" s="327"/>
      <c r="G5" s="328"/>
    </row>
    <row r="6" spans="1:7" ht="120">
      <c r="A6" s="208"/>
      <c r="B6" s="209">
        <v>1</v>
      </c>
      <c r="C6" s="210" t="s">
        <v>333</v>
      </c>
      <c r="D6" s="211">
        <v>2083058</v>
      </c>
      <c r="E6" s="213">
        <v>0</v>
      </c>
      <c r="F6" s="206"/>
      <c r="G6" s="89" t="s">
        <v>350</v>
      </c>
    </row>
    <row r="7" spans="1:7" ht="105">
      <c r="A7" s="208"/>
      <c r="B7" s="209">
        <v>2</v>
      </c>
      <c r="C7" s="210" t="s">
        <v>334</v>
      </c>
      <c r="D7" s="211">
        <v>17282</v>
      </c>
      <c r="E7" s="213">
        <v>0</v>
      </c>
      <c r="F7" s="206"/>
      <c r="G7" s="89" t="s">
        <v>351</v>
      </c>
    </row>
    <row r="8" spans="1:7" ht="120">
      <c r="A8" s="208"/>
      <c r="B8" s="209">
        <v>3</v>
      </c>
      <c r="C8" s="210" t="s">
        <v>333</v>
      </c>
      <c r="D8" s="211">
        <v>1852664</v>
      </c>
      <c r="E8" s="213">
        <v>0</v>
      </c>
      <c r="F8" s="206"/>
      <c r="G8" s="89" t="s">
        <v>352</v>
      </c>
    </row>
    <row r="9" spans="1:7" ht="120">
      <c r="A9" s="208"/>
      <c r="B9" s="209">
        <v>4</v>
      </c>
      <c r="C9" s="210" t="s">
        <v>335</v>
      </c>
      <c r="D9" s="211">
        <v>227727</v>
      </c>
      <c r="E9" s="213">
        <v>0</v>
      </c>
      <c r="F9" s="206"/>
      <c r="G9" s="89" t="s">
        <v>353</v>
      </c>
    </row>
    <row r="10" spans="1:7" ht="90">
      <c r="B10" s="209">
        <v>5</v>
      </c>
      <c r="C10" s="210" t="s">
        <v>336</v>
      </c>
      <c r="D10" s="211">
        <v>2053</v>
      </c>
      <c r="E10" s="213">
        <v>0</v>
      </c>
      <c r="F10" s="207"/>
      <c r="G10" s="89" t="s">
        <v>354</v>
      </c>
    </row>
    <row r="11" spans="1:7" ht="90">
      <c r="B11" s="209">
        <v>6</v>
      </c>
      <c r="C11" s="210" t="s">
        <v>337</v>
      </c>
      <c r="D11" s="211">
        <v>801</v>
      </c>
      <c r="E11" s="213">
        <v>0</v>
      </c>
      <c r="F11" s="206"/>
      <c r="G11" s="89" t="s">
        <v>354</v>
      </c>
    </row>
    <row r="12" spans="1:7" hidden="1">
      <c r="B12" s="209">
        <v>7</v>
      </c>
      <c r="C12" s="210" t="s">
        <v>338</v>
      </c>
      <c r="D12" s="211">
        <v>-16429660</v>
      </c>
      <c r="E12" s="206" t="s">
        <v>119</v>
      </c>
      <c r="F12" s="206"/>
      <c r="G12" s="206" t="s">
        <v>119</v>
      </c>
    </row>
    <row r="13" spans="1:7" ht="120">
      <c r="B13" s="209">
        <v>7</v>
      </c>
      <c r="C13" s="210" t="s">
        <v>113</v>
      </c>
      <c r="D13" s="211">
        <v>2100715.63</v>
      </c>
      <c r="E13" s="213">
        <v>0</v>
      </c>
      <c r="F13" s="206"/>
      <c r="G13" s="89" t="s">
        <v>355</v>
      </c>
    </row>
    <row r="14" spans="1:7" ht="120">
      <c r="B14" s="209">
        <v>8</v>
      </c>
      <c r="C14" s="210" t="s">
        <v>339</v>
      </c>
      <c r="D14" s="211">
        <v>7220619</v>
      </c>
      <c r="E14" s="213">
        <v>0</v>
      </c>
      <c r="F14" s="206"/>
      <c r="G14" s="89" t="s">
        <v>356</v>
      </c>
    </row>
    <row r="15" spans="1:7" ht="180">
      <c r="B15" s="209">
        <f>+B14+1</f>
        <v>9</v>
      </c>
      <c r="C15" s="210" t="s">
        <v>340</v>
      </c>
      <c r="D15" s="211">
        <v>9362408.6899999995</v>
      </c>
      <c r="E15" s="213">
        <v>0</v>
      </c>
      <c r="F15" s="206"/>
      <c r="G15" s="89" t="s">
        <v>349</v>
      </c>
    </row>
    <row r="16" spans="1:7" ht="165">
      <c r="B16" s="209">
        <f t="shared" ref="B16:B24" si="0">+B15+1</f>
        <v>10</v>
      </c>
      <c r="C16" s="210" t="s">
        <v>333</v>
      </c>
      <c r="D16" s="211">
        <v>11836591</v>
      </c>
      <c r="E16" s="213">
        <v>0</v>
      </c>
      <c r="F16" s="206"/>
      <c r="G16" s="89" t="s">
        <v>357</v>
      </c>
    </row>
    <row r="17" spans="2:7" ht="165">
      <c r="B17" s="209">
        <f t="shared" si="0"/>
        <v>11</v>
      </c>
      <c r="C17" s="210" t="s">
        <v>341</v>
      </c>
      <c r="D17" s="211">
        <v>12061522.9</v>
      </c>
      <c r="E17" s="213">
        <v>0</v>
      </c>
      <c r="F17" s="206"/>
      <c r="G17" s="89" t="s">
        <v>358</v>
      </c>
    </row>
    <row r="18" spans="2:7" ht="165">
      <c r="B18" s="209">
        <f t="shared" si="0"/>
        <v>12</v>
      </c>
      <c r="C18" s="210" t="s">
        <v>342</v>
      </c>
      <c r="D18" s="211">
        <v>8550829</v>
      </c>
      <c r="E18" s="213">
        <v>0</v>
      </c>
      <c r="F18" s="206"/>
      <c r="G18" s="89" t="s">
        <v>359</v>
      </c>
    </row>
    <row r="19" spans="2:7" ht="105">
      <c r="B19" s="209">
        <f t="shared" si="0"/>
        <v>13</v>
      </c>
      <c r="C19" s="210" t="s">
        <v>343</v>
      </c>
      <c r="D19" s="211">
        <v>5588072</v>
      </c>
      <c r="E19" s="213">
        <v>0</v>
      </c>
      <c r="F19" s="206"/>
      <c r="G19" s="89" t="s">
        <v>360</v>
      </c>
    </row>
    <row r="20" spans="2:7" ht="165">
      <c r="B20" s="209">
        <f t="shared" si="0"/>
        <v>14</v>
      </c>
      <c r="C20" s="210" t="s">
        <v>344</v>
      </c>
      <c r="D20" s="211">
        <v>4813695.5</v>
      </c>
      <c r="E20" s="213">
        <v>0</v>
      </c>
      <c r="F20" s="206"/>
      <c r="G20" s="89" t="s">
        <v>361</v>
      </c>
    </row>
    <row r="21" spans="2:7" ht="105">
      <c r="B21" s="209">
        <f t="shared" si="0"/>
        <v>15</v>
      </c>
      <c r="C21" s="210" t="s">
        <v>345</v>
      </c>
      <c r="D21" s="211">
        <v>5671259</v>
      </c>
      <c r="E21" s="213">
        <v>0</v>
      </c>
      <c r="F21" s="206"/>
      <c r="G21" s="89" t="s">
        <v>360</v>
      </c>
    </row>
    <row r="22" spans="2:7" ht="105">
      <c r="B22" s="209">
        <f t="shared" si="0"/>
        <v>16</v>
      </c>
      <c r="C22" s="210" t="s">
        <v>346</v>
      </c>
      <c r="D22" s="211">
        <v>10551391</v>
      </c>
      <c r="E22" s="213">
        <v>0</v>
      </c>
      <c r="F22" s="206"/>
      <c r="G22" s="89" t="s">
        <v>360</v>
      </c>
    </row>
    <row r="23" spans="2:7" ht="105">
      <c r="B23" s="209">
        <f t="shared" si="0"/>
        <v>17</v>
      </c>
      <c r="C23" s="210" t="s">
        <v>347</v>
      </c>
      <c r="D23" s="211">
        <v>4645</v>
      </c>
      <c r="E23" s="213">
        <v>0</v>
      </c>
      <c r="F23" s="206"/>
      <c r="G23" s="89" t="s">
        <v>360</v>
      </c>
    </row>
    <row r="24" spans="2:7" ht="105">
      <c r="B24" s="209">
        <f t="shared" si="0"/>
        <v>18</v>
      </c>
      <c r="C24" s="210" t="s">
        <v>348</v>
      </c>
      <c r="D24" s="212">
        <v>1211</v>
      </c>
      <c r="E24" s="213">
        <v>0</v>
      </c>
      <c r="F24" s="206"/>
      <c r="G24" s="89" t="s">
        <v>362</v>
      </c>
    </row>
    <row r="25" spans="2:7" ht="15" customHeight="1">
      <c r="B25" s="332" t="s">
        <v>133</v>
      </c>
      <c r="C25" s="333"/>
      <c r="D25" s="215">
        <f>SUM(D6:D24)-D12</f>
        <v>81946544.719999999</v>
      </c>
      <c r="E25" s="76">
        <f>SUM(E6:E24)</f>
        <v>0</v>
      </c>
      <c r="F25" s="63" t="e">
        <f>SUM(#REF!)</f>
        <v>#REF!</v>
      </c>
      <c r="G25" s="15"/>
    </row>
    <row r="26" spans="2:7" ht="15" customHeight="1">
      <c r="B26" s="329" t="str">
        <f>'Other Financial Assets-II'!B31:G31</f>
        <v>REMARKS &amp; NOTES:-</v>
      </c>
      <c r="C26" s="330"/>
      <c r="D26" s="330"/>
      <c r="E26" s="330"/>
      <c r="F26" s="330"/>
      <c r="G26" s="331"/>
    </row>
    <row r="27" spans="2:7" ht="15" customHeight="1">
      <c r="B27" s="311" t="s">
        <v>459</v>
      </c>
      <c r="C27" s="312"/>
      <c r="D27" s="312"/>
      <c r="E27" s="312"/>
      <c r="F27" s="312"/>
      <c r="G27" s="313"/>
    </row>
    <row r="28" spans="2:7">
      <c r="B28" s="314"/>
      <c r="C28" s="315"/>
      <c r="D28" s="315"/>
      <c r="E28" s="315"/>
      <c r="F28" s="315"/>
      <c r="G28" s="316"/>
    </row>
    <row r="29" spans="2:7">
      <c r="B29" s="314"/>
      <c r="C29" s="315"/>
      <c r="D29" s="315"/>
      <c r="E29" s="315"/>
      <c r="F29" s="315"/>
      <c r="G29" s="316"/>
    </row>
    <row r="30" spans="2:7">
      <c r="B30" s="314"/>
      <c r="C30" s="315"/>
      <c r="D30" s="315"/>
      <c r="E30" s="315"/>
      <c r="F30" s="315"/>
      <c r="G30" s="316"/>
    </row>
    <row r="31" spans="2:7">
      <c r="B31" s="314"/>
      <c r="C31" s="315"/>
      <c r="D31" s="315"/>
      <c r="E31" s="315"/>
      <c r="F31" s="315"/>
      <c r="G31" s="316"/>
    </row>
    <row r="32" spans="2:7">
      <c r="B32" s="314"/>
      <c r="C32" s="315"/>
      <c r="D32" s="315"/>
      <c r="E32" s="315"/>
      <c r="F32" s="315"/>
      <c r="G32" s="316"/>
    </row>
    <row r="33" spans="2:7">
      <c r="B33" s="314"/>
      <c r="C33" s="315"/>
      <c r="D33" s="315"/>
      <c r="E33" s="315"/>
      <c r="F33" s="315"/>
      <c r="G33" s="316"/>
    </row>
    <row r="34" spans="2:7" ht="54.75" customHeight="1">
      <c r="B34" s="317"/>
      <c r="C34" s="318"/>
      <c r="D34" s="318"/>
      <c r="E34" s="318"/>
      <c r="F34" s="318"/>
      <c r="G34" s="319"/>
    </row>
    <row r="35" spans="2:7">
      <c r="B35" s="4"/>
      <c r="C35" s="4"/>
      <c r="D35" s="4"/>
      <c r="E35" s="4"/>
      <c r="F35" s="4"/>
      <c r="G35" s="4"/>
    </row>
    <row r="36" spans="2:7">
      <c r="B36" s="4"/>
      <c r="C36" s="4"/>
      <c r="D36" s="4"/>
      <c r="E36" s="4"/>
      <c r="F36" s="4"/>
      <c r="G36" s="4"/>
    </row>
    <row r="37" spans="2:7">
      <c r="B37" s="4"/>
      <c r="C37" s="4"/>
      <c r="D37" s="4"/>
      <c r="E37" s="4"/>
      <c r="F37" s="4"/>
      <c r="G37" s="4"/>
    </row>
    <row r="38" spans="2:7">
      <c r="B38" s="4"/>
      <c r="C38" s="95" t="s">
        <v>98</v>
      </c>
      <c r="D38" s="95">
        <v>71004</v>
      </c>
      <c r="E38" s="7"/>
      <c r="F38" s="4"/>
      <c r="G38" s="4"/>
    </row>
    <row r="39" spans="2:7">
      <c r="B39" s="4"/>
      <c r="C39" s="7"/>
      <c r="D39" s="96">
        <f>SUM(D38)</f>
        <v>71004</v>
      </c>
      <c r="E39" s="7"/>
      <c r="F39" s="4"/>
      <c r="G39" s="4"/>
    </row>
    <row r="40" spans="2:7">
      <c r="B40" s="4"/>
      <c r="C40" s="4"/>
      <c r="D40" s="4"/>
      <c r="E40" s="4"/>
      <c r="F40" s="4"/>
      <c r="G40" s="4"/>
    </row>
    <row r="41" spans="2:7">
      <c r="B41" s="4"/>
      <c r="C41" s="4"/>
      <c r="D41" s="4"/>
      <c r="E41" s="4"/>
      <c r="F41" s="4"/>
      <c r="G41" s="4"/>
    </row>
  </sheetData>
  <mergeCells count="6">
    <mergeCell ref="B27:G34"/>
    <mergeCell ref="B2:G2"/>
    <mergeCell ref="B3:G3"/>
    <mergeCell ref="B5:G5"/>
    <mergeCell ref="B26:G26"/>
    <mergeCell ref="B25:C2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K60"/>
  <sheetViews>
    <sheetView showGridLines="0" workbookViewId="0">
      <selection activeCell="G7" sqref="G7"/>
    </sheetView>
  </sheetViews>
  <sheetFormatPr defaultRowHeight="15"/>
  <cols>
    <col min="1" max="1" width="2.85546875" customWidth="1"/>
    <col min="2" max="2" width="3.85546875" customWidth="1"/>
    <col min="3" max="3" width="39.7109375" bestFit="1" customWidth="1"/>
    <col min="4" max="4" width="16.28515625" bestFit="1" customWidth="1"/>
    <col min="5" max="5" width="22.85546875" customWidth="1"/>
    <col min="6" max="6" width="24.140625" hidden="1" customWidth="1"/>
    <col min="7" max="7" width="77.28515625" customWidth="1"/>
    <col min="8" max="8" width="6" customWidth="1"/>
    <col min="9" max="9" width="6.42578125" customWidth="1"/>
    <col min="10" max="10" width="34" customWidth="1"/>
  </cols>
  <sheetData>
    <row r="2" spans="2:11">
      <c r="B2" s="337" t="s">
        <v>44</v>
      </c>
      <c r="C2" s="337"/>
      <c r="D2" s="337"/>
      <c r="E2" s="337"/>
      <c r="F2" s="337"/>
      <c r="G2" s="337"/>
    </row>
    <row r="3" spans="2:11" ht="15" customHeight="1">
      <c r="B3" s="338" t="str">
        <f>SUMMARY!B3</f>
        <v>Details as on 31st March 2023</v>
      </c>
      <c r="C3" s="338"/>
      <c r="D3" s="338"/>
      <c r="E3" s="338"/>
      <c r="F3" s="338"/>
      <c r="G3" s="338"/>
      <c r="H3" s="33"/>
      <c r="I3" s="33"/>
      <c r="J3" s="33"/>
      <c r="K3" s="33"/>
    </row>
    <row r="4" spans="2:11" ht="45">
      <c r="B4" s="34" t="s">
        <v>5</v>
      </c>
      <c r="C4" s="34" t="s">
        <v>0</v>
      </c>
      <c r="D4" s="34" t="str">
        <f>SUMMARY!D4</f>
        <v>Book Value as on  31.03.2023</v>
      </c>
      <c r="E4" s="34" t="s">
        <v>9</v>
      </c>
      <c r="F4" s="78" t="s">
        <v>36</v>
      </c>
      <c r="G4" s="34" t="s">
        <v>3</v>
      </c>
    </row>
    <row r="5" spans="2:11">
      <c r="B5" s="339" t="s">
        <v>23</v>
      </c>
      <c r="C5" s="339"/>
      <c r="D5" s="339"/>
      <c r="E5" s="339"/>
      <c r="F5" s="339"/>
      <c r="G5" s="339"/>
    </row>
    <row r="6" spans="2:11">
      <c r="B6" s="147" t="s">
        <v>178</v>
      </c>
      <c r="C6" s="235" t="s">
        <v>166</v>
      </c>
      <c r="D6" s="61"/>
      <c r="E6" s="139"/>
      <c r="F6" s="139"/>
      <c r="G6" s="139"/>
    </row>
    <row r="7" spans="2:11" ht="105">
      <c r="B7" s="226">
        <v>1</v>
      </c>
      <c r="C7" s="230" t="s">
        <v>377</v>
      </c>
      <c r="D7" s="228">
        <v>42500000</v>
      </c>
      <c r="E7" s="243">
        <v>0</v>
      </c>
      <c r="F7" s="229"/>
      <c r="G7" s="227" t="s">
        <v>460</v>
      </c>
    </row>
    <row r="8" spans="2:11" ht="105" customHeight="1">
      <c r="B8" s="226">
        <v>2</v>
      </c>
      <c r="C8" s="230" t="s">
        <v>378</v>
      </c>
      <c r="D8" s="228">
        <v>30000000</v>
      </c>
      <c r="E8" s="243">
        <v>0</v>
      </c>
      <c r="F8" s="229"/>
      <c r="G8" s="227" t="s">
        <v>427</v>
      </c>
    </row>
    <row r="9" spans="2:11" ht="135">
      <c r="B9" s="226">
        <v>3</v>
      </c>
      <c r="C9" s="230" t="s">
        <v>379</v>
      </c>
      <c r="D9" s="228">
        <v>13057021</v>
      </c>
      <c r="E9" s="243">
        <v>0</v>
      </c>
      <c r="F9" s="229"/>
      <c r="G9" s="227" t="s">
        <v>428</v>
      </c>
    </row>
    <row r="10" spans="2:11" ht="60">
      <c r="B10" s="226">
        <v>4</v>
      </c>
      <c r="C10" s="231" t="s">
        <v>380</v>
      </c>
      <c r="D10" s="228">
        <v>11832376</v>
      </c>
      <c r="E10" s="243">
        <v>0</v>
      </c>
      <c r="F10" s="229"/>
      <c r="G10" s="227" t="s">
        <v>429</v>
      </c>
    </row>
    <row r="11" spans="2:11" ht="75">
      <c r="B11" s="226">
        <v>5</v>
      </c>
      <c r="C11" s="230" t="s">
        <v>381</v>
      </c>
      <c r="D11" s="228">
        <v>3585340</v>
      </c>
      <c r="E11" s="243">
        <v>0</v>
      </c>
      <c r="F11" s="229"/>
      <c r="G11" s="253" t="s">
        <v>454</v>
      </c>
    </row>
    <row r="12" spans="2:11" ht="105">
      <c r="B12" s="226">
        <v>6</v>
      </c>
      <c r="C12" s="230" t="s">
        <v>382</v>
      </c>
      <c r="D12" s="228">
        <v>3175002</v>
      </c>
      <c r="E12" s="243">
        <v>0</v>
      </c>
      <c r="F12" s="229"/>
      <c r="G12" s="227" t="s">
        <v>430</v>
      </c>
    </row>
    <row r="13" spans="2:11" ht="120">
      <c r="B13" s="226">
        <v>7</v>
      </c>
      <c r="C13" s="230" t="s">
        <v>431</v>
      </c>
      <c r="D13" s="228">
        <v>2800000</v>
      </c>
      <c r="E13" s="243">
        <v>0</v>
      </c>
      <c r="F13" s="229"/>
      <c r="G13" s="227" t="s">
        <v>457</v>
      </c>
    </row>
    <row r="14" spans="2:11" ht="105">
      <c r="B14" s="226">
        <v>8</v>
      </c>
      <c r="C14" s="230" t="s">
        <v>383</v>
      </c>
      <c r="D14" s="228">
        <v>2532055</v>
      </c>
      <c r="E14" s="243">
        <v>0</v>
      </c>
      <c r="F14" s="229"/>
      <c r="G14" s="253" t="s">
        <v>455</v>
      </c>
    </row>
    <row r="15" spans="2:11" ht="105">
      <c r="B15" s="226">
        <v>9</v>
      </c>
      <c r="C15" s="230" t="s">
        <v>384</v>
      </c>
      <c r="D15" s="228">
        <v>2529025</v>
      </c>
      <c r="E15" s="243">
        <v>0</v>
      </c>
      <c r="F15" s="229"/>
      <c r="G15" s="253" t="s">
        <v>456</v>
      </c>
    </row>
    <row r="16" spans="2:11" ht="105">
      <c r="B16" s="226">
        <v>10</v>
      </c>
      <c r="C16" s="230" t="s">
        <v>385</v>
      </c>
      <c r="D16" s="228">
        <v>1648913</v>
      </c>
      <c r="E16" s="243">
        <v>0</v>
      </c>
      <c r="F16" s="229"/>
      <c r="G16" s="227" t="s">
        <v>444</v>
      </c>
      <c r="J16" s="232">
        <f>+SUM(D7:D28)</f>
        <v>124872844</v>
      </c>
    </row>
    <row r="17" spans="2:10" ht="105">
      <c r="B17" s="226">
        <v>11</v>
      </c>
      <c r="C17" s="230" t="s">
        <v>386</v>
      </c>
      <c r="D17" s="228">
        <v>1600000</v>
      </c>
      <c r="E17" s="243">
        <v>0</v>
      </c>
      <c r="F17" s="229"/>
      <c r="G17" s="227" t="s">
        <v>444</v>
      </c>
      <c r="J17" s="233">
        <f>+D6</f>
        <v>0</v>
      </c>
    </row>
    <row r="18" spans="2:10" ht="90">
      <c r="B18" s="226">
        <v>12</v>
      </c>
      <c r="C18" s="230" t="s">
        <v>387</v>
      </c>
      <c r="D18" s="228">
        <v>1586520</v>
      </c>
      <c r="E18" s="243">
        <v>0</v>
      </c>
      <c r="F18" s="229"/>
      <c r="G18" s="253" t="s">
        <v>449</v>
      </c>
      <c r="J18" s="234">
        <f>-J17+J16</f>
        <v>124872844</v>
      </c>
    </row>
    <row r="19" spans="2:10" ht="90">
      <c r="B19" s="226">
        <v>13</v>
      </c>
      <c r="C19" s="230" t="s">
        <v>388</v>
      </c>
      <c r="D19" s="228">
        <v>1581675</v>
      </c>
      <c r="E19" s="243">
        <v>0</v>
      </c>
      <c r="F19" s="229"/>
      <c r="G19" s="253" t="s">
        <v>450</v>
      </c>
    </row>
    <row r="20" spans="2:10" ht="90">
      <c r="B20" s="226">
        <v>14</v>
      </c>
      <c r="C20" s="230" t="s">
        <v>389</v>
      </c>
      <c r="D20" s="228">
        <v>1295768</v>
      </c>
      <c r="E20" s="243">
        <v>0</v>
      </c>
      <c r="F20" s="229"/>
      <c r="G20" s="253" t="s">
        <v>451</v>
      </c>
    </row>
    <row r="21" spans="2:10" ht="75">
      <c r="B21" s="226">
        <v>15</v>
      </c>
      <c r="C21" s="230" t="s">
        <v>390</v>
      </c>
      <c r="D21" s="228">
        <v>832750</v>
      </c>
      <c r="E21" s="243">
        <v>0</v>
      </c>
      <c r="F21" s="229"/>
      <c r="G21" s="253" t="s">
        <v>452</v>
      </c>
    </row>
    <row r="22" spans="2:10" ht="90">
      <c r="B22" s="226">
        <v>16</v>
      </c>
      <c r="C22" s="230" t="s">
        <v>391</v>
      </c>
      <c r="D22" s="228">
        <v>800000</v>
      </c>
      <c r="E22" s="243">
        <v>0</v>
      </c>
      <c r="F22" s="229"/>
      <c r="G22" s="253" t="s">
        <v>453</v>
      </c>
    </row>
    <row r="23" spans="2:10" ht="120">
      <c r="B23" s="226">
        <v>17</v>
      </c>
      <c r="C23" s="230" t="s">
        <v>392</v>
      </c>
      <c r="D23" s="228">
        <v>700000</v>
      </c>
      <c r="E23" s="243">
        <v>0</v>
      </c>
      <c r="F23" s="229"/>
      <c r="G23" s="227" t="s">
        <v>457</v>
      </c>
    </row>
    <row r="24" spans="2:10" ht="75">
      <c r="B24" s="226">
        <v>18</v>
      </c>
      <c r="C24" s="230" t="s">
        <v>393</v>
      </c>
      <c r="D24" s="228">
        <v>657706</v>
      </c>
      <c r="E24" s="243">
        <v>0</v>
      </c>
      <c r="F24" s="229"/>
      <c r="G24" s="253" t="s">
        <v>448</v>
      </c>
    </row>
    <row r="25" spans="2:10" ht="75">
      <c r="B25" s="226">
        <v>19</v>
      </c>
      <c r="C25" s="230" t="s">
        <v>394</v>
      </c>
      <c r="D25" s="228">
        <v>595208</v>
      </c>
      <c r="E25" s="243">
        <v>0</v>
      </c>
      <c r="F25" s="229"/>
      <c r="G25" s="253" t="s">
        <v>447</v>
      </c>
    </row>
    <row r="26" spans="2:10" ht="90">
      <c r="B26" s="226">
        <v>20</v>
      </c>
      <c r="C26" s="230" t="s">
        <v>395</v>
      </c>
      <c r="D26" s="228">
        <v>535855</v>
      </c>
      <c r="E26" s="243">
        <v>0</v>
      </c>
      <c r="F26" s="229"/>
      <c r="G26" s="253" t="s">
        <v>446</v>
      </c>
    </row>
    <row r="27" spans="2:10" ht="90">
      <c r="B27" s="226">
        <v>21</v>
      </c>
      <c r="C27" s="230" t="s">
        <v>396</v>
      </c>
      <c r="D27" s="228">
        <v>527630</v>
      </c>
      <c r="E27" s="243">
        <v>0</v>
      </c>
      <c r="F27" s="229"/>
      <c r="G27" s="253" t="s">
        <v>445</v>
      </c>
    </row>
    <row r="28" spans="2:10" ht="105">
      <c r="B28" s="226">
        <v>22</v>
      </c>
      <c r="C28" s="230" t="s">
        <v>397</v>
      </c>
      <c r="D28" s="228">
        <v>500000</v>
      </c>
      <c r="E28" s="243">
        <v>0</v>
      </c>
      <c r="F28" s="229"/>
      <c r="G28" s="227" t="s">
        <v>444</v>
      </c>
    </row>
    <row r="29" spans="2:10" ht="90">
      <c r="B29" s="226">
        <v>23</v>
      </c>
      <c r="C29" s="227" t="s">
        <v>398</v>
      </c>
      <c r="D29" s="228">
        <v>216863.54000000699</v>
      </c>
      <c r="E29" s="243" t="s">
        <v>370</v>
      </c>
      <c r="F29" s="229"/>
      <c r="G29" s="216" t="s">
        <v>443</v>
      </c>
    </row>
    <row r="30" spans="2:10" ht="120">
      <c r="B30" s="147" t="s">
        <v>179</v>
      </c>
      <c r="C30" s="235" t="s">
        <v>167</v>
      </c>
      <c r="D30" s="61">
        <v>32194</v>
      </c>
      <c r="E30" s="243">
        <v>0</v>
      </c>
      <c r="F30" s="236"/>
      <c r="G30" s="223" t="s">
        <v>432</v>
      </c>
    </row>
    <row r="31" spans="2:10" ht="120">
      <c r="B31" s="147" t="s">
        <v>180</v>
      </c>
      <c r="C31" s="235" t="s">
        <v>168</v>
      </c>
      <c r="D31" s="61">
        <v>1232084.6200000001</v>
      </c>
      <c r="E31" s="243">
        <v>0</v>
      </c>
      <c r="F31" s="236"/>
      <c r="G31" s="252" t="s">
        <v>442</v>
      </c>
    </row>
    <row r="32" spans="2:10">
      <c r="B32" s="147" t="s">
        <v>400</v>
      </c>
      <c r="C32" s="235" t="s">
        <v>169</v>
      </c>
      <c r="D32" s="61"/>
      <c r="E32" s="243"/>
      <c r="F32" s="243"/>
      <c r="G32" s="243"/>
    </row>
    <row r="33" spans="2:9" ht="105">
      <c r="B33" s="249" t="s">
        <v>434</v>
      </c>
      <c r="C33" s="250" t="s">
        <v>435</v>
      </c>
      <c r="D33" s="251">
        <v>11832376</v>
      </c>
      <c r="E33" s="243">
        <v>0</v>
      </c>
      <c r="F33" s="245"/>
      <c r="G33" s="252" t="s">
        <v>441</v>
      </c>
    </row>
    <row r="34" spans="2:9" ht="105">
      <c r="B34" s="249" t="s">
        <v>436</v>
      </c>
      <c r="C34" s="250" t="s">
        <v>437</v>
      </c>
      <c r="D34" s="251">
        <v>9970</v>
      </c>
      <c r="E34" s="243">
        <v>0</v>
      </c>
      <c r="F34" s="245"/>
      <c r="G34" s="252" t="s">
        <v>440</v>
      </c>
    </row>
    <row r="35" spans="2:9" ht="105">
      <c r="B35" s="249" t="s">
        <v>438</v>
      </c>
      <c r="C35" s="250" t="s">
        <v>439</v>
      </c>
      <c r="D35" s="251">
        <v>68153</v>
      </c>
      <c r="E35" s="243">
        <v>0</v>
      </c>
      <c r="F35" s="245"/>
      <c r="G35" s="252" t="s">
        <v>440</v>
      </c>
    </row>
    <row r="36" spans="2:9" ht="135">
      <c r="B36" s="246" t="s">
        <v>399</v>
      </c>
      <c r="C36" s="247" t="s">
        <v>45</v>
      </c>
      <c r="D36" s="248">
        <v>290689</v>
      </c>
      <c r="E36" s="86">
        <f>D36</f>
        <v>290689</v>
      </c>
      <c r="F36" s="86">
        <f>E36</f>
        <v>290689</v>
      </c>
      <c r="G36" s="244" t="s">
        <v>433</v>
      </c>
      <c r="H36" s="12"/>
      <c r="I36" s="41"/>
    </row>
    <row r="37" spans="2:9">
      <c r="B37" s="53"/>
      <c r="C37" s="53" t="s">
        <v>133</v>
      </c>
      <c r="D37" s="53">
        <f>SUM(D6:D36)</f>
        <v>138555174.16000003</v>
      </c>
      <c r="E37" s="53">
        <f t="shared" ref="E37:F37" si="0">SUM(E36:E36)</f>
        <v>290689</v>
      </c>
      <c r="F37" s="53">
        <f t="shared" si="0"/>
        <v>290689</v>
      </c>
      <c r="G37" s="35"/>
    </row>
    <row r="38" spans="2:9">
      <c r="B38" s="340" t="s">
        <v>2</v>
      </c>
      <c r="C38" s="341"/>
      <c r="D38" s="341"/>
      <c r="E38" s="341"/>
      <c r="F38" s="341"/>
      <c r="G38" s="342"/>
    </row>
    <row r="39" spans="2:9" ht="15" customHeight="1">
      <c r="B39" s="334" t="s">
        <v>165</v>
      </c>
      <c r="C39" s="335"/>
      <c r="D39" s="335"/>
      <c r="E39" s="335"/>
      <c r="F39" s="335"/>
      <c r="G39" s="336"/>
    </row>
    <row r="40" spans="2:9">
      <c r="B40" s="314"/>
      <c r="C40" s="315"/>
      <c r="D40" s="315"/>
      <c r="E40" s="315"/>
      <c r="F40" s="315"/>
      <c r="G40" s="316"/>
    </row>
    <row r="41" spans="2:9">
      <c r="B41" s="314"/>
      <c r="C41" s="315"/>
      <c r="D41" s="315"/>
      <c r="E41" s="315"/>
      <c r="F41" s="315"/>
      <c r="G41" s="316"/>
    </row>
    <row r="42" spans="2:9">
      <c r="B42" s="314"/>
      <c r="C42" s="315"/>
      <c r="D42" s="315"/>
      <c r="E42" s="315"/>
      <c r="F42" s="315"/>
      <c r="G42" s="316"/>
    </row>
    <row r="43" spans="2:9">
      <c r="B43" s="314"/>
      <c r="C43" s="315"/>
      <c r="D43" s="315"/>
      <c r="E43" s="315"/>
      <c r="F43" s="315"/>
      <c r="G43" s="316"/>
    </row>
    <row r="44" spans="2:9" ht="63" customHeight="1">
      <c r="B44" s="317"/>
      <c r="C44" s="318"/>
      <c r="D44" s="318"/>
      <c r="E44" s="318"/>
      <c r="F44" s="318"/>
      <c r="G44" s="319"/>
    </row>
    <row r="45" spans="2:9">
      <c r="B45" s="36"/>
      <c r="C45" s="36"/>
      <c r="D45" s="36"/>
      <c r="E45" s="36"/>
      <c r="F45" s="36"/>
      <c r="G45" s="36"/>
    </row>
    <row r="46" spans="2:9">
      <c r="B46" s="31"/>
      <c r="C46" s="31"/>
      <c r="D46" s="31"/>
      <c r="E46" s="31"/>
      <c r="F46" s="31"/>
      <c r="G46" s="31"/>
    </row>
    <row r="47" spans="2:9">
      <c r="B47" s="31"/>
      <c r="C47" s="31"/>
      <c r="D47" s="31"/>
      <c r="E47" s="31"/>
      <c r="F47" s="31"/>
      <c r="G47" s="31"/>
    </row>
    <row r="48" spans="2:9">
      <c r="B48" s="31"/>
      <c r="C48" s="31"/>
      <c r="D48" s="31"/>
      <c r="E48" s="31"/>
      <c r="F48" s="31"/>
      <c r="G48" s="31"/>
    </row>
    <row r="49" spans="2:7">
      <c r="B49" s="31"/>
      <c r="C49" s="31"/>
      <c r="D49" s="31"/>
      <c r="E49" s="31"/>
      <c r="F49" s="31"/>
      <c r="G49" s="31"/>
    </row>
    <row r="50" spans="2:7">
      <c r="B50" s="31"/>
      <c r="C50" s="31"/>
      <c r="D50" s="31"/>
      <c r="E50" s="31"/>
      <c r="F50" s="31"/>
      <c r="G50" s="31"/>
    </row>
    <row r="51" spans="2:7">
      <c r="B51" s="31"/>
      <c r="C51" s="31"/>
      <c r="D51" s="31"/>
      <c r="E51" s="31"/>
      <c r="F51" s="31"/>
      <c r="G51" s="31"/>
    </row>
    <row r="57" spans="2:7">
      <c r="D57" s="12"/>
    </row>
    <row r="59" spans="2:7">
      <c r="D59" s="37"/>
    </row>
    <row r="60" spans="2:7">
      <c r="D60" s="38"/>
    </row>
  </sheetData>
  <mergeCells count="5">
    <mergeCell ref="B39:G44"/>
    <mergeCell ref="B2:G2"/>
    <mergeCell ref="B3:G3"/>
    <mergeCell ref="B5:G5"/>
    <mergeCell ref="B38:G38"/>
  </mergeCells>
  <dataValidations count="2">
    <dataValidation type="list" allowBlank="1" showInputMessage="1" showErrorMessage="1" sqref="B38" xr:uid="{00000000-0002-0000-0400-000000000000}">
      <formula1>"Raw Material, WIP, Finished Goods, Consumables, Stores &amp; Spares, Trading Goods"</formula1>
    </dataValidation>
    <dataValidation type="list" allowBlank="1" showInputMessage="1" showErrorMessage="1" sqref="D15:D28" xr:uid="{C452153F-FAB0-4F8D-AC6C-7222753B2AAE}">
      <formula1>"Loan. Advance"</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563E-D15C-419E-A597-19C4ECBC9320}">
  <dimension ref="B2:N36"/>
  <sheetViews>
    <sheetView showGridLines="0" workbookViewId="0">
      <selection activeCell="B2" sqref="B2:J20"/>
    </sheetView>
  </sheetViews>
  <sheetFormatPr defaultRowHeight="15"/>
  <cols>
    <col min="1" max="1" width="2.85546875" customWidth="1"/>
    <col min="2" max="2" width="3.85546875" customWidth="1"/>
    <col min="3" max="3" width="45.140625" customWidth="1"/>
    <col min="4" max="4" width="16.28515625" bestFit="1" customWidth="1"/>
    <col min="5" max="7" width="9.140625" hidden="1" customWidth="1"/>
    <col min="8" max="8" width="22.85546875" customWidth="1"/>
    <col min="9" max="9" width="24.140625" hidden="1" customWidth="1"/>
    <col min="10" max="10" width="68" customWidth="1"/>
    <col min="11" max="11" width="6" customWidth="1"/>
    <col min="12" max="12" width="6.42578125" customWidth="1"/>
    <col min="13" max="13" width="34" customWidth="1"/>
  </cols>
  <sheetData>
    <row r="2" spans="2:14">
      <c r="B2" s="344" t="s">
        <v>226</v>
      </c>
      <c r="C2" s="344"/>
      <c r="D2" s="344"/>
      <c r="E2" s="344"/>
      <c r="F2" s="344"/>
      <c r="G2" s="344"/>
      <c r="H2" s="344"/>
      <c r="I2" s="344"/>
      <c r="J2" s="344"/>
    </row>
    <row r="3" spans="2:14" ht="15" customHeight="1">
      <c r="B3" s="345" t="str">
        <f>SUMMARY!B3</f>
        <v>Details as on 31st March 2023</v>
      </c>
      <c r="C3" s="345"/>
      <c r="D3" s="345"/>
      <c r="E3" s="345"/>
      <c r="F3" s="345"/>
      <c r="G3" s="345"/>
      <c r="H3" s="345"/>
      <c r="I3" s="345"/>
      <c r="J3" s="345"/>
      <c r="K3" s="33"/>
      <c r="L3" s="33"/>
      <c r="M3" s="33"/>
      <c r="N3" s="33"/>
    </row>
    <row r="4" spans="2:14" ht="45">
      <c r="B4" s="150" t="s">
        <v>5</v>
      </c>
      <c r="C4" s="150" t="s">
        <v>227</v>
      </c>
      <c r="D4" s="150" t="str">
        <f>SUMMARY!D4</f>
        <v>Book Value as on  31.03.2023</v>
      </c>
      <c r="E4" s="150" t="s">
        <v>228</v>
      </c>
      <c r="F4" s="150" t="s">
        <v>229</v>
      </c>
      <c r="G4" s="150" t="s">
        <v>230</v>
      </c>
      <c r="H4" s="150" t="s">
        <v>9</v>
      </c>
      <c r="I4" s="132" t="s">
        <v>36</v>
      </c>
      <c r="J4" s="150" t="s">
        <v>3</v>
      </c>
    </row>
    <row r="5" spans="2:14">
      <c r="B5" s="346" t="s">
        <v>23</v>
      </c>
      <c r="C5" s="346"/>
      <c r="D5" s="346"/>
      <c r="E5" s="346"/>
      <c r="F5" s="346"/>
      <c r="G5" s="346"/>
      <c r="H5" s="346"/>
      <c r="I5" s="346"/>
      <c r="J5" s="346"/>
    </row>
    <row r="6" spans="2:14" ht="90">
      <c r="B6" s="154">
        <v>1</v>
      </c>
      <c r="C6" s="225" t="s">
        <v>235</v>
      </c>
      <c r="D6" s="145">
        <v>23763.46</v>
      </c>
      <c r="E6" s="139"/>
      <c r="F6" s="139"/>
      <c r="G6" s="139"/>
      <c r="H6" s="193" t="s">
        <v>370</v>
      </c>
      <c r="I6" s="139"/>
      <c r="J6" s="216" t="s">
        <v>374</v>
      </c>
    </row>
    <row r="7" spans="2:14" ht="90">
      <c r="B7" s="154">
        <v>2</v>
      </c>
      <c r="C7" s="225" t="s">
        <v>236</v>
      </c>
      <c r="D7" s="145">
        <v>93540</v>
      </c>
      <c r="E7" s="139"/>
      <c r="F7" s="139"/>
      <c r="G7" s="139"/>
      <c r="H7" s="193" t="s">
        <v>370</v>
      </c>
      <c r="I7" s="139"/>
      <c r="J7" s="216" t="s">
        <v>373</v>
      </c>
    </row>
    <row r="8" spans="2:14" ht="197.25" customHeight="1">
      <c r="B8" s="154">
        <v>3</v>
      </c>
      <c r="C8" s="179" t="s">
        <v>237</v>
      </c>
      <c r="D8" s="141">
        <v>61367405</v>
      </c>
      <c r="E8" s="139"/>
      <c r="F8" s="139"/>
      <c r="G8" s="139"/>
      <c r="H8" s="224">
        <v>0</v>
      </c>
      <c r="I8" s="139"/>
      <c r="J8" s="216" t="s">
        <v>376</v>
      </c>
    </row>
    <row r="9" spans="2:14" ht="210">
      <c r="B9" s="154">
        <v>4</v>
      </c>
      <c r="C9" s="179" t="s">
        <v>238</v>
      </c>
      <c r="D9" s="141">
        <v>1627587</v>
      </c>
      <c r="E9" s="139"/>
      <c r="F9" s="139"/>
      <c r="G9" s="139"/>
      <c r="H9" s="224">
        <v>0</v>
      </c>
      <c r="I9" s="139"/>
      <c r="J9" s="216" t="s">
        <v>375</v>
      </c>
    </row>
    <row r="10" spans="2:14" ht="77.25" customHeight="1">
      <c r="B10" s="154">
        <v>5</v>
      </c>
      <c r="C10" s="179" t="s">
        <v>235</v>
      </c>
      <c r="D10" s="141">
        <v>16633</v>
      </c>
      <c r="E10" s="139"/>
      <c r="F10" s="139"/>
      <c r="G10" s="139"/>
      <c r="H10" s="193" t="s">
        <v>370</v>
      </c>
      <c r="I10" s="139"/>
      <c r="J10" s="216" t="s">
        <v>371</v>
      </c>
    </row>
    <row r="11" spans="2:14" ht="90">
      <c r="B11" s="154">
        <v>6</v>
      </c>
      <c r="C11" s="179" t="s">
        <v>236</v>
      </c>
      <c r="D11" s="141">
        <v>39200</v>
      </c>
      <c r="E11" s="139"/>
      <c r="F11" s="139"/>
      <c r="G11" s="139"/>
      <c r="H11" s="151" t="s">
        <v>370</v>
      </c>
      <c r="I11" s="151" t="s">
        <v>119</v>
      </c>
      <c r="J11" s="216" t="s">
        <v>372</v>
      </c>
      <c r="K11" s="12"/>
    </row>
    <row r="12" spans="2:14">
      <c r="B12" s="347" t="s">
        <v>231</v>
      </c>
      <c r="C12" s="348"/>
      <c r="D12" s="152">
        <f>SUM(D6:G11)</f>
        <v>63168128.460000001</v>
      </c>
      <c r="E12" s="152">
        <f t="shared" ref="E12:G12" si="0">SUM(E11:E11)</f>
        <v>0</v>
      </c>
      <c r="F12" s="152">
        <f t="shared" si="0"/>
        <v>0</v>
      </c>
      <c r="G12" s="152">
        <f t="shared" si="0"/>
        <v>0</v>
      </c>
      <c r="H12" s="152">
        <f ca="1">+SUM(H6:H12)</f>
        <v>0</v>
      </c>
      <c r="I12" s="152" t="s">
        <v>119</v>
      </c>
      <c r="J12" s="217"/>
    </row>
    <row r="13" spans="2:14">
      <c r="B13" s="349"/>
      <c r="C13" s="350"/>
      <c r="D13" s="350"/>
      <c r="E13" s="350"/>
      <c r="F13" s="350"/>
      <c r="G13" s="350"/>
      <c r="H13" s="350"/>
      <c r="I13" s="350"/>
      <c r="J13" s="351"/>
    </row>
    <row r="14" spans="2:14">
      <c r="B14" s="352" t="s">
        <v>2</v>
      </c>
      <c r="C14" s="352"/>
      <c r="D14" s="352"/>
      <c r="E14" s="352"/>
      <c r="F14" s="352"/>
      <c r="G14" s="352"/>
      <c r="H14" s="352"/>
      <c r="I14" s="352"/>
      <c r="J14" s="352"/>
    </row>
    <row r="15" spans="2:14" ht="15" customHeight="1">
      <c r="B15" s="343" t="s">
        <v>276</v>
      </c>
      <c r="C15" s="343"/>
      <c r="D15" s="343"/>
      <c r="E15" s="343"/>
      <c r="F15" s="343"/>
      <c r="G15" s="343"/>
      <c r="H15" s="343"/>
      <c r="I15" s="343"/>
      <c r="J15" s="343"/>
    </row>
    <row r="16" spans="2:14">
      <c r="B16" s="343"/>
      <c r="C16" s="343"/>
      <c r="D16" s="343"/>
      <c r="E16" s="343"/>
      <c r="F16" s="343"/>
      <c r="G16" s="343"/>
      <c r="H16" s="343"/>
      <c r="I16" s="343"/>
      <c r="J16" s="343"/>
    </row>
    <row r="17" spans="2:10">
      <c r="B17" s="343"/>
      <c r="C17" s="343"/>
      <c r="D17" s="343"/>
      <c r="E17" s="343"/>
      <c r="F17" s="343"/>
      <c r="G17" s="343"/>
      <c r="H17" s="343"/>
      <c r="I17" s="343"/>
      <c r="J17" s="343"/>
    </row>
    <row r="18" spans="2:10">
      <c r="B18" s="343"/>
      <c r="C18" s="343"/>
      <c r="D18" s="343"/>
      <c r="E18" s="343"/>
      <c r="F18" s="343"/>
      <c r="G18" s="343"/>
      <c r="H18" s="343"/>
      <c r="I18" s="343"/>
      <c r="J18" s="343"/>
    </row>
    <row r="19" spans="2:10">
      <c r="B19" s="343"/>
      <c r="C19" s="343"/>
      <c r="D19" s="343"/>
      <c r="E19" s="343"/>
      <c r="F19" s="343"/>
      <c r="G19" s="343"/>
      <c r="H19" s="343"/>
      <c r="I19" s="343"/>
      <c r="J19" s="343"/>
    </row>
    <row r="20" spans="2:10" ht="74.25" customHeight="1">
      <c r="B20" s="343"/>
      <c r="C20" s="343"/>
      <c r="D20" s="343"/>
      <c r="E20" s="343"/>
      <c r="F20" s="343"/>
      <c r="G20" s="343"/>
      <c r="H20" s="343"/>
      <c r="I20" s="343"/>
      <c r="J20" s="343"/>
    </row>
    <row r="21" spans="2:10">
      <c r="B21" s="153"/>
      <c r="C21" s="153"/>
      <c r="D21" s="153"/>
      <c r="E21" s="153"/>
      <c r="F21" s="153"/>
      <c r="G21" s="153"/>
      <c r="H21" s="153"/>
      <c r="I21" s="153"/>
      <c r="J21" s="153"/>
    </row>
    <row r="22" spans="2:10">
      <c r="B22" s="31"/>
      <c r="C22" s="31"/>
      <c r="D22" s="31"/>
      <c r="E22" s="31"/>
      <c r="F22" s="31"/>
      <c r="G22" s="31"/>
      <c r="H22" s="31"/>
      <c r="I22" s="31"/>
      <c r="J22" s="31"/>
    </row>
    <row r="23" spans="2:10">
      <c r="B23" s="31"/>
      <c r="C23" s="31"/>
      <c r="D23" s="31"/>
      <c r="E23" s="31"/>
      <c r="F23" s="31"/>
      <c r="G23" s="31"/>
      <c r="H23" s="31"/>
      <c r="I23" s="31"/>
      <c r="J23" s="31"/>
    </row>
    <row r="24" spans="2:10">
      <c r="B24" s="31"/>
      <c r="C24" s="31"/>
      <c r="D24" s="31"/>
      <c r="E24" s="31"/>
      <c r="F24" s="31"/>
      <c r="G24" s="31"/>
      <c r="H24" s="31"/>
      <c r="I24" s="31"/>
      <c r="J24" s="31"/>
    </row>
    <row r="25" spans="2:10">
      <c r="B25" s="31"/>
      <c r="C25" s="31"/>
      <c r="D25" s="31"/>
      <c r="E25" s="31"/>
      <c r="F25" s="31"/>
      <c r="G25" s="31"/>
      <c r="H25" s="31"/>
      <c r="I25" s="31"/>
      <c r="J25" s="31"/>
    </row>
    <row r="26" spans="2:10">
      <c r="B26" s="31"/>
      <c r="C26" s="31"/>
      <c r="D26" s="31"/>
      <c r="E26" s="31"/>
      <c r="F26" s="31"/>
      <c r="G26" s="31"/>
      <c r="H26" s="31"/>
      <c r="I26" s="31"/>
      <c r="J26" s="31"/>
    </row>
    <row r="27" spans="2:10">
      <c r="B27" s="31"/>
      <c r="C27" s="31"/>
      <c r="D27" s="31"/>
      <c r="E27" s="31"/>
      <c r="F27" s="31"/>
      <c r="G27" s="31"/>
      <c r="H27" s="31"/>
      <c r="I27" s="31"/>
      <c r="J27" s="31"/>
    </row>
    <row r="33" spans="4:4">
      <c r="D33" s="12"/>
    </row>
    <row r="35" spans="4:4">
      <c r="D35" s="37"/>
    </row>
    <row r="36" spans="4:4">
      <c r="D36" s="38"/>
    </row>
  </sheetData>
  <mergeCells count="7">
    <mergeCell ref="B15:J20"/>
    <mergeCell ref="B2:J2"/>
    <mergeCell ref="B3:J3"/>
    <mergeCell ref="B5:J5"/>
    <mergeCell ref="B12:C12"/>
    <mergeCell ref="B13:J13"/>
    <mergeCell ref="B14:J14"/>
  </mergeCells>
  <dataValidations count="1">
    <dataValidation type="list" allowBlank="1" showInputMessage="1" showErrorMessage="1" sqref="B14 B12" xr:uid="{42602691-9113-4218-91E5-082263D11869}">
      <formula1>"Raw Material, WIP, Finished Goods, Consumables, Stores &amp; Spares, Trading Goods"</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2A608-2922-4641-A3F8-1B0D4FB945B5}">
  <dimension ref="B2:N25"/>
  <sheetViews>
    <sheetView showGridLines="0" workbookViewId="0">
      <selection activeCell="B2" sqref="B2:G25"/>
    </sheetView>
  </sheetViews>
  <sheetFormatPr defaultRowHeight="15"/>
  <cols>
    <col min="1" max="1" width="2.85546875" customWidth="1"/>
    <col min="2" max="2" width="5.5703125" bestFit="1" customWidth="1"/>
    <col min="3" max="3" width="37.85546875" customWidth="1"/>
    <col min="4" max="4" width="18.85546875" customWidth="1"/>
    <col min="5" max="5" width="14.42578125" bestFit="1" customWidth="1"/>
    <col min="6" max="6" width="13.42578125" hidden="1" customWidth="1"/>
    <col min="7" max="7" width="58.5703125" customWidth="1"/>
    <col min="9" max="9" width="13.28515625" bestFit="1" customWidth="1"/>
    <col min="11" max="11" width="16.42578125" bestFit="1" customWidth="1"/>
    <col min="12" max="12" width="12.5703125" customWidth="1"/>
    <col min="13" max="13" width="11" customWidth="1"/>
    <col min="14" max="14" width="11.140625" customWidth="1"/>
  </cols>
  <sheetData>
    <row r="2" spans="2:7">
      <c r="B2" s="353" t="s">
        <v>232</v>
      </c>
      <c r="C2" s="353"/>
      <c r="D2" s="353"/>
      <c r="E2" s="353"/>
      <c r="F2" s="353"/>
      <c r="G2" s="353"/>
    </row>
    <row r="3" spans="2:7">
      <c r="B3" s="345" t="str">
        <f>'Inventory- V'!B3:J3</f>
        <v>Details as on 31st March 2023</v>
      </c>
      <c r="C3" s="345"/>
      <c r="D3" s="345"/>
      <c r="E3" s="345"/>
      <c r="F3" s="345"/>
      <c r="G3" s="345"/>
    </row>
    <row r="4" spans="2:7" ht="59.25" customHeight="1">
      <c r="B4" s="132" t="s">
        <v>5</v>
      </c>
      <c r="C4" s="132" t="s">
        <v>0</v>
      </c>
      <c r="D4" s="132" t="str">
        <f>SUMMARY!D4</f>
        <v>Book Value as on  31.03.2023</v>
      </c>
      <c r="E4" s="132" t="s">
        <v>9</v>
      </c>
      <c r="F4" s="132" t="s">
        <v>36</v>
      </c>
      <c r="G4" s="132" t="s">
        <v>3</v>
      </c>
    </row>
    <row r="5" spans="2:7">
      <c r="B5" s="354" t="str">
        <f>[1]SUMMARY!B5</f>
        <v>Figures in INR</v>
      </c>
      <c r="C5" s="354"/>
      <c r="D5" s="354"/>
      <c r="E5" s="354"/>
      <c r="F5" s="354"/>
      <c r="G5" s="354"/>
    </row>
    <row r="6" spans="2:7">
      <c r="B6" s="237"/>
      <c r="C6" s="360" t="s">
        <v>233</v>
      </c>
      <c r="D6" s="361"/>
      <c r="E6" s="361"/>
      <c r="F6" s="361"/>
      <c r="G6" s="362"/>
    </row>
    <row r="7" spans="2:7" ht="120">
      <c r="B7" s="154">
        <v>1</v>
      </c>
      <c r="C7" s="210" t="s">
        <v>401</v>
      </c>
      <c r="D7" s="155">
        <v>51101892</v>
      </c>
      <c r="E7" s="241">
        <v>0</v>
      </c>
      <c r="F7" s="237"/>
      <c r="G7" s="240" t="s">
        <v>415</v>
      </c>
    </row>
    <row r="8" spans="2:7" ht="120">
      <c r="B8" s="239">
        <f>+B7+1</f>
        <v>2</v>
      </c>
      <c r="C8" s="210" t="s">
        <v>402</v>
      </c>
      <c r="D8" s="155">
        <v>44312196</v>
      </c>
      <c r="E8" s="241">
        <v>0</v>
      </c>
      <c r="F8" s="237"/>
      <c r="G8" s="240" t="s">
        <v>416</v>
      </c>
    </row>
    <row r="9" spans="2:7" ht="120">
      <c r="B9" s="239">
        <f t="shared" ref="B9:B22" si="0">+B8+1</f>
        <v>3</v>
      </c>
      <c r="C9" s="210" t="s">
        <v>403</v>
      </c>
      <c r="D9" s="155">
        <v>44309672</v>
      </c>
      <c r="E9" s="241">
        <v>0</v>
      </c>
      <c r="F9" s="237"/>
      <c r="G9" s="240" t="s">
        <v>417</v>
      </c>
    </row>
    <row r="10" spans="2:7" ht="120">
      <c r="B10" s="239">
        <f t="shared" si="0"/>
        <v>4</v>
      </c>
      <c r="C10" s="210" t="s">
        <v>404</v>
      </c>
      <c r="D10" s="155">
        <v>41827254</v>
      </c>
      <c r="E10" s="241">
        <v>0</v>
      </c>
      <c r="F10" s="237"/>
      <c r="G10" s="240" t="s">
        <v>418</v>
      </c>
    </row>
    <row r="11" spans="2:7" ht="120">
      <c r="B11" s="239">
        <f t="shared" si="0"/>
        <v>5</v>
      </c>
      <c r="C11" s="210" t="s">
        <v>405</v>
      </c>
      <c r="D11" s="155">
        <v>23437305</v>
      </c>
      <c r="E11" s="241">
        <v>0</v>
      </c>
      <c r="F11" s="237"/>
      <c r="G11" s="240" t="s">
        <v>419</v>
      </c>
    </row>
    <row r="12" spans="2:7" ht="120">
      <c r="B12" s="239">
        <f t="shared" si="0"/>
        <v>6</v>
      </c>
      <c r="C12" s="210" t="s">
        <v>406</v>
      </c>
      <c r="D12" s="155">
        <v>16863014.469999999</v>
      </c>
      <c r="E12" s="241">
        <v>0</v>
      </c>
      <c r="F12" s="237"/>
      <c r="G12" s="240" t="s">
        <v>420</v>
      </c>
    </row>
    <row r="13" spans="2:7" ht="120">
      <c r="B13" s="239">
        <f t="shared" si="0"/>
        <v>7</v>
      </c>
      <c r="C13" s="210" t="s">
        <v>407</v>
      </c>
      <c r="D13" s="155">
        <v>13103994</v>
      </c>
      <c r="E13" s="241">
        <v>0</v>
      </c>
      <c r="F13" s="237"/>
      <c r="G13" s="240" t="s">
        <v>421</v>
      </c>
    </row>
    <row r="14" spans="2:7" hidden="1">
      <c r="B14" s="239">
        <f t="shared" si="0"/>
        <v>8</v>
      </c>
      <c r="C14" s="227" t="s">
        <v>408</v>
      </c>
      <c r="D14" s="155">
        <v>-12328133</v>
      </c>
      <c r="E14" s="156" t="s">
        <v>119</v>
      </c>
      <c r="F14" s="156" t="s">
        <v>119</v>
      </c>
      <c r="G14" s="156" t="s">
        <v>119</v>
      </c>
    </row>
    <row r="15" spans="2:7" ht="120">
      <c r="B15" s="239">
        <f t="shared" si="0"/>
        <v>9</v>
      </c>
      <c r="C15" s="231" t="s">
        <v>409</v>
      </c>
      <c r="D15" s="155">
        <v>7011929</v>
      </c>
      <c r="E15" s="241">
        <v>0</v>
      </c>
      <c r="F15" s="237"/>
      <c r="G15" s="240" t="s">
        <v>423</v>
      </c>
    </row>
    <row r="16" spans="2:7" ht="120">
      <c r="B16" s="239">
        <f t="shared" si="0"/>
        <v>10</v>
      </c>
      <c r="C16" s="210" t="s">
        <v>410</v>
      </c>
      <c r="D16" s="155">
        <v>5355215</v>
      </c>
      <c r="E16" s="241">
        <v>0</v>
      </c>
      <c r="F16" s="237"/>
      <c r="G16" s="240" t="s">
        <v>422</v>
      </c>
    </row>
    <row r="17" spans="2:14" ht="120">
      <c r="B17" s="239">
        <f t="shared" si="0"/>
        <v>11</v>
      </c>
      <c r="C17" s="210" t="s">
        <v>411</v>
      </c>
      <c r="D17" s="155">
        <v>4756818.75</v>
      </c>
      <c r="E17" s="241">
        <v>0</v>
      </c>
      <c r="F17" s="237"/>
      <c r="G17" s="240" t="s">
        <v>426</v>
      </c>
    </row>
    <row r="18" spans="2:14" ht="165">
      <c r="B18" s="239">
        <f t="shared" si="0"/>
        <v>12</v>
      </c>
      <c r="C18" s="210" t="s">
        <v>412</v>
      </c>
      <c r="D18" s="155">
        <v>2048026</v>
      </c>
      <c r="E18" s="241">
        <v>0</v>
      </c>
      <c r="F18" s="237"/>
      <c r="G18" s="240" t="s">
        <v>424</v>
      </c>
    </row>
    <row r="19" spans="2:14" ht="120">
      <c r="B19" s="239">
        <f t="shared" si="0"/>
        <v>13</v>
      </c>
      <c r="C19" s="254" t="s">
        <v>413</v>
      </c>
      <c r="D19" s="155">
        <v>611848.25</v>
      </c>
      <c r="E19" s="255">
        <v>0</v>
      </c>
      <c r="F19" s="242"/>
      <c r="G19" s="240" t="s">
        <v>426</v>
      </c>
    </row>
    <row r="20" spans="2:14" hidden="1">
      <c r="B20" s="239">
        <f t="shared" si="0"/>
        <v>14</v>
      </c>
      <c r="C20" s="210" t="s">
        <v>414</v>
      </c>
      <c r="D20" s="155">
        <v>-758959.5</v>
      </c>
      <c r="E20" s="156" t="s">
        <v>119</v>
      </c>
      <c r="F20" s="156" t="s">
        <v>119</v>
      </c>
      <c r="G20" s="156" t="s">
        <v>119</v>
      </c>
    </row>
    <row r="21" spans="2:14" hidden="1">
      <c r="B21" s="239">
        <f t="shared" si="0"/>
        <v>15</v>
      </c>
      <c r="C21" s="210" t="s">
        <v>413</v>
      </c>
      <c r="D21" s="155">
        <v>-1646863.5</v>
      </c>
      <c r="E21" s="156" t="s">
        <v>119</v>
      </c>
      <c r="F21" s="156" t="s">
        <v>119</v>
      </c>
      <c r="G21" s="156" t="s">
        <v>119</v>
      </c>
    </row>
    <row r="22" spans="2:14" ht="105">
      <c r="B22" s="239">
        <f t="shared" si="0"/>
        <v>16</v>
      </c>
      <c r="C22" s="238" t="s">
        <v>398</v>
      </c>
      <c r="D22" s="155">
        <v>6489672.7199999988</v>
      </c>
      <c r="E22" s="156" t="s">
        <v>370</v>
      </c>
      <c r="F22" s="156" t="s">
        <v>119</v>
      </c>
      <c r="G22" s="216" t="s">
        <v>425</v>
      </c>
    </row>
    <row r="23" spans="2:14">
      <c r="B23" s="157"/>
      <c r="C23" s="157" t="s">
        <v>234</v>
      </c>
      <c r="D23" s="158">
        <f>+SUM(D7:D22)-D20-D14-D21</f>
        <v>261228837.19</v>
      </c>
      <c r="E23" s="158">
        <f>+SUM(E7:E22)</f>
        <v>0</v>
      </c>
      <c r="F23" s="158" t="s">
        <v>119</v>
      </c>
      <c r="G23" s="159"/>
      <c r="L23" s="39"/>
      <c r="M23" s="40"/>
      <c r="N23" s="40"/>
    </row>
    <row r="24" spans="2:14" ht="15" customHeight="1">
      <c r="B24" s="355" t="str">
        <f>[1]SUMMARY!B15</f>
        <v>REMARKS &amp; NOTES:-</v>
      </c>
      <c r="C24" s="356"/>
      <c r="D24" s="356"/>
      <c r="E24" s="356"/>
      <c r="F24" s="356"/>
      <c r="G24" s="356"/>
      <c r="L24" s="41"/>
      <c r="M24" s="41"/>
      <c r="N24" s="41"/>
    </row>
    <row r="25" spans="2:14" ht="173.25" customHeight="1">
      <c r="B25" s="357" t="s">
        <v>276</v>
      </c>
      <c r="C25" s="358"/>
      <c r="D25" s="358"/>
      <c r="E25" s="358"/>
      <c r="F25" s="358"/>
      <c r="G25" s="359"/>
      <c r="L25" s="41"/>
      <c r="M25" s="41"/>
      <c r="N25" s="41"/>
    </row>
  </sheetData>
  <mergeCells count="6">
    <mergeCell ref="B2:G2"/>
    <mergeCell ref="B3:G3"/>
    <mergeCell ref="B5:G5"/>
    <mergeCell ref="B24:G24"/>
    <mergeCell ref="B25:G25"/>
    <mergeCell ref="C6:G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N29"/>
  <sheetViews>
    <sheetView showGridLines="0" workbookViewId="0">
      <selection activeCell="E7" sqref="E7:E8"/>
    </sheetView>
  </sheetViews>
  <sheetFormatPr defaultRowHeight="15"/>
  <cols>
    <col min="1" max="1" width="2.85546875" customWidth="1"/>
    <col min="2" max="2" width="5.5703125" bestFit="1" customWidth="1"/>
    <col min="3" max="3" width="47" bestFit="1" customWidth="1"/>
    <col min="4" max="4" width="18.85546875" customWidth="1"/>
    <col min="5" max="5" width="14.42578125" bestFit="1" customWidth="1"/>
    <col min="6" max="6" width="13.42578125" hidden="1" customWidth="1"/>
    <col min="7" max="7" width="58.5703125" customWidth="1"/>
    <col min="11" max="11" width="16.42578125" bestFit="1" customWidth="1"/>
    <col min="12" max="12" width="12.5703125" customWidth="1"/>
    <col min="13" max="13" width="11" customWidth="1"/>
    <col min="14" max="14" width="11.140625" customWidth="1"/>
  </cols>
  <sheetData>
    <row r="2" spans="2:14">
      <c r="B2" s="364" t="s">
        <v>21</v>
      </c>
      <c r="C2" s="364"/>
      <c r="D2" s="365"/>
      <c r="E2" s="364"/>
      <c r="F2" s="364"/>
      <c r="G2" s="364"/>
    </row>
    <row r="3" spans="2:14">
      <c r="B3" s="366" t="str">
        <f>SUMMARY!B3</f>
        <v>Details as on 31st March 2023</v>
      </c>
      <c r="C3" s="366"/>
      <c r="D3" s="367"/>
      <c r="E3" s="366"/>
      <c r="F3" s="366"/>
      <c r="G3" s="366"/>
    </row>
    <row r="4" spans="2:14" ht="59.25" customHeight="1">
      <c r="B4" s="16" t="s">
        <v>4</v>
      </c>
      <c r="C4" s="16" t="s">
        <v>17</v>
      </c>
      <c r="D4" s="18" t="str">
        <f>'Trade Receivables- VI'!D4</f>
        <v>Book Value as on  31.03.2023</v>
      </c>
      <c r="E4" s="43" t="s">
        <v>29</v>
      </c>
      <c r="F4" s="78" t="s">
        <v>36</v>
      </c>
      <c r="G4" s="18" t="s">
        <v>3</v>
      </c>
    </row>
    <row r="5" spans="2:14">
      <c r="B5" s="368" t="str">
        <f>SUMMARY!B5</f>
        <v>Figures in INR</v>
      </c>
      <c r="C5" s="368"/>
      <c r="D5" s="369"/>
      <c r="E5" s="368"/>
      <c r="F5" s="368"/>
      <c r="G5" s="368"/>
    </row>
    <row r="6" spans="2:14" ht="165">
      <c r="B6" s="44">
        <v>1</v>
      </c>
      <c r="C6" s="45" t="s">
        <v>101</v>
      </c>
      <c r="D6" s="64">
        <v>81037.399999999994</v>
      </c>
      <c r="E6" s="64">
        <v>80607</v>
      </c>
      <c r="F6" s="64">
        <f>E6*I6</f>
        <v>80607</v>
      </c>
      <c r="G6" s="87" t="s">
        <v>312</v>
      </c>
      <c r="H6" s="12">
        <v>1</v>
      </c>
      <c r="I6" s="12">
        <v>1</v>
      </c>
    </row>
    <row r="7" spans="2:14" ht="45">
      <c r="B7" s="44">
        <v>2</v>
      </c>
      <c r="C7" s="45" t="s">
        <v>38</v>
      </c>
      <c r="D7" s="64">
        <v>2013601.56</v>
      </c>
      <c r="E7" s="65">
        <f>'Annexure VII-A'!E13</f>
        <v>1686096</v>
      </c>
      <c r="F7" s="65">
        <f>E7</f>
        <v>1686096</v>
      </c>
      <c r="G7" s="87" t="s">
        <v>48</v>
      </c>
    </row>
    <row r="8" spans="2:14">
      <c r="B8" s="13"/>
      <c r="C8" s="124" t="s">
        <v>133</v>
      </c>
      <c r="D8" s="66">
        <f>SUM(D6:D7)</f>
        <v>2094638.96</v>
      </c>
      <c r="E8" s="66">
        <f>SUM(E6:E7)</f>
        <v>1766703</v>
      </c>
      <c r="F8" s="66">
        <f>SUM(F6:F7)</f>
        <v>1766703</v>
      </c>
      <c r="G8" s="14"/>
      <c r="K8" s="39"/>
      <c r="L8" s="39"/>
      <c r="M8" s="40"/>
      <c r="N8" s="40"/>
    </row>
    <row r="9" spans="2:14" ht="15" customHeight="1">
      <c r="B9" s="370" t="str">
        <f>SUMMARY!B18</f>
        <v>REMARKS &amp; NOTES:-</v>
      </c>
      <c r="C9" s="371"/>
      <c r="D9" s="371"/>
      <c r="E9" s="371"/>
      <c r="F9" s="371"/>
      <c r="G9" s="371"/>
      <c r="L9" s="41"/>
      <c r="M9" s="41"/>
      <c r="N9" s="41"/>
    </row>
    <row r="10" spans="2:14" ht="160.5" customHeight="1">
      <c r="B10" s="363" t="s">
        <v>277</v>
      </c>
      <c r="C10" s="363"/>
      <c r="D10" s="363"/>
      <c r="E10" s="363"/>
      <c r="F10" s="363"/>
      <c r="G10" s="363"/>
      <c r="L10" s="41"/>
      <c r="M10" s="41"/>
      <c r="N10" s="41"/>
    </row>
    <row r="11" spans="2:14">
      <c r="L11" s="41"/>
      <c r="M11" s="41"/>
      <c r="N11" s="41"/>
    </row>
    <row r="12" spans="2:14">
      <c r="L12" s="42"/>
      <c r="M12" s="42"/>
      <c r="N12" s="42"/>
    </row>
    <row r="13" spans="2:14">
      <c r="L13" s="41"/>
      <c r="M13" s="41"/>
      <c r="N13" s="41"/>
    </row>
    <row r="18" spans="3:4">
      <c r="C18" s="92" t="s">
        <v>70</v>
      </c>
      <c r="D18" s="93">
        <v>0.01</v>
      </c>
    </row>
    <row r="19" spans="3:4">
      <c r="C19" s="92" t="s">
        <v>71</v>
      </c>
      <c r="D19" s="93">
        <v>1819.45</v>
      </c>
    </row>
    <row r="20" spans="3:4">
      <c r="C20" s="92" t="s">
        <v>72</v>
      </c>
      <c r="D20" s="93">
        <v>579691.93000000005</v>
      </c>
    </row>
    <row r="21" spans="3:4">
      <c r="C21" s="92" t="s">
        <v>73</v>
      </c>
      <c r="D21" s="93">
        <v>4148.58</v>
      </c>
    </row>
    <row r="22" spans="3:4">
      <c r="C22" s="92" t="s">
        <v>74</v>
      </c>
      <c r="D22" s="93">
        <v>0.28999999999999998</v>
      </c>
    </row>
    <row r="23" spans="3:4">
      <c r="C23" s="92" t="s">
        <v>75</v>
      </c>
      <c r="D23" s="93">
        <v>14822</v>
      </c>
    </row>
    <row r="24" spans="3:4">
      <c r="C24" s="92" t="s">
        <v>76</v>
      </c>
      <c r="D24" s="93">
        <v>1619748</v>
      </c>
    </row>
    <row r="25" spans="3:4">
      <c r="C25" s="92" t="s">
        <v>77</v>
      </c>
      <c r="D25" s="93">
        <v>7303.79</v>
      </c>
    </row>
    <row r="26" spans="3:4">
      <c r="C26" s="92" t="s">
        <v>78</v>
      </c>
      <c r="D26" s="93">
        <v>18000</v>
      </c>
    </row>
    <row r="27" spans="3:4">
      <c r="C27" s="92" t="s">
        <v>79</v>
      </c>
      <c r="D27" s="93">
        <v>160589</v>
      </c>
    </row>
    <row r="28" spans="3:4">
      <c r="C28" s="92" t="s">
        <v>80</v>
      </c>
      <c r="D28" s="93">
        <v>38607.25</v>
      </c>
    </row>
    <row r="29" spans="3:4">
      <c r="D29" s="94">
        <f>SUM(D18:D28)</f>
        <v>2444730.2999999998</v>
      </c>
    </row>
  </sheetData>
  <mergeCells count="5">
    <mergeCell ref="B10:G10"/>
    <mergeCell ref="B2:G2"/>
    <mergeCell ref="B3:G3"/>
    <mergeCell ref="B5:G5"/>
    <mergeCell ref="B9:G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2:F13"/>
  <sheetViews>
    <sheetView showGridLines="0" topLeftCell="A4" zoomScaleNormal="100" workbookViewId="0">
      <selection activeCell="B13" sqref="B13:E13"/>
    </sheetView>
  </sheetViews>
  <sheetFormatPr defaultRowHeight="15"/>
  <cols>
    <col min="1" max="1" width="4.28515625" customWidth="1"/>
    <col min="2" max="2" width="6.7109375" bestFit="1" customWidth="1"/>
    <col min="3" max="3" width="24.28515625" bestFit="1" customWidth="1"/>
    <col min="4" max="4" width="20.5703125" bestFit="1" customWidth="1"/>
    <col min="5" max="5" width="31.5703125" bestFit="1" customWidth="1"/>
    <col min="6" max="6" width="46.85546875" customWidth="1"/>
  </cols>
  <sheetData>
    <row r="2" spans="2:6">
      <c r="B2" s="373" t="s">
        <v>35</v>
      </c>
      <c r="C2" s="373"/>
      <c r="D2" s="373"/>
      <c r="E2" s="373"/>
      <c r="F2" s="373"/>
    </row>
    <row r="3" spans="2:6">
      <c r="B3" s="374" t="str">
        <f>SUMMARY!B3</f>
        <v>Details as on 31st March 2023</v>
      </c>
      <c r="C3" s="374"/>
      <c r="D3" s="374"/>
      <c r="E3" s="374"/>
      <c r="F3" s="374"/>
    </row>
    <row r="4" spans="2:6" ht="30">
      <c r="B4" s="10" t="s">
        <v>5</v>
      </c>
      <c r="C4" s="10" t="s">
        <v>26</v>
      </c>
      <c r="D4" s="10" t="s">
        <v>27</v>
      </c>
      <c r="E4" s="11" t="s">
        <v>28</v>
      </c>
      <c r="F4" s="9" t="s">
        <v>3</v>
      </c>
    </row>
    <row r="5" spans="2:6">
      <c r="B5" s="375" t="str">
        <f>'Other Bank Balances-VIII'!B5:G5</f>
        <v>Figures in INR</v>
      </c>
      <c r="C5" s="375"/>
      <c r="D5" s="375"/>
      <c r="E5" s="375"/>
      <c r="F5" s="375"/>
    </row>
    <row r="6" spans="2:6" ht="30">
      <c r="B6" s="48">
        <v>1</v>
      </c>
      <c r="C6" s="69" t="s">
        <v>99</v>
      </c>
      <c r="D6" s="70">
        <v>512001010036249</v>
      </c>
      <c r="E6" s="67">
        <v>242.21</v>
      </c>
      <c r="F6" s="80" t="s">
        <v>100</v>
      </c>
    </row>
    <row r="7" spans="2:6" ht="30">
      <c r="B7" s="49">
        <v>2</v>
      </c>
      <c r="C7" s="69" t="s">
        <v>99</v>
      </c>
      <c r="D7" s="71">
        <v>388801010035935</v>
      </c>
      <c r="E7" s="67">
        <v>806.5</v>
      </c>
      <c r="F7" s="80" t="s">
        <v>100</v>
      </c>
    </row>
    <row r="8" spans="2:6" ht="30">
      <c r="B8" s="48">
        <v>3</v>
      </c>
      <c r="C8" s="69" t="s">
        <v>99</v>
      </c>
      <c r="D8" s="71">
        <v>306301010889023</v>
      </c>
      <c r="E8" s="79">
        <v>7593.14</v>
      </c>
      <c r="F8" s="80" t="s">
        <v>100</v>
      </c>
    </row>
    <row r="9" spans="2:6" ht="30">
      <c r="B9" s="49">
        <v>4</v>
      </c>
      <c r="C9" s="69" t="s">
        <v>99</v>
      </c>
      <c r="D9" s="71">
        <v>543701010050185</v>
      </c>
      <c r="E9" s="79">
        <v>54.71</v>
      </c>
      <c r="F9" s="80" t="s">
        <v>100</v>
      </c>
    </row>
    <row r="10" spans="2:6" ht="30">
      <c r="B10" s="48">
        <v>5</v>
      </c>
      <c r="C10" s="69" t="s">
        <v>99</v>
      </c>
      <c r="D10" s="71">
        <v>394801010120863</v>
      </c>
      <c r="E10" s="79">
        <v>39100.839999999997</v>
      </c>
      <c r="F10" s="80" t="s">
        <v>100</v>
      </c>
    </row>
    <row r="11" spans="2:6" ht="30">
      <c r="B11" s="49">
        <v>6</v>
      </c>
      <c r="C11" s="69" t="s">
        <v>99</v>
      </c>
      <c r="D11" s="71">
        <v>388801010035488</v>
      </c>
      <c r="E11" s="79">
        <v>1636432.1</v>
      </c>
      <c r="F11" s="80" t="s">
        <v>100</v>
      </c>
    </row>
    <row r="12" spans="2:6" ht="30">
      <c r="B12" s="49">
        <v>7</v>
      </c>
      <c r="C12" s="69" t="s">
        <v>99</v>
      </c>
      <c r="D12" s="71">
        <v>388801010035986</v>
      </c>
      <c r="E12" s="188">
        <v>1866.5</v>
      </c>
      <c r="F12" s="80" t="s">
        <v>100</v>
      </c>
    </row>
    <row r="13" spans="2:6">
      <c r="B13" s="372" t="s">
        <v>133</v>
      </c>
      <c r="C13" s="372"/>
      <c r="D13" s="372"/>
      <c r="E13" s="53">
        <f>SUM(E6:E12)</f>
        <v>1686096</v>
      </c>
      <c r="F13" s="83"/>
    </row>
  </sheetData>
  <mergeCells count="4">
    <mergeCell ref="B13:D13"/>
    <mergeCell ref="B2:F2"/>
    <mergeCell ref="B3:F3"/>
    <mergeCell ref="B5:F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2:I36"/>
  <sheetViews>
    <sheetView showGridLines="0" zoomScaleNormal="100" zoomScaleSheetLayoutView="100" workbookViewId="0">
      <pane ySplit="4" topLeftCell="A9" activePane="bottomLeft" state="frozen"/>
      <selection pane="bottomLeft" activeCell="G8" sqref="G8"/>
    </sheetView>
  </sheetViews>
  <sheetFormatPr defaultColWidth="36.28515625" defaultRowHeight="15"/>
  <cols>
    <col min="1" max="1" width="4.42578125" customWidth="1"/>
    <col min="2" max="2" width="6.7109375" bestFit="1" customWidth="1"/>
    <col min="3" max="3" width="32.85546875" customWidth="1"/>
    <col min="4" max="4" width="16.42578125" customWidth="1"/>
    <col min="5" max="5" width="21.28515625" customWidth="1"/>
    <col min="6" max="6" width="19" hidden="1" customWidth="1"/>
    <col min="7" max="7" width="99.85546875" customWidth="1"/>
    <col min="8" max="10" width="8" bestFit="1" customWidth="1"/>
  </cols>
  <sheetData>
    <row r="2" spans="2:9">
      <c r="B2" s="376" t="s">
        <v>158</v>
      </c>
      <c r="C2" s="377"/>
      <c r="D2" s="377"/>
      <c r="E2" s="377"/>
      <c r="F2" s="377"/>
      <c r="G2" s="378"/>
    </row>
    <row r="3" spans="2:9" ht="16.5" customHeight="1">
      <c r="B3" s="380" t="str">
        <f>SUMMARY!B3</f>
        <v>Details as on 31st March 2023</v>
      </c>
      <c r="C3" s="381"/>
      <c r="D3" s="381"/>
      <c r="E3" s="381"/>
      <c r="F3" s="381"/>
      <c r="G3" s="382"/>
    </row>
    <row r="4" spans="2:9" ht="60">
      <c r="B4" s="16" t="s">
        <v>114</v>
      </c>
      <c r="C4" s="16" t="s">
        <v>17</v>
      </c>
      <c r="D4" s="18" t="str">
        <f>'Cash &amp; Cash Equivalents-VII'!D4</f>
        <v>Book Value as on  31.03.2023</v>
      </c>
      <c r="E4" s="43" t="s">
        <v>29</v>
      </c>
      <c r="F4" s="78" t="s">
        <v>36</v>
      </c>
      <c r="G4" s="18" t="s">
        <v>3</v>
      </c>
    </row>
    <row r="5" spans="2:9">
      <c r="B5" s="383" t="str">
        <f>SUMMARY!B5</f>
        <v>Figures in INR</v>
      </c>
      <c r="C5" s="384"/>
      <c r="D5" s="384"/>
      <c r="E5" s="384"/>
      <c r="F5" s="384"/>
      <c r="G5" s="385"/>
    </row>
    <row r="6" spans="2:9">
      <c r="B6" s="97"/>
      <c r="C6" s="391" t="s">
        <v>47</v>
      </c>
      <c r="D6" s="391"/>
      <c r="E6" s="391"/>
      <c r="F6" s="391"/>
      <c r="G6" s="391"/>
    </row>
    <row r="7" spans="2:9" ht="165">
      <c r="B7" s="101">
        <v>1</v>
      </c>
      <c r="C7" s="99" t="s">
        <v>109</v>
      </c>
      <c r="D7" s="79">
        <v>2100000</v>
      </c>
      <c r="E7" s="106">
        <f>D7</f>
        <v>2100000</v>
      </c>
      <c r="F7" s="106">
        <f>E7</f>
        <v>2100000</v>
      </c>
      <c r="G7" s="104" t="s">
        <v>116</v>
      </c>
    </row>
    <row r="8" spans="2:9" ht="165">
      <c r="B8" s="102">
        <v>2</v>
      </c>
      <c r="C8" s="100" t="s">
        <v>110</v>
      </c>
      <c r="D8" s="79">
        <v>169000</v>
      </c>
      <c r="E8" s="106">
        <f t="shared" ref="E8:F9" si="0">D8</f>
        <v>169000</v>
      </c>
      <c r="F8" s="106">
        <f t="shared" si="0"/>
        <v>169000</v>
      </c>
      <c r="G8" s="104" t="s">
        <v>117</v>
      </c>
    </row>
    <row r="9" spans="2:9" ht="105">
      <c r="B9" s="102">
        <v>3</v>
      </c>
      <c r="C9" s="100" t="s">
        <v>110</v>
      </c>
      <c r="D9" s="79">
        <v>100000</v>
      </c>
      <c r="E9" s="106">
        <f t="shared" si="0"/>
        <v>100000</v>
      </c>
      <c r="F9" s="106">
        <f t="shared" si="0"/>
        <v>100000</v>
      </c>
      <c r="G9" s="104" t="s">
        <v>115</v>
      </c>
    </row>
    <row r="10" spans="2:9" ht="105">
      <c r="B10" s="190">
        <v>4</v>
      </c>
      <c r="C10" s="191" t="s">
        <v>313</v>
      </c>
      <c r="D10" s="188">
        <v>51525</v>
      </c>
      <c r="E10" s="189" t="s">
        <v>112</v>
      </c>
      <c r="F10" s="189"/>
      <c r="G10" s="178" t="s">
        <v>314</v>
      </c>
    </row>
    <row r="11" spans="2:9">
      <c r="B11" s="389" t="s">
        <v>133</v>
      </c>
      <c r="C11" s="390"/>
      <c r="D11" s="53">
        <f>SUM(D7:D10)</f>
        <v>2420525</v>
      </c>
      <c r="E11" s="53">
        <f t="shared" ref="E11:F11" si="1">SUM(E7:E9)</f>
        <v>2369000</v>
      </c>
      <c r="F11" s="53">
        <f t="shared" si="1"/>
        <v>2369000</v>
      </c>
      <c r="G11" s="46"/>
      <c r="I11" s="47"/>
    </row>
    <row r="12" spans="2:9">
      <c r="B12" s="386" t="str">
        <f>SUMMARY!B18</f>
        <v>REMARKS &amp; NOTES:-</v>
      </c>
      <c r="C12" s="387"/>
      <c r="D12" s="387"/>
      <c r="E12" s="387"/>
      <c r="F12" s="387"/>
      <c r="G12" s="388"/>
      <c r="I12" s="47"/>
    </row>
    <row r="13" spans="2:9" ht="138.75" customHeight="1">
      <c r="B13" s="379" t="s">
        <v>275</v>
      </c>
      <c r="C13" s="379"/>
      <c r="D13" s="379"/>
      <c r="E13" s="379"/>
      <c r="F13" s="379"/>
      <c r="G13" s="379"/>
      <c r="I13" s="47"/>
    </row>
    <row r="14" spans="2:9">
      <c r="B14" s="31"/>
      <c r="C14" s="31"/>
      <c r="D14" s="31">
        <v>2421000</v>
      </c>
      <c r="E14" s="31"/>
      <c r="F14" s="31"/>
      <c r="G14" s="31"/>
    </row>
    <row r="15" spans="2:9">
      <c r="B15" s="31"/>
      <c r="C15" s="31"/>
      <c r="D15" s="192">
        <f>D14-D11</f>
        <v>475</v>
      </c>
      <c r="E15" s="31"/>
      <c r="F15" s="31"/>
      <c r="G15" s="31"/>
    </row>
    <row r="16" spans="2:9">
      <c r="B16" s="31"/>
      <c r="C16" s="31"/>
      <c r="D16" s="31"/>
      <c r="E16" s="31"/>
      <c r="F16" s="31"/>
      <c r="G16" s="31"/>
    </row>
    <row r="17" spans="2:7" ht="12" customHeight="1">
      <c r="B17" s="31"/>
      <c r="C17" s="31"/>
      <c r="D17" s="31"/>
      <c r="E17" s="31"/>
      <c r="F17" s="31"/>
      <c r="G17" s="31"/>
    </row>
    <row r="18" spans="2:7" ht="12" customHeight="1">
      <c r="B18" s="31"/>
      <c r="C18" s="31"/>
      <c r="D18" s="31"/>
      <c r="E18" s="31"/>
      <c r="F18" s="31"/>
      <c r="G18" s="31"/>
    </row>
    <row r="19" spans="2:7">
      <c r="B19" s="31"/>
      <c r="C19" s="31"/>
      <c r="D19" s="31"/>
      <c r="E19" s="31"/>
      <c r="F19" s="31"/>
      <c r="G19" s="31"/>
    </row>
    <row r="20" spans="2:7">
      <c r="B20" s="31"/>
      <c r="C20" s="31"/>
      <c r="D20" s="31"/>
      <c r="E20" s="31"/>
      <c r="F20" s="31"/>
      <c r="G20" s="31"/>
    </row>
    <row r="21" spans="2:7">
      <c r="B21" s="31"/>
      <c r="C21" s="31">
        <v>1</v>
      </c>
      <c r="D21" s="31"/>
      <c r="E21" s="31"/>
      <c r="F21" s="31"/>
      <c r="G21" s="31"/>
    </row>
    <row r="22" spans="2:7">
      <c r="B22" s="31"/>
      <c r="D22" s="31"/>
      <c r="E22" s="31"/>
      <c r="F22" s="31"/>
      <c r="G22" s="31"/>
    </row>
    <row r="23" spans="2:7">
      <c r="B23" s="31"/>
      <c r="C23" s="31" t="s">
        <v>102</v>
      </c>
      <c r="D23" s="31"/>
      <c r="E23" s="31"/>
      <c r="F23" s="31"/>
      <c r="G23" s="31"/>
    </row>
    <row r="24" spans="2:7" ht="15" customHeight="1">
      <c r="B24" s="31"/>
      <c r="D24" s="31"/>
      <c r="E24" s="31"/>
      <c r="F24" s="31"/>
      <c r="G24" s="31"/>
    </row>
    <row r="25" spans="2:7" ht="137.25" customHeight="1">
      <c r="B25" s="31"/>
      <c r="C25" s="31" t="s">
        <v>103</v>
      </c>
      <c r="D25" s="31"/>
      <c r="E25" s="31"/>
      <c r="F25" s="31"/>
      <c r="G25" s="31"/>
    </row>
    <row r="26" spans="2:7">
      <c r="B26" s="31"/>
      <c r="C26" s="31">
        <v>2</v>
      </c>
      <c r="D26" s="31"/>
      <c r="E26" s="31"/>
      <c r="F26" s="31"/>
      <c r="G26" s="31"/>
    </row>
    <row r="27" spans="2:7">
      <c r="C27" t="s">
        <v>104</v>
      </c>
    </row>
    <row r="28" spans="2:7">
      <c r="C28" t="s">
        <v>105</v>
      </c>
    </row>
    <row r="29" spans="2:7">
      <c r="C29" s="98">
        <v>169000</v>
      </c>
    </row>
    <row r="30" spans="2:7">
      <c r="C30" t="s">
        <v>106</v>
      </c>
    </row>
    <row r="31" spans="2:7">
      <c r="C31" t="s">
        <v>107</v>
      </c>
    </row>
    <row r="32" spans="2:7">
      <c r="C32">
        <v>3</v>
      </c>
    </row>
    <row r="33" spans="3:3">
      <c r="C33" t="s">
        <v>104</v>
      </c>
    </row>
    <row r="34" spans="3:3">
      <c r="C34" t="s">
        <v>105</v>
      </c>
    </row>
    <row r="35" spans="3:3">
      <c r="C35" s="98">
        <v>100000</v>
      </c>
    </row>
    <row r="36" spans="3:3">
      <c r="C36" t="s">
        <v>108</v>
      </c>
    </row>
  </sheetData>
  <mergeCells count="7">
    <mergeCell ref="B2:G2"/>
    <mergeCell ref="B13:G13"/>
    <mergeCell ref="B3:G3"/>
    <mergeCell ref="B5:G5"/>
    <mergeCell ref="B12:G12"/>
    <mergeCell ref="B11:C11"/>
    <mergeCell ref="C6:G6"/>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H272"/>
  <sheetViews>
    <sheetView showGridLines="0" topLeftCell="A59" zoomScaleNormal="100" workbookViewId="0">
      <selection activeCell="B6" sqref="B6:B61"/>
    </sheetView>
  </sheetViews>
  <sheetFormatPr defaultColWidth="9.140625" defaultRowHeight="15"/>
  <cols>
    <col min="1" max="1" width="4.140625" customWidth="1"/>
    <col min="2" max="2" width="7.28515625" customWidth="1"/>
    <col min="3" max="3" width="56.28515625" style="182" bestFit="1" customWidth="1"/>
    <col min="4" max="4" width="19.42578125" style="182" bestFit="1" customWidth="1"/>
    <col min="5" max="5" width="19.28515625" style="182" bestFit="1" customWidth="1"/>
    <col min="6" max="6" width="26.140625" hidden="1" customWidth="1"/>
    <col min="7" max="7" width="62.28515625" customWidth="1"/>
    <col min="8" max="8" width="4.5703125" bestFit="1" customWidth="1"/>
    <col min="10" max="10" width="10.140625" bestFit="1" customWidth="1"/>
    <col min="11" max="11" width="16.42578125" bestFit="1" customWidth="1"/>
    <col min="12" max="14" width="11.28515625" bestFit="1" customWidth="1"/>
  </cols>
  <sheetData>
    <row r="2" spans="2:8">
      <c r="B2" s="320" t="s">
        <v>159</v>
      </c>
      <c r="C2" s="321"/>
      <c r="D2" s="321"/>
      <c r="E2" s="321"/>
      <c r="F2" s="321"/>
      <c r="G2" s="322"/>
    </row>
    <row r="3" spans="2:8">
      <c r="B3" s="323" t="str">
        <f>SUMMARY!B3</f>
        <v>Details as on 31st March 2023</v>
      </c>
      <c r="C3" s="392"/>
      <c r="D3" s="392"/>
      <c r="E3" s="392"/>
      <c r="F3" s="392"/>
      <c r="G3" s="393"/>
    </row>
    <row r="4" spans="2:8" ht="30">
      <c r="B4" s="72" t="s">
        <v>5</v>
      </c>
      <c r="C4" s="72" t="s">
        <v>7</v>
      </c>
      <c r="D4" s="72" t="str">
        <f>SUMMARY!D4</f>
        <v>Book Value as on  31.03.2023</v>
      </c>
      <c r="E4" s="72" t="s">
        <v>9</v>
      </c>
      <c r="F4" s="78" t="s">
        <v>37</v>
      </c>
      <c r="G4" s="72" t="s">
        <v>3</v>
      </c>
    </row>
    <row r="5" spans="2:8">
      <c r="B5" s="323" t="str">
        <f>SUMMARY!B5</f>
        <v>Figures in INR</v>
      </c>
      <c r="C5" s="324"/>
      <c r="D5" s="324"/>
      <c r="E5" s="324"/>
      <c r="F5" s="324"/>
      <c r="G5" s="325"/>
    </row>
    <row r="6" spans="2:8">
      <c r="B6" s="199" t="s">
        <v>178</v>
      </c>
      <c r="C6" s="180" t="s">
        <v>131</v>
      </c>
      <c r="D6" s="105"/>
      <c r="E6" s="67"/>
      <c r="F6" s="67"/>
      <c r="G6" s="82"/>
      <c r="H6" s="12"/>
    </row>
    <row r="7" spans="2:8" ht="120">
      <c r="B7" s="81">
        <v>1</v>
      </c>
      <c r="C7" s="123" t="s">
        <v>52</v>
      </c>
      <c r="D7" s="126">
        <v>456254</v>
      </c>
      <c r="E7" s="79">
        <v>0</v>
      </c>
      <c r="F7" s="79"/>
      <c r="G7" s="125" t="s">
        <v>134</v>
      </c>
      <c r="H7" s="12"/>
    </row>
    <row r="8" spans="2:8" ht="120">
      <c r="B8" s="81">
        <f>+B7+1</f>
        <v>2</v>
      </c>
      <c r="C8" s="123" t="s">
        <v>53</v>
      </c>
      <c r="D8" s="126">
        <v>413980</v>
      </c>
      <c r="E8" s="79">
        <v>0</v>
      </c>
      <c r="F8" s="79"/>
      <c r="G8" s="125" t="s">
        <v>136</v>
      </c>
      <c r="H8" s="12"/>
    </row>
    <row r="9" spans="2:8" ht="135">
      <c r="B9" s="81">
        <f t="shared" ref="B9:B40" si="0">+B8+1</f>
        <v>3</v>
      </c>
      <c r="C9" s="169" t="s">
        <v>259</v>
      </c>
      <c r="D9" s="126">
        <v>137800</v>
      </c>
      <c r="E9" s="79">
        <v>0</v>
      </c>
      <c r="F9" s="79"/>
      <c r="G9" s="172" t="s">
        <v>293</v>
      </c>
      <c r="H9" s="12"/>
    </row>
    <row r="10" spans="2:8" ht="165">
      <c r="B10" s="81">
        <f t="shared" si="0"/>
        <v>4</v>
      </c>
      <c r="C10" s="123" t="s">
        <v>54</v>
      </c>
      <c r="D10" s="126">
        <v>63922308</v>
      </c>
      <c r="E10" s="79">
        <v>0</v>
      </c>
      <c r="F10" s="79"/>
      <c r="G10" s="125" t="s">
        <v>135</v>
      </c>
      <c r="H10" s="12"/>
    </row>
    <row r="11" spans="2:8" ht="135">
      <c r="B11" s="81">
        <f t="shared" si="0"/>
        <v>5</v>
      </c>
      <c r="C11" s="170" t="s">
        <v>260</v>
      </c>
      <c r="D11" s="171">
        <v>93939058</v>
      </c>
      <c r="E11" s="79">
        <v>0</v>
      </c>
      <c r="F11" s="151"/>
      <c r="G11" s="125" t="s">
        <v>290</v>
      </c>
      <c r="H11" s="12"/>
    </row>
    <row r="12" spans="2:8" ht="135">
      <c r="B12" s="81">
        <f t="shared" si="0"/>
        <v>6</v>
      </c>
      <c r="C12" s="170" t="s">
        <v>261</v>
      </c>
      <c r="D12" s="171">
        <v>95403268</v>
      </c>
      <c r="E12" s="79">
        <v>0</v>
      </c>
      <c r="F12" s="151"/>
      <c r="G12" s="125" t="s">
        <v>290</v>
      </c>
      <c r="H12" s="12"/>
    </row>
    <row r="13" spans="2:8" ht="150">
      <c r="B13" s="81">
        <f t="shared" si="0"/>
        <v>7</v>
      </c>
      <c r="C13" s="170" t="s">
        <v>262</v>
      </c>
      <c r="D13" s="171">
        <v>990000</v>
      </c>
      <c r="E13" s="79">
        <v>0</v>
      </c>
      <c r="F13" s="151"/>
      <c r="G13" s="125" t="s">
        <v>294</v>
      </c>
      <c r="H13" s="12"/>
    </row>
    <row r="14" spans="2:8" ht="135">
      <c r="B14" s="81">
        <f t="shared" si="0"/>
        <v>8</v>
      </c>
      <c r="C14" s="170" t="s">
        <v>263</v>
      </c>
      <c r="D14" s="171">
        <v>62603522</v>
      </c>
      <c r="E14" s="79">
        <v>0</v>
      </c>
      <c r="F14" s="151"/>
      <c r="G14" s="125" t="s">
        <v>290</v>
      </c>
      <c r="H14" s="12"/>
    </row>
    <row r="15" spans="2:8" ht="135">
      <c r="B15" s="81">
        <f t="shared" si="0"/>
        <v>9</v>
      </c>
      <c r="C15" s="170" t="s">
        <v>264</v>
      </c>
      <c r="D15" s="171">
        <v>144444</v>
      </c>
      <c r="E15" s="79">
        <v>0</v>
      </c>
      <c r="F15" s="151"/>
      <c r="G15" s="125" t="s">
        <v>290</v>
      </c>
      <c r="H15" s="12"/>
    </row>
    <row r="16" spans="2:8" ht="135">
      <c r="B16" s="81">
        <f t="shared" si="0"/>
        <v>10</v>
      </c>
      <c r="C16" s="170" t="s">
        <v>265</v>
      </c>
      <c r="D16" s="171">
        <v>40000</v>
      </c>
      <c r="E16" s="79">
        <v>0</v>
      </c>
      <c r="F16" s="151"/>
      <c r="G16" s="125" t="s">
        <v>290</v>
      </c>
      <c r="H16" s="12"/>
    </row>
    <row r="17" spans="2:8" ht="135">
      <c r="B17" s="81">
        <f t="shared" si="0"/>
        <v>11</v>
      </c>
      <c r="C17" s="170" t="s">
        <v>266</v>
      </c>
      <c r="D17" s="171">
        <v>10862037</v>
      </c>
      <c r="E17" s="79">
        <v>0</v>
      </c>
      <c r="F17" s="151"/>
      <c r="G17" s="125" t="s">
        <v>291</v>
      </c>
      <c r="H17" s="12"/>
    </row>
    <row r="18" spans="2:8" ht="135">
      <c r="B18" s="81">
        <f t="shared" si="0"/>
        <v>12</v>
      </c>
      <c r="C18" s="170" t="s">
        <v>267</v>
      </c>
      <c r="D18" s="171">
        <v>36191215</v>
      </c>
      <c r="E18" s="79">
        <v>0</v>
      </c>
      <c r="F18" s="151"/>
      <c r="G18" s="125" t="s">
        <v>290</v>
      </c>
      <c r="H18" s="12"/>
    </row>
    <row r="19" spans="2:8" ht="135">
      <c r="B19" s="81">
        <f t="shared" si="0"/>
        <v>13</v>
      </c>
      <c r="C19" s="170" t="s">
        <v>268</v>
      </c>
      <c r="D19" s="171">
        <v>8646229</v>
      </c>
      <c r="E19" s="79">
        <v>0</v>
      </c>
      <c r="F19" s="151"/>
      <c r="G19" s="125" t="s">
        <v>292</v>
      </c>
      <c r="H19" s="12"/>
    </row>
    <row r="20" spans="2:8" ht="135">
      <c r="B20" s="81">
        <f t="shared" si="0"/>
        <v>14</v>
      </c>
      <c r="C20" s="170" t="s">
        <v>269</v>
      </c>
      <c r="D20" s="171">
        <v>4496100</v>
      </c>
      <c r="E20" s="79">
        <v>0</v>
      </c>
      <c r="F20" s="151"/>
      <c r="G20" s="125" t="s">
        <v>292</v>
      </c>
      <c r="H20" s="12"/>
    </row>
    <row r="21" spans="2:8" ht="135">
      <c r="B21" s="81">
        <f t="shared" si="0"/>
        <v>15</v>
      </c>
      <c r="C21" s="170" t="s">
        <v>270</v>
      </c>
      <c r="D21" s="171">
        <v>465000</v>
      </c>
      <c r="E21" s="79">
        <v>0</v>
      </c>
      <c r="F21" s="151"/>
      <c r="G21" s="125" t="s">
        <v>291</v>
      </c>
      <c r="H21" s="12"/>
    </row>
    <row r="22" spans="2:8" ht="120">
      <c r="B22" s="81">
        <f t="shared" si="0"/>
        <v>16</v>
      </c>
      <c r="C22" s="123" t="s">
        <v>55</v>
      </c>
      <c r="D22" s="126">
        <v>250000</v>
      </c>
      <c r="E22" s="79">
        <v>0</v>
      </c>
      <c r="F22" s="79"/>
      <c r="G22" s="125" t="s">
        <v>134</v>
      </c>
      <c r="H22" s="12"/>
    </row>
    <row r="23" spans="2:8" ht="120">
      <c r="B23" s="81">
        <f t="shared" si="0"/>
        <v>17</v>
      </c>
      <c r="C23" s="123" t="s">
        <v>56</v>
      </c>
      <c r="D23" s="126">
        <v>77000</v>
      </c>
      <c r="E23" s="79">
        <v>0</v>
      </c>
      <c r="F23" s="79"/>
      <c r="G23" s="125" t="s">
        <v>134</v>
      </c>
      <c r="H23" s="12"/>
    </row>
    <row r="24" spans="2:8" ht="120">
      <c r="B24" s="81">
        <f t="shared" si="0"/>
        <v>18</v>
      </c>
      <c r="C24" s="123" t="s">
        <v>57</v>
      </c>
      <c r="D24" s="126">
        <v>77000</v>
      </c>
      <c r="E24" s="79">
        <v>0</v>
      </c>
      <c r="F24" s="79"/>
      <c r="G24" s="125" t="s">
        <v>134</v>
      </c>
      <c r="H24" s="12"/>
    </row>
    <row r="25" spans="2:8" ht="135">
      <c r="B25" s="81">
        <f t="shared" si="0"/>
        <v>19</v>
      </c>
      <c r="C25" s="170" t="s">
        <v>271</v>
      </c>
      <c r="D25" s="171">
        <v>1053377</v>
      </c>
      <c r="E25" s="79">
        <v>0</v>
      </c>
      <c r="F25" s="151"/>
      <c r="G25" s="172" t="s">
        <v>293</v>
      </c>
      <c r="H25" s="12"/>
    </row>
    <row r="26" spans="2:8">
      <c r="B26" s="81">
        <f t="shared" si="0"/>
        <v>20</v>
      </c>
      <c r="C26" s="170" t="s">
        <v>54</v>
      </c>
      <c r="D26" s="171">
        <v>-5439253</v>
      </c>
      <c r="E26" s="151" t="s">
        <v>286</v>
      </c>
      <c r="F26" s="151"/>
      <c r="G26" s="172" t="s">
        <v>286</v>
      </c>
      <c r="H26" s="12"/>
    </row>
    <row r="27" spans="2:8" ht="120">
      <c r="B27" s="81">
        <f t="shared" si="0"/>
        <v>21</v>
      </c>
      <c r="C27" s="123" t="s">
        <v>58</v>
      </c>
      <c r="D27" s="171">
        <v>1820041.25</v>
      </c>
      <c r="E27" s="79">
        <v>0</v>
      </c>
      <c r="F27" s="79"/>
      <c r="G27" s="125" t="s">
        <v>139</v>
      </c>
      <c r="H27" s="12"/>
    </row>
    <row r="28" spans="2:8" ht="165">
      <c r="B28" s="81">
        <f t="shared" si="0"/>
        <v>22</v>
      </c>
      <c r="C28" s="123" t="s">
        <v>59</v>
      </c>
      <c r="D28" s="171">
        <v>1311241</v>
      </c>
      <c r="E28" s="79">
        <v>0</v>
      </c>
      <c r="F28" s="79"/>
      <c r="G28" s="125" t="s">
        <v>295</v>
      </c>
      <c r="H28" s="12"/>
    </row>
    <row r="29" spans="2:8" ht="135">
      <c r="B29" s="81">
        <f t="shared" si="0"/>
        <v>23</v>
      </c>
      <c r="C29" s="123" t="s">
        <v>60</v>
      </c>
      <c r="D29" s="171">
        <v>1688273</v>
      </c>
      <c r="E29" s="79">
        <v>0</v>
      </c>
      <c r="F29" s="79"/>
      <c r="G29" s="125" t="s">
        <v>137</v>
      </c>
      <c r="H29" s="12"/>
    </row>
    <row r="30" spans="2:8" ht="126.75" customHeight="1">
      <c r="B30" s="81">
        <f t="shared" si="0"/>
        <v>24</v>
      </c>
      <c r="C30" s="123" t="s">
        <v>61</v>
      </c>
      <c r="D30" s="171">
        <f>11717617.5+3175177</f>
        <v>14892794.5</v>
      </c>
      <c r="E30" s="79">
        <v>0</v>
      </c>
      <c r="F30" s="79"/>
      <c r="G30" s="127" t="s">
        <v>138</v>
      </c>
      <c r="H30" s="12"/>
    </row>
    <row r="31" spans="2:8" ht="180">
      <c r="B31" s="81">
        <f t="shared" si="0"/>
        <v>25</v>
      </c>
      <c r="C31" s="123" t="s">
        <v>62</v>
      </c>
      <c r="D31" s="171">
        <v>68636600</v>
      </c>
      <c r="E31" s="79">
        <v>0</v>
      </c>
      <c r="F31" s="79"/>
      <c r="G31" s="125" t="s">
        <v>145</v>
      </c>
      <c r="H31" s="12"/>
    </row>
    <row r="32" spans="2:8" ht="120">
      <c r="B32" s="81">
        <f t="shared" si="0"/>
        <v>26</v>
      </c>
      <c r="C32" s="170" t="s">
        <v>272</v>
      </c>
      <c r="D32" s="171">
        <v>36066054</v>
      </c>
      <c r="E32" s="79">
        <v>0</v>
      </c>
      <c r="F32" s="151"/>
      <c r="G32" s="172" t="s">
        <v>134</v>
      </c>
      <c r="H32" s="12"/>
    </row>
    <row r="33" spans="2:8" ht="165">
      <c r="B33" s="81">
        <f t="shared" si="0"/>
        <v>27</v>
      </c>
      <c r="C33" s="123" t="s">
        <v>63</v>
      </c>
      <c r="D33" s="126">
        <v>10667073</v>
      </c>
      <c r="E33" s="79">
        <v>0</v>
      </c>
      <c r="F33" s="79"/>
      <c r="G33" s="125" t="s">
        <v>144</v>
      </c>
      <c r="H33" s="12"/>
    </row>
    <row r="34" spans="2:8" ht="135">
      <c r="B34" s="81">
        <f t="shared" si="0"/>
        <v>28</v>
      </c>
      <c r="C34" s="123" t="s">
        <v>64</v>
      </c>
      <c r="D34" s="126">
        <v>529610.5</v>
      </c>
      <c r="E34" s="79">
        <v>0</v>
      </c>
      <c r="F34" s="79"/>
      <c r="G34" s="125" t="s">
        <v>143</v>
      </c>
      <c r="H34" s="12"/>
    </row>
    <row r="35" spans="2:8" ht="150">
      <c r="B35" s="81">
        <f t="shared" si="0"/>
        <v>29</v>
      </c>
      <c r="C35" s="123" t="s">
        <v>65</v>
      </c>
      <c r="D35" s="126">
        <v>5202501</v>
      </c>
      <c r="E35" s="79">
        <v>0</v>
      </c>
      <c r="F35" s="79"/>
      <c r="G35" s="128" t="s">
        <v>146</v>
      </c>
      <c r="H35" s="12"/>
    </row>
    <row r="36" spans="2:8" ht="135">
      <c r="B36" s="81">
        <f t="shared" si="0"/>
        <v>30</v>
      </c>
      <c r="C36" s="123" t="s">
        <v>66</v>
      </c>
      <c r="D36" s="126">
        <v>688278.25</v>
      </c>
      <c r="E36" s="79">
        <v>0</v>
      </c>
      <c r="F36" s="79"/>
      <c r="G36" s="128" t="s">
        <v>296</v>
      </c>
      <c r="H36" s="12"/>
    </row>
    <row r="37" spans="2:8" ht="165">
      <c r="B37" s="81">
        <f t="shared" si="0"/>
        <v>31</v>
      </c>
      <c r="C37" s="123" t="s">
        <v>142</v>
      </c>
      <c r="D37" s="126">
        <v>123050336</v>
      </c>
      <c r="E37" s="79">
        <v>0</v>
      </c>
      <c r="F37" s="79"/>
      <c r="G37" s="128" t="s">
        <v>147</v>
      </c>
      <c r="H37" s="12"/>
    </row>
    <row r="38" spans="2:8" ht="120">
      <c r="B38" s="81">
        <f t="shared" si="0"/>
        <v>32</v>
      </c>
      <c r="C38" s="123" t="s">
        <v>68</v>
      </c>
      <c r="D38" s="126">
        <v>62826</v>
      </c>
      <c r="E38" s="79">
        <v>0</v>
      </c>
      <c r="F38" s="79"/>
      <c r="G38" s="127" t="s">
        <v>140</v>
      </c>
      <c r="H38" s="12"/>
    </row>
    <row r="39" spans="2:8" ht="135">
      <c r="B39" s="81">
        <f t="shared" si="0"/>
        <v>33</v>
      </c>
      <c r="C39" s="123" t="s">
        <v>69</v>
      </c>
      <c r="D39" s="126">
        <v>61703</v>
      </c>
      <c r="E39" s="79">
        <v>0</v>
      </c>
      <c r="F39" s="79"/>
      <c r="G39" s="127" t="s">
        <v>141</v>
      </c>
      <c r="H39" s="12"/>
    </row>
    <row r="40" spans="2:8" ht="165">
      <c r="B40" s="81">
        <f t="shared" si="0"/>
        <v>34</v>
      </c>
      <c r="C40" s="173" t="s">
        <v>63</v>
      </c>
      <c r="D40" s="174">
        <v>16131</v>
      </c>
      <c r="E40" s="151">
        <v>0</v>
      </c>
      <c r="F40" s="151"/>
      <c r="G40" s="175" t="s">
        <v>144</v>
      </c>
      <c r="H40" s="12"/>
    </row>
    <row r="41" spans="2:8">
      <c r="B41" s="176" t="s">
        <v>179</v>
      </c>
      <c r="C41" s="118" t="s">
        <v>50</v>
      </c>
      <c r="D41" s="105"/>
      <c r="E41" s="79"/>
      <c r="F41" s="79"/>
      <c r="G41" s="117"/>
      <c r="H41" s="12"/>
    </row>
    <row r="42" spans="2:8" ht="120">
      <c r="B42" s="81">
        <v>1</v>
      </c>
      <c r="C42" s="119" t="s">
        <v>132</v>
      </c>
      <c r="D42" s="120">
        <v>151357</v>
      </c>
      <c r="E42" s="79">
        <v>0</v>
      </c>
      <c r="F42" s="79"/>
      <c r="G42" s="129" t="s">
        <v>152</v>
      </c>
      <c r="H42" s="12"/>
    </row>
    <row r="43" spans="2:8" ht="135">
      <c r="B43" s="81">
        <f>+B42+1</f>
        <v>2</v>
      </c>
      <c r="C43" s="179" t="s">
        <v>244</v>
      </c>
      <c r="D43" s="183">
        <v>7000</v>
      </c>
      <c r="E43" s="79">
        <v>0</v>
      </c>
      <c r="F43" s="151"/>
      <c r="G43" s="117" t="s">
        <v>301</v>
      </c>
      <c r="H43" s="12"/>
    </row>
    <row r="44" spans="2:8" ht="120">
      <c r="B44" s="81">
        <f t="shared" ref="B44:B61" si="1">+B43+1</f>
        <v>3</v>
      </c>
      <c r="C44" s="119" t="s">
        <v>82</v>
      </c>
      <c r="D44" s="120">
        <v>242720</v>
      </c>
      <c r="E44" s="79">
        <v>0</v>
      </c>
      <c r="F44" s="79"/>
      <c r="G44" s="117" t="s">
        <v>148</v>
      </c>
      <c r="H44" s="12"/>
    </row>
    <row r="45" spans="2:8" ht="122.25" customHeight="1">
      <c r="B45" s="81">
        <f t="shared" si="1"/>
        <v>4</v>
      </c>
      <c r="C45" s="119" t="s">
        <v>83</v>
      </c>
      <c r="D45" s="120">
        <v>130919</v>
      </c>
      <c r="E45" s="79">
        <v>0</v>
      </c>
      <c r="F45" s="79"/>
      <c r="G45" s="129" t="s">
        <v>149</v>
      </c>
      <c r="H45" s="12"/>
    </row>
    <row r="46" spans="2:8" ht="120">
      <c r="B46" s="81">
        <f t="shared" si="1"/>
        <v>5</v>
      </c>
      <c r="C46" s="179" t="s">
        <v>245</v>
      </c>
      <c r="D46" s="183">
        <v>315158</v>
      </c>
      <c r="E46" s="79">
        <v>0</v>
      </c>
      <c r="F46" s="151"/>
      <c r="G46" s="129" t="s">
        <v>309</v>
      </c>
      <c r="H46" s="12"/>
    </row>
    <row r="47" spans="2:8" ht="120">
      <c r="B47" s="81">
        <f t="shared" si="1"/>
        <v>6</v>
      </c>
      <c r="C47" s="179" t="s">
        <v>246</v>
      </c>
      <c r="D47" s="183">
        <v>71122109</v>
      </c>
      <c r="E47" s="79">
        <v>0</v>
      </c>
      <c r="F47" s="151"/>
      <c r="G47" s="129" t="s">
        <v>310</v>
      </c>
      <c r="H47" s="12"/>
    </row>
    <row r="48" spans="2:8" ht="120">
      <c r="B48" s="81">
        <f t="shared" si="1"/>
        <v>7</v>
      </c>
      <c r="C48" s="179" t="s">
        <v>247</v>
      </c>
      <c r="D48" s="183">
        <v>610768</v>
      </c>
      <c r="E48" s="79">
        <v>0</v>
      </c>
      <c r="F48" s="151"/>
      <c r="G48" s="129" t="s">
        <v>311</v>
      </c>
      <c r="H48" s="12"/>
    </row>
    <row r="49" spans="2:8" ht="135">
      <c r="B49" s="81">
        <f t="shared" si="1"/>
        <v>8</v>
      </c>
      <c r="C49" s="179" t="s">
        <v>248</v>
      </c>
      <c r="D49" s="183">
        <v>974605</v>
      </c>
      <c r="E49" s="79">
        <v>0</v>
      </c>
      <c r="F49" s="151"/>
      <c r="G49" s="129" t="s">
        <v>298</v>
      </c>
      <c r="H49" s="12"/>
    </row>
    <row r="50" spans="2:8" ht="135">
      <c r="B50" s="81">
        <f t="shared" si="1"/>
        <v>9</v>
      </c>
      <c r="C50" s="179" t="s">
        <v>249</v>
      </c>
      <c r="D50" s="183">
        <v>58095471</v>
      </c>
      <c r="E50" s="79">
        <v>0</v>
      </c>
      <c r="F50" s="151"/>
      <c r="G50" s="129" t="s">
        <v>302</v>
      </c>
      <c r="H50" s="12"/>
    </row>
    <row r="51" spans="2:8" ht="120">
      <c r="B51" s="81">
        <f t="shared" si="1"/>
        <v>10</v>
      </c>
      <c r="C51" s="179" t="s">
        <v>250</v>
      </c>
      <c r="D51" s="183">
        <v>293660</v>
      </c>
      <c r="E51" s="79">
        <v>0</v>
      </c>
      <c r="F51" s="151"/>
      <c r="G51" s="129" t="s">
        <v>299</v>
      </c>
      <c r="H51" s="12"/>
    </row>
    <row r="52" spans="2:8" ht="135">
      <c r="B52" s="81">
        <f t="shared" si="1"/>
        <v>11</v>
      </c>
      <c r="C52" s="179" t="s">
        <v>251</v>
      </c>
      <c r="D52" s="183">
        <v>17111</v>
      </c>
      <c r="E52" s="79">
        <v>0</v>
      </c>
      <c r="F52" s="151"/>
      <c r="G52" s="129" t="s">
        <v>303</v>
      </c>
      <c r="H52" s="12"/>
    </row>
    <row r="53" spans="2:8" ht="135">
      <c r="B53" s="81">
        <f t="shared" si="1"/>
        <v>12</v>
      </c>
      <c r="C53" s="179" t="s">
        <v>252</v>
      </c>
      <c r="D53" s="183">
        <v>11118984</v>
      </c>
      <c r="E53" s="79">
        <v>0</v>
      </c>
      <c r="F53" s="151"/>
      <c r="G53" s="129" t="s">
        <v>300</v>
      </c>
      <c r="H53" s="12"/>
    </row>
    <row r="54" spans="2:8" ht="120">
      <c r="B54" s="81">
        <f t="shared" si="1"/>
        <v>13</v>
      </c>
      <c r="C54" s="179" t="s">
        <v>253</v>
      </c>
      <c r="D54" s="183">
        <v>58764644</v>
      </c>
      <c r="E54" s="79">
        <v>0</v>
      </c>
      <c r="F54" s="151"/>
      <c r="G54" s="129" t="s">
        <v>304</v>
      </c>
      <c r="H54" s="12"/>
    </row>
    <row r="55" spans="2:8" ht="135">
      <c r="B55" s="81">
        <f t="shared" si="1"/>
        <v>14</v>
      </c>
      <c r="C55" s="179" t="s">
        <v>254</v>
      </c>
      <c r="D55" s="183">
        <v>16879387</v>
      </c>
      <c r="E55" s="79">
        <v>0</v>
      </c>
      <c r="F55" s="151"/>
      <c r="G55" s="129" t="s">
        <v>305</v>
      </c>
      <c r="H55" s="12"/>
    </row>
    <row r="56" spans="2:8" ht="135">
      <c r="B56" s="81">
        <f t="shared" si="1"/>
        <v>15</v>
      </c>
      <c r="C56" s="179" t="s">
        <v>255</v>
      </c>
      <c r="D56" s="183">
        <v>114516162</v>
      </c>
      <c r="E56" s="79">
        <v>0</v>
      </c>
      <c r="F56" s="151"/>
      <c r="G56" s="129" t="s">
        <v>308</v>
      </c>
      <c r="H56" s="12"/>
    </row>
    <row r="57" spans="2:8" ht="120">
      <c r="B57" s="81">
        <f t="shared" si="1"/>
        <v>16</v>
      </c>
      <c r="C57" s="179" t="s">
        <v>256</v>
      </c>
      <c r="D57" s="183">
        <v>3651447</v>
      </c>
      <c r="E57" s="79">
        <v>0</v>
      </c>
      <c r="F57" s="151"/>
      <c r="G57" s="129" t="s">
        <v>307</v>
      </c>
      <c r="H57" s="12"/>
    </row>
    <row r="58" spans="2:8" ht="135">
      <c r="B58" s="81">
        <f t="shared" si="1"/>
        <v>17</v>
      </c>
      <c r="C58" s="169" t="s">
        <v>257</v>
      </c>
      <c r="D58" s="183">
        <v>300512</v>
      </c>
      <c r="E58" s="79">
        <v>0</v>
      </c>
      <c r="F58" s="151"/>
      <c r="G58" s="129" t="s">
        <v>306</v>
      </c>
      <c r="H58" s="12"/>
    </row>
    <row r="59" spans="2:8" ht="120">
      <c r="B59" s="81">
        <f t="shared" si="1"/>
        <v>18</v>
      </c>
      <c r="C59" s="119" t="s">
        <v>84</v>
      </c>
      <c r="D59" s="121">
        <v>57023</v>
      </c>
      <c r="E59" s="79">
        <v>0</v>
      </c>
      <c r="F59" s="79"/>
      <c r="G59" s="129" t="s">
        <v>150</v>
      </c>
      <c r="H59" s="12"/>
    </row>
    <row r="60" spans="2:8" ht="120">
      <c r="B60" s="81">
        <f t="shared" si="1"/>
        <v>19</v>
      </c>
      <c r="C60" s="119" t="s">
        <v>85</v>
      </c>
      <c r="D60" s="121">
        <v>57023</v>
      </c>
      <c r="E60" s="79">
        <v>0</v>
      </c>
      <c r="F60" s="67"/>
      <c r="G60" s="130" t="s">
        <v>151</v>
      </c>
      <c r="H60" s="12"/>
    </row>
    <row r="61" spans="2:8" ht="135">
      <c r="B61" s="81">
        <f t="shared" si="1"/>
        <v>20</v>
      </c>
      <c r="C61" s="179" t="s">
        <v>258</v>
      </c>
      <c r="D61" s="79">
        <v>98809200</v>
      </c>
      <c r="E61" s="79">
        <v>0</v>
      </c>
      <c r="F61" s="151"/>
      <c r="G61" s="168" t="s">
        <v>297</v>
      </c>
      <c r="H61" s="12"/>
    </row>
    <row r="62" spans="2:8" ht="15" customHeight="1">
      <c r="B62" s="397" t="s">
        <v>133</v>
      </c>
      <c r="C62" s="398"/>
      <c r="D62" s="68">
        <f>SUM(D7:D61)-D26</f>
        <v>1080977314.5</v>
      </c>
      <c r="E62" s="68">
        <f>SUM(E6:E61)</f>
        <v>0</v>
      </c>
      <c r="F62" s="68">
        <f>SUM(F6:F60)</f>
        <v>0</v>
      </c>
      <c r="G62" s="15"/>
    </row>
    <row r="63" spans="2:8" ht="12" customHeight="1">
      <c r="B63" s="394" t="str">
        <f>SUMMARY!B18</f>
        <v>REMARKS &amp; NOTES:-</v>
      </c>
      <c r="C63" s="395"/>
      <c r="D63" s="395"/>
      <c r="E63" s="395"/>
      <c r="F63" s="395"/>
      <c r="G63" s="396"/>
    </row>
    <row r="64" spans="2:8" ht="162.75" customHeight="1">
      <c r="B64" s="286" t="s">
        <v>274</v>
      </c>
      <c r="C64" s="287"/>
      <c r="D64" s="287"/>
      <c r="E64" s="287"/>
      <c r="F64" s="287"/>
      <c r="G64" s="288"/>
    </row>
    <row r="65" spans="2:7">
      <c r="B65" s="31"/>
      <c r="C65" s="33"/>
      <c r="D65" s="33"/>
      <c r="E65" s="33"/>
      <c r="F65" s="31"/>
      <c r="G65" s="31"/>
    </row>
    <row r="66" spans="2:7">
      <c r="B66" s="31"/>
      <c r="C66" s="181" t="s">
        <v>51</v>
      </c>
      <c r="D66" s="184">
        <v>-17847</v>
      </c>
      <c r="E66" s="33"/>
    </row>
    <row r="67" spans="2:7">
      <c r="B67" s="31"/>
      <c r="C67" s="181" t="s">
        <v>52</v>
      </c>
      <c r="D67" s="184">
        <v>456254</v>
      </c>
      <c r="E67" s="33"/>
    </row>
    <row r="68" spans="2:7">
      <c r="B68" s="31"/>
      <c r="C68" s="181" t="s">
        <v>53</v>
      </c>
      <c r="D68" s="184">
        <v>413980</v>
      </c>
      <c r="E68" s="33"/>
    </row>
    <row r="69" spans="2:7">
      <c r="B69" s="31"/>
      <c r="C69" s="181" t="s">
        <v>54</v>
      </c>
      <c r="D69" s="184">
        <v>62750</v>
      </c>
      <c r="E69" s="33"/>
    </row>
    <row r="70" spans="2:7">
      <c r="B70" s="31"/>
      <c r="C70" s="181" t="s">
        <v>55</v>
      </c>
      <c r="D70" s="184">
        <v>250000</v>
      </c>
      <c r="E70" s="33"/>
    </row>
    <row r="71" spans="2:7">
      <c r="B71" s="31"/>
      <c r="C71" s="181" t="s">
        <v>56</v>
      </c>
      <c r="D71" s="184">
        <v>77000</v>
      </c>
      <c r="E71" s="33"/>
      <c r="F71" s="31"/>
      <c r="G71" s="31"/>
    </row>
    <row r="72" spans="2:7">
      <c r="B72" s="31"/>
      <c r="C72" s="181" t="s">
        <v>57</v>
      </c>
      <c r="D72" s="184">
        <v>77000</v>
      </c>
      <c r="E72" s="33"/>
      <c r="F72" s="31"/>
      <c r="G72" s="31"/>
    </row>
    <row r="73" spans="2:7">
      <c r="B73" s="31"/>
      <c r="C73" s="181" t="s">
        <v>58</v>
      </c>
      <c r="D73" s="184">
        <v>27755.25</v>
      </c>
      <c r="E73" s="33"/>
      <c r="F73" s="31"/>
      <c r="G73" s="31"/>
    </row>
    <row r="74" spans="2:7">
      <c r="B74" s="31"/>
      <c r="C74" s="181" t="s">
        <v>59</v>
      </c>
      <c r="D74" s="184">
        <v>60268</v>
      </c>
      <c r="E74" s="33"/>
      <c r="F74" s="31"/>
      <c r="G74" s="31"/>
    </row>
    <row r="75" spans="2:7" ht="12" customHeight="1">
      <c r="B75" s="31"/>
      <c r="C75" s="181" t="s">
        <v>60</v>
      </c>
      <c r="D75" s="184">
        <v>513085</v>
      </c>
    </row>
    <row r="76" spans="2:7">
      <c r="B76" s="31"/>
      <c r="C76" s="181" t="s">
        <v>61</v>
      </c>
      <c r="D76" s="184">
        <v>220396.5</v>
      </c>
    </row>
    <row r="77" spans="2:7">
      <c r="B77" s="31"/>
      <c r="C77" s="181" t="s">
        <v>62</v>
      </c>
      <c r="D77" s="184">
        <v>46831394</v>
      </c>
    </row>
    <row r="78" spans="2:7">
      <c r="B78" s="31"/>
      <c r="C78" s="181" t="s">
        <v>63</v>
      </c>
      <c r="D78" s="184">
        <v>1221508</v>
      </c>
    </row>
    <row r="79" spans="2:7">
      <c r="B79" s="31"/>
      <c r="C79" s="181" t="s">
        <v>64</v>
      </c>
      <c r="D79" s="184">
        <v>40036.5</v>
      </c>
    </row>
    <row r="80" spans="2:7">
      <c r="B80" s="31"/>
      <c r="C80" s="181" t="s">
        <v>65</v>
      </c>
      <c r="D80" s="184">
        <v>2351468</v>
      </c>
    </row>
    <row r="81" spans="2:4">
      <c r="B81" s="31"/>
      <c r="C81" s="181" t="s">
        <v>66</v>
      </c>
      <c r="D81" s="184">
        <v>31942.25</v>
      </c>
    </row>
    <row r="82" spans="2:4">
      <c r="B82" s="31"/>
      <c r="C82" s="181" t="s">
        <v>67</v>
      </c>
      <c r="D82" s="184">
        <v>2972283.5</v>
      </c>
    </row>
    <row r="83" spans="2:4">
      <c r="B83" s="31"/>
      <c r="C83" s="181" t="s">
        <v>68</v>
      </c>
      <c r="D83" s="184">
        <v>68804</v>
      </c>
    </row>
    <row r="84" spans="2:4">
      <c r="B84" s="31"/>
      <c r="C84" s="181" t="s">
        <v>69</v>
      </c>
      <c r="D84" s="184">
        <v>68331</v>
      </c>
    </row>
    <row r="85" spans="2:4">
      <c r="B85" s="31"/>
      <c r="C85" s="33"/>
      <c r="D85" s="185">
        <f>SUM(D66:D84)</f>
        <v>55726409</v>
      </c>
    </row>
    <row r="86" spans="2:4">
      <c r="B86" s="31"/>
      <c r="C86" s="33"/>
      <c r="D86" s="33"/>
    </row>
    <row r="87" spans="2:4">
      <c r="B87" s="31"/>
      <c r="C87" s="33"/>
      <c r="D87" s="33"/>
    </row>
    <row r="88" spans="2:4">
      <c r="B88" s="31"/>
      <c r="C88" s="115" t="s">
        <v>81</v>
      </c>
      <c r="D88" s="186">
        <v>151357</v>
      </c>
    </row>
    <row r="89" spans="2:4">
      <c r="B89" s="31"/>
      <c r="C89" s="115" t="s">
        <v>82</v>
      </c>
      <c r="D89" s="186">
        <v>242720</v>
      </c>
    </row>
    <row r="90" spans="2:4">
      <c r="B90" s="31"/>
      <c r="C90" s="115" t="s">
        <v>83</v>
      </c>
      <c r="D90" s="186">
        <v>130919</v>
      </c>
    </row>
    <row r="91" spans="2:4">
      <c r="B91" s="31"/>
      <c r="C91" s="115" t="s">
        <v>84</v>
      </c>
      <c r="D91" s="187">
        <v>57023</v>
      </c>
    </row>
    <row r="92" spans="2:4">
      <c r="B92" s="31"/>
      <c r="C92" s="115" t="s">
        <v>85</v>
      </c>
      <c r="D92" s="187">
        <v>57023</v>
      </c>
    </row>
    <row r="93" spans="2:4">
      <c r="B93" s="31"/>
      <c r="C93" s="33"/>
      <c r="D93" s="185">
        <f>SUM(D88:D92)</f>
        <v>639042</v>
      </c>
    </row>
    <row r="94" spans="2:4">
      <c r="B94" s="31"/>
      <c r="C94" s="33"/>
      <c r="D94" s="33"/>
    </row>
    <row r="95" spans="2:4">
      <c r="B95" s="31"/>
      <c r="C95" s="33"/>
      <c r="D95" s="33"/>
    </row>
    <row r="96" spans="2:4">
      <c r="B96" s="31"/>
      <c r="C96" s="33"/>
      <c r="D96" s="33"/>
    </row>
    <row r="97" spans="2:4">
      <c r="B97" s="31"/>
      <c r="C97" s="33"/>
      <c r="D97" s="33"/>
    </row>
    <row r="98" spans="2:4">
      <c r="B98" s="31"/>
      <c r="C98" s="33"/>
      <c r="D98" s="33"/>
    </row>
    <row r="99" spans="2:4">
      <c r="B99" s="31"/>
      <c r="C99" s="33"/>
      <c r="D99" s="33"/>
    </row>
    <row r="100" spans="2:4">
      <c r="B100" s="31"/>
      <c r="C100" s="33"/>
      <c r="D100" s="33"/>
    </row>
    <row r="101" spans="2:4">
      <c r="B101" s="31"/>
      <c r="C101" s="33"/>
      <c r="D101" s="33"/>
    </row>
    <row r="102" spans="2:4">
      <c r="B102" s="31"/>
      <c r="C102" s="33"/>
      <c r="D102" s="33"/>
    </row>
    <row r="103" spans="2:4">
      <c r="B103" s="31"/>
      <c r="C103" s="33"/>
      <c r="D103" s="33"/>
    </row>
    <row r="104" spans="2:4">
      <c r="B104" s="31"/>
      <c r="C104" s="33"/>
      <c r="D104" s="33"/>
    </row>
    <row r="105" spans="2:4">
      <c r="B105" s="31"/>
      <c r="C105" s="33"/>
      <c r="D105" s="33"/>
    </row>
    <row r="106" spans="2:4">
      <c r="B106" s="31"/>
      <c r="C106" s="33"/>
      <c r="D106" s="33"/>
    </row>
    <row r="107" spans="2:4">
      <c r="B107" s="31"/>
      <c r="C107" s="33"/>
      <c r="D107" s="33"/>
    </row>
    <row r="108" spans="2:4">
      <c r="B108" s="31"/>
      <c r="C108" s="33"/>
      <c r="D108" s="33"/>
    </row>
    <row r="109" spans="2:4">
      <c r="B109" s="31"/>
      <c r="C109" s="33"/>
      <c r="D109" s="33"/>
    </row>
    <row r="110" spans="2:4" ht="12" customHeight="1">
      <c r="B110" s="31"/>
      <c r="C110" s="33"/>
      <c r="D110" s="33"/>
    </row>
    <row r="111" spans="2:4">
      <c r="B111" s="31"/>
      <c r="C111" s="33"/>
      <c r="D111" s="33"/>
    </row>
    <row r="112" spans="2:4">
      <c r="B112" s="31"/>
      <c r="C112" s="33"/>
      <c r="D112" s="33"/>
    </row>
    <row r="113" spans="2:4">
      <c r="B113" s="31"/>
      <c r="C113" s="33"/>
      <c r="D113" s="33"/>
    </row>
    <row r="114" spans="2:4">
      <c r="B114" s="31"/>
      <c r="C114" s="33"/>
      <c r="D114" s="33"/>
    </row>
    <row r="115" spans="2:4">
      <c r="B115" s="31"/>
      <c r="C115" s="33"/>
      <c r="D115" s="33"/>
    </row>
    <row r="116" spans="2:4">
      <c r="B116" s="31"/>
      <c r="C116" s="33"/>
      <c r="D116" s="33"/>
    </row>
    <row r="117" spans="2:4">
      <c r="B117" s="31"/>
      <c r="C117" s="33"/>
      <c r="D117" s="33"/>
    </row>
    <row r="118" spans="2:4">
      <c r="B118" s="31"/>
      <c r="C118" s="33"/>
      <c r="D118" s="33"/>
    </row>
    <row r="119" spans="2:4">
      <c r="B119" s="31"/>
      <c r="C119" s="33"/>
      <c r="D119" s="33"/>
    </row>
    <row r="120" spans="2:4">
      <c r="B120" s="31"/>
      <c r="C120" s="33"/>
      <c r="D120" s="33"/>
    </row>
    <row r="121" spans="2:4">
      <c r="B121" s="31"/>
      <c r="C121" s="33"/>
      <c r="D121" s="33"/>
    </row>
    <row r="122" spans="2:4">
      <c r="B122" s="31"/>
      <c r="C122" s="33"/>
      <c r="D122" s="33"/>
    </row>
    <row r="123" spans="2:4">
      <c r="B123" s="31"/>
      <c r="C123" s="33"/>
      <c r="D123" s="33"/>
    </row>
    <row r="124" spans="2:4">
      <c r="B124" s="31"/>
      <c r="C124" s="33"/>
      <c r="D124" s="33"/>
    </row>
    <row r="125" spans="2:4">
      <c r="B125" s="31"/>
      <c r="C125" s="33"/>
      <c r="D125" s="33"/>
    </row>
    <row r="126" spans="2:4">
      <c r="B126" s="31"/>
      <c r="C126" s="33"/>
      <c r="D126" s="33"/>
    </row>
    <row r="127" spans="2:4">
      <c r="B127" s="31"/>
      <c r="C127" s="33"/>
      <c r="D127" s="33"/>
    </row>
    <row r="128" spans="2:4">
      <c r="B128" s="31"/>
      <c r="C128" s="33"/>
      <c r="D128" s="33"/>
    </row>
    <row r="129" spans="2:4">
      <c r="B129" s="31"/>
      <c r="C129" s="33"/>
      <c r="D129" s="33"/>
    </row>
    <row r="130" spans="2:4">
      <c r="B130" s="31"/>
      <c r="C130" s="33"/>
      <c r="D130" s="33"/>
    </row>
    <row r="131" spans="2:4">
      <c r="B131" s="31"/>
      <c r="C131" s="33"/>
      <c r="D131" s="33"/>
    </row>
    <row r="132" spans="2:4">
      <c r="B132" s="31"/>
      <c r="C132" s="33"/>
      <c r="D132" s="33"/>
    </row>
    <row r="133" spans="2:4">
      <c r="B133" s="31"/>
      <c r="C133" s="33"/>
      <c r="D133" s="33"/>
    </row>
    <row r="134" spans="2:4">
      <c r="B134" s="31"/>
      <c r="C134" s="33"/>
      <c r="D134" s="33"/>
    </row>
    <row r="135" spans="2:4">
      <c r="B135" s="31"/>
      <c r="C135" s="33"/>
      <c r="D135" s="33"/>
    </row>
    <row r="136" spans="2:4">
      <c r="B136" s="31"/>
      <c r="C136" s="33"/>
      <c r="D136" s="33"/>
    </row>
    <row r="137" spans="2:4">
      <c r="B137" s="31"/>
      <c r="C137" s="33"/>
      <c r="D137" s="33"/>
    </row>
    <row r="138" spans="2:4">
      <c r="B138" s="31"/>
      <c r="C138" s="33"/>
      <c r="D138" s="33"/>
    </row>
    <row r="139" spans="2:4">
      <c r="B139" s="31"/>
      <c r="C139" s="33"/>
      <c r="D139" s="33"/>
    </row>
    <row r="140" spans="2:4">
      <c r="B140" s="31"/>
      <c r="C140" s="33"/>
      <c r="D140" s="33"/>
    </row>
    <row r="141" spans="2:4">
      <c r="B141" s="31"/>
      <c r="C141" s="33"/>
      <c r="D141" s="33"/>
    </row>
    <row r="142" spans="2:4">
      <c r="B142" s="31"/>
      <c r="C142" s="33"/>
      <c r="D142" s="33"/>
    </row>
    <row r="143" spans="2:4">
      <c r="B143" s="31"/>
      <c r="C143" s="33"/>
      <c r="D143" s="33"/>
    </row>
    <row r="144" spans="2:4">
      <c r="B144" s="31"/>
      <c r="C144" s="33"/>
      <c r="D144" s="33"/>
    </row>
    <row r="145" spans="2:4">
      <c r="B145" s="31"/>
      <c r="C145" s="33"/>
      <c r="D145" s="33"/>
    </row>
    <row r="146" spans="2:4">
      <c r="B146" s="31"/>
      <c r="C146" s="33"/>
      <c r="D146" s="33"/>
    </row>
    <row r="147" spans="2:4">
      <c r="B147" s="31"/>
      <c r="C147" s="33"/>
      <c r="D147" s="33"/>
    </row>
    <row r="148" spans="2:4">
      <c r="B148" s="31"/>
      <c r="C148" s="33"/>
      <c r="D148" s="33"/>
    </row>
    <row r="149" spans="2:4">
      <c r="B149" s="31"/>
      <c r="C149" s="33"/>
      <c r="D149" s="33"/>
    </row>
    <row r="150" spans="2:4">
      <c r="B150" s="31"/>
      <c r="C150" s="33"/>
      <c r="D150" s="33"/>
    </row>
    <row r="151" spans="2:4">
      <c r="B151" s="31"/>
      <c r="C151" s="33"/>
      <c r="D151" s="33"/>
    </row>
    <row r="152" spans="2:4">
      <c r="B152" s="31"/>
      <c r="C152" s="33"/>
      <c r="D152" s="33"/>
    </row>
    <row r="153" spans="2:4">
      <c r="B153" s="31"/>
      <c r="C153" s="33"/>
      <c r="D153" s="33"/>
    </row>
    <row r="154" spans="2:4">
      <c r="B154" s="31"/>
      <c r="C154" s="33"/>
      <c r="D154" s="33"/>
    </row>
    <row r="155" spans="2:4">
      <c r="B155" s="31"/>
      <c r="C155" s="33"/>
      <c r="D155" s="33"/>
    </row>
    <row r="156" spans="2:4">
      <c r="B156" s="31"/>
      <c r="C156" s="33"/>
      <c r="D156" s="33"/>
    </row>
    <row r="157" spans="2:4">
      <c r="B157" s="31"/>
      <c r="C157" s="33"/>
      <c r="D157" s="33"/>
    </row>
    <row r="158" spans="2:4">
      <c r="B158" s="31"/>
      <c r="C158" s="33"/>
      <c r="D158" s="33"/>
    </row>
    <row r="159" spans="2:4">
      <c r="B159" s="31"/>
      <c r="C159" s="33"/>
      <c r="D159" s="33"/>
    </row>
    <row r="160" spans="2:4">
      <c r="B160" s="31"/>
      <c r="C160" s="33"/>
      <c r="D160" s="33"/>
    </row>
    <row r="161" spans="2:4">
      <c r="B161" s="31"/>
      <c r="C161" s="33"/>
      <c r="D161" s="33"/>
    </row>
    <row r="162" spans="2:4">
      <c r="B162" s="31"/>
      <c r="C162" s="33"/>
      <c r="D162" s="33"/>
    </row>
    <row r="163" spans="2:4">
      <c r="B163" s="31"/>
      <c r="C163" s="33"/>
      <c r="D163" s="33"/>
    </row>
    <row r="164" spans="2:4">
      <c r="B164" s="31"/>
      <c r="C164" s="33"/>
      <c r="D164" s="33"/>
    </row>
    <row r="165" spans="2:4">
      <c r="B165" s="31"/>
      <c r="C165" s="33"/>
      <c r="D165" s="33"/>
    </row>
    <row r="166" spans="2:4">
      <c r="B166" s="31"/>
      <c r="C166" s="33"/>
      <c r="D166" s="33"/>
    </row>
    <row r="167" spans="2:4">
      <c r="B167" s="31"/>
      <c r="C167" s="33"/>
      <c r="D167" s="33"/>
    </row>
    <row r="168" spans="2:4">
      <c r="B168" s="31"/>
      <c r="C168" s="33"/>
      <c r="D168" s="33"/>
    </row>
    <row r="169" spans="2:4">
      <c r="B169" s="31"/>
      <c r="C169" s="33"/>
      <c r="D169" s="33"/>
    </row>
    <row r="170" spans="2:4">
      <c r="B170" s="31"/>
      <c r="C170" s="33"/>
      <c r="D170" s="33"/>
    </row>
    <row r="171" spans="2:4">
      <c r="B171" s="31"/>
      <c r="C171" s="33"/>
      <c r="D171" s="33"/>
    </row>
    <row r="172" spans="2:4">
      <c r="B172" s="31"/>
      <c r="C172" s="33"/>
      <c r="D172" s="33"/>
    </row>
    <row r="173" spans="2:4">
      <c r="B173" s="31"/>
      <c r="C173" s="33"/>
      <c r="D173" s="33"/>
    </row>
    <row r="174" spans="2:4">
      <c r="B174" s="31"/>
      <c r="C174" s="33"/>
      <c r="D174" s="33"/>
    </row>
    <row r="175" spans="2:4">
      <c r="B175" s="31"/>
      <c r="C175" s="33"/>
      <c r="D175" s="33"/>
    </row>
    <row r="176" spans="2:4">
      <c r="B176" s="31"/>
      <c r="C176" s="33"/>
      <c r="D176" s="33"/>
    </row>
    <row r="177" spans="2:4">
      <c r="B177" s="31"/>
      <c r="C177" s="33"/>
      <c r="D177" s="33"/>
    </row>
    <row r="178" spans="2:4">
      <c r="B178" s="31"/>
      <c r="C178" s="33"/>
      <c r="D178" s="33"/>
    </row>
    <row r="179" spans="2:4">
      <c r="B179" s="31"/>
      <c r="C179" s="33"/>
      <c r="D179" s="33"/>
    </row>
    <row r="180" spans="2:4">
      <c r="B180" s="31"/>
      <c r="C180" s="33"/>
      <c r="D180" s="33"/>
    </row>
    <row r="181" spans="2:4">
      <c r="B181" s="31"/>
      <c r="C181" s="33"/>
      <c r="D181" s="33"/>
    </row>
    <row r="182" spans="2:4">
      <c r="B182" s="31"/>
      <c r="C182" s="33"/>
      <c r="D182" s="33"/>
    </row>
    <row r="183" spans="2:4">
      <c r="B183" s="31"/>
      <c r="C183" s="33"/>
      <c r="D183" s="33"/>
    </row>
    <row r="184" spans="2:4">
      <c r="B184" s="31"/>
      <c r="C184" s="33"/>
      <c r="D184" s="33"/>
    </row>
    <row r="185" spans="2:4">
      <c r="B185" s="31"/>
      <c r="C185" s="33"/>
      <c r="D185" s="33"/>
    </row>
    <row r="186" spans="2:4">
      <c r="B186" s="31"/>
      <c r="C186" s="33"/>
      <c r="D186" s="33"/>
    </row>
    <row r="187" spans="2:4">
      <c r="B187" s="31"/>
      <c r="C187" s="33"/>
      <c r="D187" s="33"/>
    </row>
    <row r="188" spans="2:4">
      <c r="B188" s="31"/>
      <c r="C188" s="33"/>
      <c r="D188" s="33"/>
    </row>
    <row r="189" spans="2:4">
      <c r="B189" s="31"/>
      <c r="C189" s="33"/>
      <c r="D189" s="33"/>
    </row>
    <row r="190" spans="2:4">
      <c r="B190" s="31"/>
      <c r="C190" s="33"/>
      <c r="D190" s="33"/>
    </row>
    <row r="191" spans="2:4">
      <c r="B191" s="31"/>
      <c r="C191" s="33"/>
      <c r="D191" s="33"/>
    </row>
    <row r="192" spans="2:4">
      <c r="B192" s="31"/>
      <c r="C192" s="33"/>
      <c r="D192" s="33"/>
    </row>
    <row r="193" spans="2:4">
      <c r="B193" s="31"/>
      <c r="C193" s="33"/>
      <c r="D193" s="33"/>
    </row>
    <row r="194" spans="2:4">
      <c r="B194" s="31"/>
      <c r="C194" s="33"/>
      <c r="D194" s="33"/>
    </row>
    <row r="195" spans="2:4">
      <c r="B195" s="31"/>
      <c r="C195" s="33"/>
      <c r="D195" s="33"/>
    </row>
    <row r="196" spans="2:4">
      <c r="B196" s="31"/>
      <c r="C196" s="33"/>
      <c r="D196" s="33"/>
    </row>
    <row r="197" spans="2:4">
      <c r="B197" s="31"/>
      <c r="C197" s="33"/>
      <c r="D197" s="33"/>
    </row>
    <row r="198" spans="2:4">
      <c r="B198" s="31"/>
      <c r="C198" s="33"/>
      <c r="D198" s="33"/>
    </row>
    <row r="199" spans="2:4">
      <c r="B199" s="31"/>
      <c r="C199" s="33"/>
      <c r="D199" s="33"/>
    </row>
    <row r="200" spans="2:4">
      <c r="B200" s="31"/>
      <c r="C200" s="33"/>
      <c r="D200" s="33"/>
    </row>
    <row r="201" spans="2:4">
      <c r="B201" s="31"/>
      <c r="C201" s="33"/>
      <c r="D201" s="33"/>
    </row>
    <row r="202" spans="2:4">
      <c r="B202" s="31"/>
      <c r="C202" s="33"/>
      <c r="D202" s="33"/>
    </row>
    <row r="203" spans="2:4">
      <c r="B203" s="31"/>
      <c r="C203" s="33"/>
      <c r="D203" s="33"/>
    </row>
    <row r="204" spans="2:4">
      <c r="B204" s="31"/>
      <c r="C204" s="33"/>
      <c r="D204" s="33"/>
    </row>
    <row r="205" spans="2:4">
      <c r="B205" s="31"/>
      <c r="C205" s="33"/>
      <c r="D205" s="33"/>
    </row>
    <row r="206" spans="2:4">
      <c r="B206" s="31"/>
      <c r="C206" s="33"/>
      <c r="D206" s="33"/>
    </row>
    <row r="207" spans="2:4">
      <c r="B207" s="31"/>
      <c r="C207" s="33"/>
      <c r="D207" s="33"/>
    </row>
    <row r="208" spans="2:4">
      <c r="B208" s="31"/>
      <c r="C208" s="33"/>
      <c r="D208" s="33"/>
    </row>
    <row r="209" spans="2:4">
      <c r="B209" s="31"/>
      <c r="C209" s="33"/>
      <c r="D209" s="33"/>
    </row>
    <row r="210" spans="2:4">
      <c r="B210" s="31"/>
      <c r="C210" s="33"/>
      <c r="D210" s="33"/>
    </row>
    <row r="211" spans="2:4">
      <c r="B211" s="31"/>
      <c r="C211" s="33"/>
      <c r="D211" s="33"/>
    </row>
    <row r="212" spans="2:4">
      <c r="B212" s="31"/>
      <c r="C212" s="33"/>
      <c r="D212" s="33"/>
    </row>
    <row r="213" spans="2:4">
      <c r="B213" s="31"/>
      <c r="C213" s="33"/>
      <c r="D213" s="33"/>
    </row>
    <row r="214" spans="2:4">
      <c r="B214" s="31"/>
      <c r="C214" s="33"/>
      <c r="D214" s="33"/>
    </row>
    <row r="215" spans="2:4">
      <c r="B215" s="31"/>
      <c r="C215" s="33"/>
      <c r="D215" s="33"/>
    </row>
    <row r="216" spans="2:4">
      <c r="B216" s="31"/>
      <c r="C216" s="33"/>
      <c r="D216" s="33"/>
    </row>
    <row r="217" spans="2:4">
      <c r="B217" s="31"/>
      <c r="C217" s="33"/>
      <c r="D217" s="33"/>
    </row>
    <row r="218" spans="2:4">
      <c r="B218" s="31"/>
      <c r="C218" s="33"/>
      <c r="D218" s="33"/>
    </row>
    <row r="219" spans="2:4">
      <c r="B219" s="31"/>
      <c r="C219" s="33"/>
      <c r="D219" s="33"/>
    </row>
    <row r="220" spans="2:4">
      <c r="B220" s="31"/>
      <c r="C220" s="33"/>
      <c r="D220" s="33"/>
    </row>
    <row r="221" spans="2:4">
      <c r="B221" s="31"/>
      <c r="C221" s="33"/>
      <c r="D221" s="33"/>
    </row>
    <row r="222" spans="2:4">
      <c r="B222" s="31"/>
      <c r="C222" s="33"/>
      <c r="D222" s="33"/>
    </row>
    <row r="223" spans="2:4">
      <c r="B223" s="31"/>
      <c r="C223" s="33"/>
      <c r="D223" s="33"/>
    </row>
    <row r="224" spans="2:4">
      <c r="B224" s="31"/>
      <c r="C224" s="33"/>
      <c r="D224" s="33"/>
    </row>
    <row r="225" spans="2:4">
      <c r="B225" s="31"/>
      <c r="C225" s="33"/>
      <c r="D225" s="33"/>
    </row>
    <row r="226" spans="2:4">
      <c r="B226" s="31"/>
      <c r="C226" s="33"/>
      <c r="D226" s="33"/>
    </row>
    <row r="227" spans="2:4">
      <c r="B227" s="31"/>
      <c r="C227" s="33"/>
      <c r="D227" s="33"/>
    </row>
    <row r="228" spans="2:4">
      <c r="B228" s="31"/>
      <c r="C228" s="33"/>
      <c r="D228" s="33"/>
    </row>
    <row r="229" spans="2:4">
      <c r="B229" s="31"/>
      <c r="C229" s="33"/>
      <c r="D229" s="33"/>
    </row>
    <row r="230" spans="2:4">
      <c r="B230" s="31"/>
      <c r="C230" s="33"/>
      <c r="D230" s="33"/>
    </row>
    <row r="231" spans="2:4">
      <c r="B231" s="31"/>
      <c r="C231" s="33"/>
      <c r="D231" s="33"/>
    </row>
    <row r="232" spans="2:4">
      <c r="B232" s="31"/>
      <c r="C232" s="33"/>
      <c r="D232" s="33"/>
    </row>
    <row r="233" spans="2:4">
      <c r="B233" s="31"/>
      <c r="C233" s="33"/>
      <c r="D233" s="33"/>
    </row>
    <row r="234" spans="2:4">
      <c r="B234" s="31"/>
      <c r="C234" s="33"/>
      <c r="D234" s="33"/>
    </row>
    <row r="235" spans="2:4">
      <c r="B235" s="31"/>
      <c r="C235" s="33"/>
      <c r="D235" s="33"/>
    </row>
    <row r="236" spans="2:4">
      <c r="B236" s="31"/>
      <c r="C236" s="33"/>
      <c r="D236" s="33"/>
    </row>
    <row r="237" spans="2:4">
      <c r="B237" s="31"/>
      <c r="C237" s="33"/>
      <c r="D237" s="33"/>
    </row>
    <row r="238" spans="2:4">
      <c r="B238" s="31"/>
      <c r="C238" s="33"/>
      <c r="D238" s="33"/>
    </row>
    <row r="239" spans="2:4">
      <c r="B239" s="31"/>
      <c r="C239" s="33"/>
      <c r="D239" s="33"/>
    </row>
    <row r="240" spans="2:4" ht="12" customHeight="1">
      <c r="B240" s="31"/>
      <c r="C240" s="33"/>
      <c r="D240" s="33"/>
    </row>
    <row r="241" spans="2:4">
      <c r="B241" s="31"/>
      <c r="C241" s="33"/>
      <c r="D241" s="33"/>
    </row>
    <row r="242" spans="2:4">
      <c r="B242" s="31"/>
      <c r="C242" s="33"/>
      <c r="D242" s="33"/>
    </row>
    <row r="243" spans="2:4">
      <c r="B243" s="31"/>
      <c r="C243" s="33"/>
      <c r="D243" s="33"/>
    </row>
    <row r="244" spans="2:4">
      <c r="B244" s="31"/>
      <c r="C244" s="33"/>
      <c r="D244" s="33"/>
    </row>
    <row r="245" spans="2:4">
      <c r="B245" s="31"/>
      <c r="C245" s="33"/>
      <c r="D245" s="33"/>
    </row>
    <row r="246" spans="2:4">
      <c r="B246" s="31"/>
      <c r="C246" s="33"/>
      <c r="D246" s="33"/>
    </row>
    <row r="247" spans="2:4">
      <c r="B247" s="31"/>
      <c r="C247" s="33"/>
      <c r="D247" s="33"/>
    </row>
    <row r="248" spans="2:4">
      <c r="B248" s="31"/>
      <c r="C248" s="33"/>
      <c r="D248" s="33"/>
    </row>
    <row r="249" spans="2:4">
      <c r="B249" s="31"/>
      <c r="C249" s="33"/>
      <c r="D249" s="33"/>
    </row>
    <row r="250" spans="2:4">
      <c r="B250" s="31"/>
      <c r="C250" s="33"/>
      <c r="D250" s="33"/>
    </row>
    <row r="251" spans="2:4">
      <c r="B251" s="31"/>
      <c r="C251" s="33"/>
      <c r="D251" s="33"/>
    </row>
    <row r="252" spans="2:4">
      <c r="B252" s="31"/>
      <c r="C252" s="33"/>
      <c r="D252" s="33"/>
    </row>
    <row r="253" spans="2:4">
      <c r="B253" s="31"/>
      <c r="C253" s="33"/>
      <c r="D253" s="33"/>
    </row>
    <row r="254" spans="2:4">
      <c r="B254" s="31"/>
      <c r="C254" s="33"/>
      <c r="D254" s="33"/>
    </row>
    <row r="255" spans="2:4">
      <c r="B255" s="31"/>
      <c r="C255" s="33"/>
      <c r="D255" s="33"/>
    </row>
    <row r="256" spans="2:4">
      <c r="B256" s="31"/>
      <c r="C256" s="33"/>
      <c r="D256" s="33"/>
    </row>
    <row r="257" spans="2:4">
      <c r="B257" s="31"/>
      <c r="C257" s="33"/>
      <c r="D257" s="33"/>
    </row>
    <row r="258" spans="2:4">
      <c r="B258" s="31"/>
      <c r="C258" s="33"/>
      <c r="D258" s="33"/>
    </row>
    <row r="259" spans="2:4">
      <c r="B259" s="31"/>
      <c r="C259" s="33"/>
      <c r="D259" s="33"/>
    </row>
    <row r="260" spans="2:4">
      <c r="B260" s="31"/>
      <c r="C260" s="33"/>
      <c r="D260" s="33"/>
    </row>
    <row r="261" spans="2:4">
      <c r="B261" s="31"/>
      <c r="C261" s="33"/>
      <c r="D261" s="33"/>
    </row>
    <row r="262" spans="2:4">
      <c r="B262" s="31"/>
      <c r="C262" s="33"/>
      <c r="D262" s="33"/>
    </row>
    <row r="263" spans="2:4">
      <c r="B263" s="31"/>
      <c r="C263" s="33"/>
      <c r="D263" s="33"/>
    </row>
    <row r="264" spans="2:4">
      <c r="B264" s="31"/>
      <c r="C264" s="33"/>
      <c r="D264" s="33"/>
    </row>
    <row r="265" spans="2:4">
      <c r="B265" s="31"/>
      <c r="C265" s="33"/>
      <c r="D265" s="33"/>
    </row>
    <row r="266" spans="2:4">
      <c r="B266" s="31"/>
      <c r="C266" s="33"/>
      <c r="D266" s="33"/>
    </row>
    <row r="267" spans="2:4">
      <c r="B267" s="31"/>
      <c r="C267" s="33"/>
      <c r="D267" s="33"/>
    </row>
    <row r="268" spans="2:4">
      <c r="B268" s="31"/>
      <c r="C268" s="33"/>
      <c r="D268" s="33"/>
    </row>
    <row r="269" spans="2:4">
      <c r="B269" s="31"/>
      <c r="C269" s="33"/>
      <c r="D269" s="33"/>
    </row>
    <row r="270" spans="2:4">
      <c r="B270" s="31"/>
      <c r="C270" s="33"/>
      <c r="D270" s="33"/>
    </row>
    <row r="271" spans="2:4">
      <c r="B271" s="31"/>
      <c r="C271" s="33"/>
      <c r="D271" s="33"/>
    </row>
    <row r="272" spans="2:4">
      <c r="B272" s="31"/>
      <c r="C272" s="33"/>
      <c r="D272" s="33"/>
    </row>
  </sheetData>
  <mergeCells count="6">
    <mergeCell ref="B64:G64"/>
    <mergeCell ref="B2:G2"/>
    <mergeCell ref="B3:G3"/>
    <mergeCell ref="B5:G5"/>
    <mergeCell ref="B63:G63"/>
    <mergeCell ref="B62:C62"/>
  </mergeCells>
  <dataValidations count="2">
    <dataValidation type="list" allowBlank="1" showInputMessage="1" showErrorMessage="1" sqref="D43 D46:D58 D61 D27:D32" xr:uid="{D52FA1E4-B907-4F14-AC12-2DDE3E1F04A7}">
      <formula1>"Loan. Advance"</formula1>
    </dataValidation>
    <dataValidation type="list" allowBlank="1" showInputMessage="1" showErrorMessage="1" sqref="D9" xr:uid="{B30BF484-70CE-4B8A-95ED-A67A05CE0C33}">
      <formula1>"Loan:Advance"</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X228"/>
  <sheetViews>
    <sheetView showGridLines="0" topLeftCell="A14" zoomScaleNormal="100" workbookViewId="0">
      <selection activeCell="B2" sqref="B2:G17"/>
    </sheetView>
  </sheetViews>
  <sheetFormatPr defaultColWidth="9.140625" defaultRowHeight="15"/>
  <cols>
    <col min="1" max="1" width="3.28515625" customWidth="1"/>
    <col min="2" max="2" width="5.7109375" customWidth="1"/>
    <col min="3" max="3" width="42.5703125" customWidth="1"/>
    <col min="4" max="4" width="16.140625" bestFit="1" customWidth="1"/>
    <col min="5" max="5" width="14.42578125" customWidth="1"/>
    <col min="6" max="6" width="14.28515625" hidden="1" customWidth="1"/>
    <col min="7" max="7" width="83.85546875" customWidth="1"/>
    <col min="8" max="8" width="30.28515625" customWidth="1"/>
    <col min="9" max="9" width="4.5703125" bestFit="1" customWidth="1"/>
    <col min="10" max="10" width="8" bestFit="1" customWidth="1"/>
    <col min="11" max="11" width="30.42578125" bestFit="1" customWidth="1"/>
    <col min="12" max="12" width="9" bestFit="1" customWidth="1"/>
    <col min="13" max="13" width="7" bestFit="1" customWidth="1"/>
    <col min="14" max="14" width="6" bestFit="1" customWidth="1"/>
    <col min="15" max="15" width="16.42578125" bestFit="1" customWidth="1"/>
    <col min="16" max="16" width="11" customWidth="1"/>
    <col min="17" max="17" width="11.85546875" customWidth="1"/>
    <col min="18" max="18" width="11.28515625" customWidth="1"/>
    <col min="21" max="21" width="16.42578125" bestFit="1" customWidth="1"/>
    <col min="22" max="23" width="11.140625" customWidth="1"/>
    <col min="24" max="24" width="11.42578125" customWidth="1"/>
  </cols>
  <sheetData>
    <row r="2" spans="2:24">
      <c r="B2" s="376" t="s">
        <v>46</v>
      </c>
      <c r="C2" s="377"/>
      <c r="D2" s="377"/>
      <c r="E2" s="377"/>
      <c r="F2" s="377"/>
      <c r="G2" s="378"/>
    </row>
    <row r="3" spans="2:24" ht="11.25" customHeight="1">
      <c r="B3" s="399" t="str">
        <f>SUMMARY!B3</f>
        <v>Details as on 31st March 2023</v>
      </c>
      <c r="C3" s="400"/>
      <c r="D3" s="400"/>
      <c r="E3" s="400"/>
      <c r="F3" s="400"/>
      <c r="G3" s="401"/>
    </row>
    <row r="4" spans="2:24" ht="45">
      <c r="B4" s="74" t="s">
        <v>5</v>
      </c>
      <c r="C4" s="75" t="s">
        <v>19</v>
      </c>
      <c r="D4" s="75" t="str">
        <f>SUMMARY!D4</f>
        <v>Book Value as on  31.03.2023</v>
      </c>
      <c r="E4" s="75" t="s">
        <v>9</v>
      </c>
      <c r="F4" s="78" t="s">
        <v>37</v>
      </c>
      <c r="G4" s="74" t="s">
        <v>3</v>
      </c>
    </row>
    <row r="5" spans="2:24" ht="12" customHeight="1">
      <c r="B5" s="268" t="str">
        <f>SUMMARY!B5</f>
        <v>Figures in INR</v>
      </c>
      <c r="C5" s="268"/>
      <c r="D5" s="268"/>
      <c r="E5" s="268"/>
      <c r="F5" s="268"/>
      <c r="G5" s="268"/>
    </row>
    <row r="6" spans="2:24" ht="75">
      <c r="B6" s="198">
        <v>1</v>
      </c>
      <c r="C6" s="166" t="s">
        <v>242</v>
      </c>
      <c r="D6" s="67">
        <v>189366</v>
      </c>
      <c r="E6" s="221">
        <v>0</v>
      </c>
      <c r="F6" s="165"/>
      <c r="G6" s="222" t="s">
        <v>368</v>
      </c>
    </row>
    <row r="7" spans="2:24">
      <c r="B7" s="198">
        <v>2</v>
      </c>
      <c r="C7" s="167" t="s">
        <v>243</v>
      </c>
      <c r="D7" s="67"/>
      <c r="E7" s="165"/>
      <c r="F7" s="165"/>
      <c r="G7" s="165"/>
    </row>
    <row r="8" spans="2:24" ht="90">
      <c r="B8" s="194" t="s">
        <v>323</v>
      </c>
      <c r="C8" s="196" t="s">
        <v>317</v>
      </c>
      <c r="D8" s="67">
        <v>2000000</v>
      </c>
      <c r="E8" s="221">
        <v>0</v>
      </c>
      <c r="F8" s="195"/>
      <c r="G8" s="256" t="s">
        <v>458</v>
      </c>
    </row>
    <row r="9" spans="2:24" ht="105">
      <c r="B9" s="194" t="s">
        <v>324</v>
      </c>
      <c r="C9" s="220" t="s">
        <v>318</v>
      </c>
      <c r="D9" s="67">
        <v>355733</v>
      </c>
      <c r="E9" s="221">
        <v>0</v>
      </c>
      <c r="F9" s="195"/>
      <c r="G9" s="219" t="s">
        <v>367</v>
      </c>
    </row>
    <row r="10" spans="2:24" ht="75">
      <c r="B10" s="194" t="s">
        <v>325</v>
      </c>
      <c r="C10" s="197" t="s">
        <v>319</v>
      </c>
      <c r="D10" s="67">
        <v>798913.98</v>
      </c>
      <c r="E10" s="221">
        <v>0</v>
      </c>
      <c r="F10" s="195"/>
      <c r="G10" s="219" t="s">
        <v>366</v>
      </c>
    </row>
    <row r="11" spans="2:24" ht="75">
      <c r="B11" s="194" t="s">
        <v>326</v>
      </c>
      <c r="C11" s="197" t="s">
        <v>320</v>
      </c>
      <c r="D11" s="67">
        <v>4382</v>
      </c>
      <c r="E11" s="221">
        <v>0</v>
      </c>
      <c r="F11" s="195"/>
      <c r="G11" s="219" t="s">
        <v>366</v>
      </c>
    </row>
    <row r="12" spans="2:24" ht="105">
      <c r="B12" s="194" t="s">
        <v>328</v>
      </c>
      <c r="C12" s="197" t="s">
        <v>321</v>
      </c>
      <c r="D12" s="67">
        <v>50000000</v>
      </c>
      <c r="E12" s="221">
        <v>0</v>
      </c>
      <c r="F12" s="195"/>
      <c r="G12" s="218" t="s">
        <v>364</v>
      </c>
    </row>
    <row r="13" spans="2:24" ht="120">
      <c r="B13" s="194" t="s">
        <v>327</v>
      </c>
      <c r="C13" s="196" t="s">
        <v>322</v>
      </c>
      <c r="D13" s="67">
        <v>94125000</v>
      </c>
      <c r="E13" s="221">
        <v>0</v>
      </c>
      <c r="F13" s="195"/>
      <c r="G13" s="218" t="s">
        <v>365</v>
      </c>
    </row>
    <row r="14" spans="2:24" ht="195">
      <c r="B14" s="199">
        <v>3</v>
      </c>
      <c r="C14" s="91" t="s">
        <v>49</v>
      </c>
      <c r="D14" s="67">
        <v>222196</v>
      </c>
      <c r="E14" s="221">
        <v>0</v>
      </c>
      <c r="F14" s="86"/>
      <c r="G14" s="77" t="s">
        <v>111</v>
      </c>
      <c r="H14" s="85"/>
      <c r="I14" s="50"/>
      <c r="J14" s="50"/>
    </row>
    <row r="15" spans="2:24">
      <c r="B15" s="402" t="s">
        <v>133</v>
      </c>
      <c r="C15" s="403"/>
      <c r="D15" s="54">
        <f>SUM(D6:D14)</f>
        <v>147695590.97999999</v>
      </c>
      <c r="E15" s="54">
        <f>SUM(E14:E14)</f>
        <v>0</v>
      </c>
      <c r="F15" s="54">
        <f>SUM(F14:F14)</f>
        <v>0</v>
      </c>
      <c r="G15" s="51"/>
      <c r="H15" s="52"/>
      <c r="P15" s="41"/>
      <c r="Q15" s="41"/>
      <c r="R15" s="41"/>
      <c r="V15" s="41"/>
      <c r="W15" s="41"/>
      <c r="X15" s="41"/>
    </row>
    <row r="16" spans="2:24">
      <c r="B16" s="404" t="str">
        <f>SUMMARY!B18</f>
        <v>REMARKS &amp; NOTES:-</v>
      </c>
      <c r="C16" s="405"/>
      <c r="D16" s="405"/>
      <c r="E16" s="405"/>
      <c r="F16" s="405"/>
      <c r="G16" s="406"/>
      <c r="V16" s="41"/>
      <c r="W16" s="41"/>
      <c r="X16" s="41"/>
    </row>
    <row r="17" spans="2:24" ht="147" customHeight="1">
      <c r="B17" s="379" t="s">
        <v>273</v>
      </c>
      <c r="C17" s="379"/>
      <c r="D17" s="379"/>
      <c r="E17" s="379"/>
      <c r="F17" s="379"/>
      <c r="G17" s="379"/>
      <c r="V17" s="42"/>
      <c r="W17" s="42"/>
      <c r="X17" s="42"/>
    </row>
    <row r="18" spans="2:24">
      <c r="B18" s="31"/>
      <c r="C18" s="31"/>
      <c r="D18" s="31"/>
      <c r="E18" s="31"/>
      <c r="F18" s="31"/>
      <c r="G18" s="31"/>
      <c r="V18" s="41"/>
      <c r="W18" s="41"/>
      <c r="X18" s="41"/>
    </row>
    <row r="19" spans="2:24">
      <c r="B19" s="31"/>
      <c r="C19" s="31"/>
      <c r="D19" s="31"/>
      <c r="E19" s="31"/>
      <c r="F19" s="31"/>
      <c r="G19" s="31"/>
    </row>
    <row r="20" spans="2:24">
      <c r="B20" s="31"/>
      <c r="C20" s="31"/>
      <c r="D20" s="31"/>
      <c r="E20" s="31"/>
      <c r="F20" s="31"/>
    </row>
    <row r="21" spans="2:24" ht="12" customHeight="1">
      <c r="B21" s="31"/>
      <c r="C21" s="31"/>
      <c r="D21" s="31"/>
      <c r="E21" s="31"/>
      <c r="F21" s="31"/>
    </row>
    <row r="22" spans="2:24">
      <c r="B22" s="31"/>
      <c r="C22" s="31"/>
      <c r="D22" s="31"/>
      <c r="E22" s="31"/>
      <c r="F22" s="31"/>
    </row>
    <row r="23" spans="2:24">
      <c r="B23" s="31"/>
      <c r="C23" s="31"/>
      <c r="D23" s="31"/>
      <c r="E23" s="31"/>
      <c r="F23" s="31"/>
    </row>
    <row r="24" spans="2:24">
      <c r="B24" s="31"/>
      <c r="C24" s="31"/>
      <c r="D24" s="31"/>
      <c r="E24" s="31"/>
      <c r="F24" s="31"/>
    </row>
    <row r="25" spans="2:24">
      <c r="B25" s="31"/>
      <c r="C25" s="31"/>
      <c r="D25" s="31"/>
      <c r="E25" s="31"/>
      <c r="F25" s="31"/>
    </row>
    <row r="26" spans="2:24">
      <c r="B26" s="31"/>
      <c r="C26" s="31"/>
      <c r="D26" s="31"/>
      <c r="E26" s="31"/>
      <c r="F26" s="31"/>
    </row>
    <row r="27" spans="2:24">
      <c r="B27" s="31"/>
      <c r="C27" s="31"/>
      <c r="D27" s="31"/>
      <c r="E27" s="31"/>
      <c r="F27" s="31"/>
    </row>
    <row r="28" spans="2:24">
      <c r="B28" s="31"/>
      <c r="C28" s="31"/>
      <c r="D28" s="31"/>
      <c r="E28" s="31"/>
      <c r="F28" s="31"/>
    </row>
    <row r="29" spans="2:24" ht="15" customHeight="1">
      <c r="B29" s="31"/>
      <c r="C29" s="31"/>
      <c r="D29" s="31"/>
      <c r="E29" s="31"/>
      <c r="F29" s="31"/>
    </row>
    <row r="30" spans="2:24">
      <c r="B30" s="31"/>
      <c r="C30" s="31"/>
      <c r="D30" s="31"/>
      <c r="E30" s="31"/>
      <c r="F30" s="31"/>
    </row>
    <row r="31" spans="2:24">
      <c r="B31" s="31"/>
      <c r="C31" s="31"/>
      <c r="D31" s="31"/>
      <c r="E31" s="31"/>
      <c r="F31" s="31"/>
    </row>
    <row r="32" spans="2:24">
      <c r="B32" s="31"/>
      <c r="C32" s="31"/>
      <c r="D32" s="31"/>
      <c r="E32" s="31"/>
      <c r="F32" s="31"/>
    </row>
    <row r="33" spans="2:6">
      <c r="B33" s="31"/>
      <c r="C33" s="31"/>
      <c r="D33" s="31"/>
      <c r="E33" s="31"/>
      <c r="F33" s="31"/>
    </row>
    <row r="34" spans="2:6">
      <c r="B34" s="31"/>
      <c r="C34" s="31"/>
      <c r="D34" s="31"/>
      <c r="E34" s="31"/>
      <c r="F34" s="31"/>
    </row>
    <row r="35" spans="2:6">
      <c r="B35" s="31"/>
      <c r="C35" s="31"/>
      <c r="D35" s="31"/>
      <c r="E35" s="31"/>
      <c r="F35" s="31"/>
    </row>
    <row r="36" spans="2:6">
      <c r="B36" s="31"/>
      <c r="C36" s="31"/>
      <c r="D36" s="31"/>
      <c r="E36" s="31"/>
      <c r="F36" s="31"/>
    </row>
    <row r="37" spans="2:6">
      <c r="B37" s="31"/>
      <c r="C37" s="31"/>
      <c r="D37" s="31"/>
      <c r="E37" s="31"/>
      <c r="F37" s="31"/>
    </row>
    <row r="38" spans="2:6" ht="12" customHeight="1">
      <c r="B38" s="31"/>
      <c r="C38" s="31"/>
      <c r="D38" s="31"/>
      <c r="E38" s="31"/>
      <c r="F38" s="31"/>
    </row>
    <row r="39" spans="2:6">
      <c r="B39" s="31"/>
      <c r="C39" s="31"/>
      <c r="D39" s="31"/>
      <c r="E39" s="31"/>
      <c r="F39" s="31"/>
    </row>
    <row r="40" spans="2:6">
      <c r="B40" s="31"/>
      <c r="C40" s="31"/>
      <c r="D40" s="31"/>
      <c r="E40" s="31"/>
      <c r="F40" s="31"/>
    </row>
    <row r="41" spans="2:6" ht="34.5" customHeight="1">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ht="12" customHeight="1">
      <c r="B45" s="31"/>
      <c r="C45" s="31"/>
      <c r="D45" s="31"/>
      <c r="E45" s="31"/>
      <c r="F45" s="31"/>
    </row>
    <row r="46" spans="2:6">
      <c r="B46" s="31"/>
      <c r="C46" s="31"/>
      <c r="D46" s="31"/>
      <c r="E46" s="31"/>
      <c r="F46" s="31"/>
    </row>
    <row r="47" spans="2:6">
      <c r="B47" s="31"/>
      <c r="C47" s="31"/>
      <c r="D47" s="31"/>
      <c r="E47" s="31"/>
      <c r="F47" s="31"/>
    </row>
    <row r="48" spans="2:6" ht="17.25" customHeight="1">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ht="12" customHeight="1">
      <c r="B53" s="31"/>
      <c r="C53" s="31"/>
      <c r="D53" s="31"/>
      <c r="E53" s="31"/>
      <c r="F53" s="31"/>
    </row>
    <row r="54" spans="2:6">
      <c r="B54" s="31"/>
      <c r="C54" s="31"/>
      <c r="D54" s="31"/>
      <c r="E54" s="31"/>
      <c r="F54" s="31"/>
    </row>
    <row r="55" spans="2:6">
      <c r="B55" s="31"/>
      <c r="C55" s="31"/>
      <c r="D55" s="31"/>
      <c r="E55" s="31"/>
      <c r="F55" s="31"/>
    </row>
    <row r="56" spans="2:6">
      <c r="B56" s="31"/>
      <c r="C56" s="31"/>
      <c r="D56" s="31"/>
      <c r="E56" s="31"/>
      <c r="F56" s="31"/>
    </row>
    <row r="57" spans="2:6">
      <c r="B57" s="31"/>
      <c r="C57" s="31"/>
      <c r="D57" s="31"/>
      <c r="E57" s="31"/>
      <c r="F57" s="31"/>
    </row>
    <row r="58" spans="2:6">
      <c r="B58" s="31"/>
      <c r="C58" s="31"/>
      <c r="D58" s="31"/>
      <c r="E58" s="31"/>
      <c r="F58" s="31"/>
    </row>
    <row r="59" spans="2:6">
      <c r="B59" s="31"/>
      <c r="C59" s="31"/>
      <c r="D59" s="31"/>
      <c r="E59" s="31"/>
      <c r="F59" s="31"/>
    </row>
    <row r="60" spans="2:6">
      <c r="B60" s="31"/>
      <c r="C60" s="31"/>
      <c r="D60" s="31"/>
      <c r="E60" s="31"/>
      <c r="F60" s="31"/>
    </row>
    <row r="61" spans="2:6">
      <c r="B61" s="31"/>
      <c r="C61" s="31"/>
      <c r="D61" s="31"/>
      <c r="E61" s="31"/>
      <c r="F61" s="31"/>
    </row>
    <row r="62" spans="2:6">
      <c r="B62" s="31"/>
      <c r="C62" s="31"/>
      <c r="D62" s="31"/>
      <c r="E62" s="31"/>
      <c r="F62" s="31"/>
    </row>
    <row r="63" spans="2:6">
      <c r="B63" s="31"/>
      <c r="C63" s="31"/>
      <c r="D63" s="31"/>
      <c r="E63" s="31"/>
      <c r="F63" s="31"/>
    </row>
    <row r="64" spans="2:6">
      <c r="B64" s="31"/>
      <c r="C64" s="31"/>
      <c r="D64" s="31"/>
      <c r="E64" s="31"/>
      <c r="F64" s="31"/>
    </row>
    <row r="65" spans="2:6">
      <c r="B65" s="31"/>
      <c r="C65" s="31"/>
      <c r="D65" s="31"/>
      <c r="E65" s="31"/>
      <c r="F65" s="31"/>
    </row>
    <row r="66" spans="2:6">
      <c r="B66" s="31"/>
      <c r="C66" s="31"/>
      <c r="D66" s="31"/>
      <c r="E66" s="31"/>
      <c r="F66" s="31"/>
    </row>
    <row r="67" spans="2:6">
      <c r="B67" s="31"/>
      <c r="C67" s="31"/>
      <c r="D67" s="31"/>
      <c r="E67" s="31"/>
      <c r="F67" s="31"/>
    </row>
    <row r="68" spans="2:6">
      <c r="B68" s="31"/>
      <c r="C68" s="31"/>
      <c r="D68" s="31"/>
      <c r="E68" s="31"/>
      <c r="F68" s="31"/>
    </row>
    <row r="69" spans="2:6">
      <c r="B69" s="31"/>
      <c r="C69" s="31"/>
      <c r="D69" s="31"/>
      <c r="E69" s="31"/>
      <c r="F69" s="31"/>
    </row>
    <row r="70" spans="2:6">
      <c r="B70" s="31"/>
      <c r="C70" s="31"/>
      <c r="D70" s="31"/>
      <c r="E70" s="31"/>
      <c r="F70" s="31"/>
    </row>
    <row r="71" spans="2:6">
      <c r="B71" s="31"/>
      <c r="C71" s="31"/>
      <c r="D71" s="31"/>
      <c r="E71" s="31"/>
      <c r="F71" s="31"/>
    </row>
    <row r="72" spans="2:6">
      <c r="B72" s="31"/>
      <c r="C72" s="31"/>
      <c r="D72" s="31"/>
      <c r="E72" s="31"/>
      <c r="F72" s="31"/>
    </row>
    <row r="73" spans="2:6">
      <c r="B73" s="31"/>
      <c r="C73" s="31"/>
      <c r="D73" s="31"/>
      <c r="E73" s="31"/>
      <c r="F73" s="31"/>
    </row>
    <row r="74" spans="2:6">
      <c r="B74" s="31"/>
      <c r="C74" s="31"/>
      <c r="D74" s="31"/>
      <c r="E74" s="31"/>
      <c r="F74" s="31"/>
    </row>
    <row r="75" spans="2:6">
      <c r="B75" s="31"/>
      <c r="C75" s="31"/>
      <c r="D75" s="31"/>
      <c r="E75" s="31"/>
      <c r="F75" s="31"/>
    </row>
    <row r="76" spans="2:6">
      <c r="B76" s="31"/>
      <c r="C76" s="31"/>
      <c r="D76" s="31"/>
      <c r="E76" s="31"/>
      <c r="F76" s="31"/>
    </row>
    <row r="77" spans="2:6">
      <c r="B77" s="31"/>
      <c r="C77" s="31"/>
      <c r="D77" s="31"/>
      <c r="E77" s="31"/>
      <c r="F77" s="31"/>
    </row>
    <row r="78" spans="2:6">
      <c r="B78" s="31"/>
      <c r="C78" s="31"/>
      <c r="D78" s="31"/>
      <c r="E78" s="31"/>
      <c r="F78" s="31"/>
    </row>
    <row r="79" spans="2:6">
      <c r="B79" s="31"/>
      <c r="C79" s="31"/>
      <c r="D79" s="31"/>
      <c r="E79" s="31"/>
      <c r="F79" s="31"/>
    </row>
    <row r="80" spans="2:6">
      <c r="B80" s="31"/>
      <c r="C80" s="31"/>
      <c r="D80" s="31"/>
      <c r="E80" s="31"/>
      <c r="F80" s="31"/>
    </row>
    <row r="81" spans="2:6">
      <c r="B81" s="31"/>
      <c r="C81" s="31"/>
      <c r="D81" s="31"/>
      <c r="E81" s="31"/>
      <c r="F81" s="31"/>
    </row>
    <row r="82" spans="2:6">
      <c r="B82" s="31"/>
      <c r="C82" s="31"/>
      <c r="D82" s="31"/>
      <c r="E82" s="31"/>
      <c r="F82" s="31"/>
    </row>
    <row r="83" spans="2:6">
      <c r="B83" s="31"/>
      <c r="C83" s="31"/>
      <c r="D83" s="31"/>
      <c r="E83" s="31"/>
      <c r="F83" s="31"/>
    </row>
    <row r="84" spans="2:6">
      <c r="B84" s="31"/>
      <c r="C84" s="31"/>
      <c r="D84" s="31"/>
      <c r="E84" s="31"/>
      <c r="F84" s="31"/>
    </row>
    <row r="85" spans="2:6">
      <c r="B85" s="31"/>
      <c r="C85" s="31"/>
      <c r="D85" s="31"/>
      <c r="E85" s="31"/>
      <c r="F85" s="31"/>
    </row>
    <row r="86" spans="2:6">
      <c r="B86" s="31"/>
      <c r="C86" s="31"/>
      <c r="D86" s="31"/>
      <c r="E86" s="31"/>
      <c r="F86" s="31"/>
    </row>
    <row r="87" spans="2:6">
      <c r="B87" s="31"/>
      <c r="C87" s="31"/>
      <c r="D87" s="31"/>
      <c r="E87" s="31"/>
      <c r="F87" s="31"/>
    </row>
    <row r="88" spans="2:6">
      <c r="B88" s="31"/>
      <c r="C88" s="31"/>
      <c r="D88" s="31"/>
      <c r="E88" s="31"/>
      <c r="F88" s="31"/>
    </row>
    <row r="89" spans="2:6">
      <c r="B89" s="31"/>
      <c r="C89" s="31"/>
      <c r="D89" s="31"/>
      <c r="E89" s="31"/>
      <c r="F89" s="31"/>
    </row>
    <row r="90" spans="2:6">
      <c r="B90" s="31"/>
      <c r="C90" s="31"/>
      <c r="D90" s="31"/>
      <c r="E90" s="31"/>
      <c r="F90" s="31"/>
    </row>
    <row r="91" spans="2:6">
      <c r="B91" s="31"/>
      <c r="C91" s="31"/>
      <c r="D91" s="31"/>
      <c r="E91" s="31"/>
      <c r="F91" s="31"/>
    </row>
    <row r="92" spans="2:6">
      <c r="B92" s="31"/>
      <c r="C92" s="31"/>
      <c r="D92" s="31"/>
      <c r="E92" s="31"/>
      <c r="F92" s="31"/>
    </row>
    <row r="93" spans="2:6">
      <c r="B93" s="31"/>
      <c r="C93" s="31"/>
      <c r="D93" s="31"/>
      <c r="E93" s="31"/>
      <c r="F93" s="31"/>
    </row>
    <row r="94" spans="2:6">
      <c r="B94" s="31"/>
      <c r="C94" s="31"/>
      <c r="D94" s="31"/>
      <c r="E94" s="31"/>
      <c r="F94" s="31"/>
    </row>
    <row r="95" spans="2:6">
      <c r="B95" s="31"/>
      <c r="C95" s="31"/>
      <c r="D95" s="31"/>
      <c r="E95" s="31"/>
      <c r="F95" s="31"/>
    </row>
    <row r="96" spans="2:6">
      <c r="B96" s="31"/>
      <c r="C96" s="31"/>
      <c r="D96" s="31"/>
      <c r="E96" s="31"/>
      <c r="F96" s="31"/>
    </row>
    <row r="97" spans="2:6">
      <c r="B97" s="31"/>
      <c r="C97" s="31"/>
      <c r="D97" s="31"/>
      <c r="E97" s="31"/>
      <c r="F97" s="31"/>
    </row>
    <row r="98" spans="2:6">
      <c r="B98" s="31"/>
      <c r="C98" s="31"/>
      <c r="D98" s="31"/>
      <c r="E98" s="31"/>
      <c r="F98" s="31"/>
    </row>
    <row r="99" spans="2:6">
      <c r="B99" s="31"/>
      <c r="C99" s="31"/>
      <c r="D99" s="31"/>
      <c r="E99" s="31"/>
      <c r="F99" s="31"/>
    </row>
    <row r="100" spans="2:6">
      <c r="B100" s="31"/>
      <c r="C100" s="31"/>
      <c r="D100" s="31"/>
      <c r="E100" s="31"/>
      <c r="F100" s="31"/>
    </row>
    <row r="101" spans="2:6">
      <c r="B101" s="31"/>
      <c r="C101" s="31"/>
      <c r="D101" s="31"/>
      <c r="E101" s="31"/>
      <c r="F101" s="31"/>
    </row>
    <row r="102" spans="2:6">
      <c r="B102" s="31"/>
      <c r="C102" s="31"/>
      <c r="D102" s="31"/>
      <c r="E102" s="31"/>
      <c r="F102" s="31"/>
    </row>
    <row r="103" spans="2:6">
      <c r="B103" s="31"/>
      <c r="C103" s="31"/>
      <c r="D103" s="31"/>
      <c r="E103" s="31"/>
      <c r="F103" s="31"/>
    </row>
    <row r="104" spans="2:6">
      <c r="B104" s="31"/>
      <c r="C104" s="31"/>
      <c r="D104" s="31"/>
      <c r="E104" s="31"/>
      <c r="F104" s="31"/>
    </row>
    <row r="105" spans="2:6">
      <c r="B105" s="31"/>
      <c r="C105" s="31"/>
      <c r="D105" s="31"/>
      <c r="E105" s="31"/>
      <c r="F105" s="31"/>
    </row>
    <row r="106" spans="2:6">
      <c r="B106" s="31"/>
      <c r="C106" s="31"/>
      <c r="D106" s="31"/>
      <c r="E106" s="31"/>
      <c r="F106" s="31"/>
    </row>
    <row r="107" spans="2:6">
      <c r="B107" s="31"/>
      <c r="C107" s="31"/>
      <c r="D107" s="31"/>
      <c r="E107" s="31"/>
      <c r="F107" s="31"/>
    </row>
    <row r="108" spans="2:6">
      <c r="B108" s="31"/>
      <c r="C108" s="31"/>
      <c r="D108" s="31"/>
      <c r="E108" s="31"/>
      <c r="F108" s="31"/>
    </row>
    <row r="109" spans="2:6">
      <c r="B109" s="31"/>
      <c r="C109" s="31"/>
      <c r="D109" s="31"/>
      <c r="E109" s="31"/>
      <c r="F109" s="31"/>
    </row>
    <row r="110" spans="2:6">
      <c r="B110" s="31"/>
      <c r="C110" s="31"/>
      <c r="D110" s="31"/>
      <c r="E110" s="31"/>
      <c r="F110" s="31"/>
    </row>
    <row r="111" spans="2:6">
      <c r="B111" s="31"/>
      <c r="C111" s="31"/>
      <c r="D111" s="31"/>
      <c r="E111" s="31"/>
      <c r="F111" s="31"/>
    </row>
    <row r="112" spans="2:6">
      <c r="B112" s="31"/>
      <c r="C112" s="31"/>
      <c r="D112" s="31"/>
      <c r="E112" s="31"/>
      <c r="F112" s="31"/>
    </row>
    <row r="113" spans="2:6">
      <c r="B113" s="31"/>
      <c r="C113" s="31"/>
      <c r="D113" s="31"/>
      <c r="E113" s="31"/>
      <c r="F113" s="31"/>
    </row>
    <row r="114" spans="2:6">
      <c r="B114" s="31"/>
      <c r="C114" s="31"/>
      <c r="D114" s="31"/>
      <c r="E114" s="31"/>
      <c r="F114" s="31"/>
    </row>
    <row r="115" spans="2:6">
      <c r="B115" s="31"/>
      <c r="C115" s="31"/>
      <c r="D115" s="31"/>
      <c r="E115" s="31"/>
      <c r="F115" s="31"/>
    </row>
    <row r="116" spans="2:6">
      <c r="B116" s="31"/>
      <c r="C116" s="31"/>
      <c r="D116" s="31"/>
      <c r="E116" s="31"/>
      <c r="F116" s="31"/>
    </row>
    <row r="117" spans="2:6">
      <c r="B117" s="31"/>
      <c r="C117" s="31"/>
      <c r="D117" s="31"/>
      <c r="E117" s="31"/>
      <c r="F117" s="31"/>
    </row>
    <row r="118" spans="2:6">
      <c r="B118" s="31"/>
      <c r="C118" s="31"/>
      <c r="D118" s="31"/>
      <c r="E118" s="31"/>
      <c r="F118" s="31"/>
    </row>
    <row r="119" spans="2:6">
      <c r="B119" s="31"/>
      <c r="C119" s="31"/>
      <c r="D119" s="31"/>
      <c r="E119" s="31"/>
      <c r="F119" s="31"/>
    </row>
    <row r="120" spans="2:6">
      <c r="B120" s="31"/>
      <c r="C120" s="31"/>
      <c r="D120" s="31"/>
      <c r="E120" s="31"/>
      <c r="F120" s="31"/>
    </row>
    <row r="121" spans="2:6">
      <c r="B121" s="31"/>
      <c r="C121" s="31"/>
      <c r="D121" s="31"/>
      <c r="E121" s="31"/>
      <c r="F121" s="31"/>
    </row>
    <row r="122" spans="2:6">
      <c r="B122" s="31"/>
      <c r="C122" s="31"/>
      <c r="D122" s="31"/>
      <c r="E122" s="31"/>
      <c r="F122" s="31"/>
    </row>
    <row r="123" spans="2:6">
      <c r="B123" s="31"/>
      <c r="C123" s="31"/>
      <c r="D123" s="31"/>
      <c r="E123" s="31"/>
      <c r="F123" s="31"/>
    </row>
    <row r="124" spans="2:6">
      <c r="B124" s="31"/>
      <c r="C124" s="31"/>
      <c r="D124" s="31"/>
      <c r="E124" s="31"/>
      <c r="F124" s="31"/>
    </row>
    <row r="125" spans="2:6">
      <c r="B125" s="31"/>
      <c r="C125" s="31"/>
      <c r="D125" s="31"/>
      <c r="E125" s="31"/>
      <c r="F125" s="31"/>
    </row>
    <row r="126" spans="2:6">
      <c r="B126" s="31"/>
      <c r="C126" s="31"/>
      <c r="D126" s="31"/>
      <c r="E126" s="31"/>
      <c r="F126" s="31"/>
    </row>
    <row r="127" spans="2:6">
      <c r="B127" s="31"/>
      <c r="C127" s="31"/>
      <c r="D127" s="31"/>
      <c r="E127" s="31"/>
      <c r="F127" s="31"/>
    </row>
    <row r="128" spans="2:6">
      <c r="B128" s="31"/>
      <c r="C128" s="31"/>
      <c r="D128" s="31"/>
      <c r="E128" s="31"/>
      <c r="F128" s="31"/>
    </row>
    <row r="129" spans="2:6">
      <c r="B129" s="31"/>
      <c r="C129" s="31"/>
      <c r="D129" s="31"/>
      <c r="E129" s="31"/>
      <c r="F129" s="31"/>
    </row>
    <row r="130" spans="2:6">
      <c r="B130" s="31"/>
      <c r="C130" s="31"/>
      <c r="D130" s="31"/>
      <c r="E130" s="31"/>
      <c r="F130" s="31"/>
    </row>
    <row r="131" spans="2:6">
      <c r="B131" s="31"/>
      <c r="C131" s="31"/>
      <c r="D131" s="31"/>
      <c r="E131" s="31"/>
      <c r="F131" s="31"/>
    </row>
    <row r="132" spans="2:6">
      <c r="B132" s="31"/>
      <c r="C132" s="31"/>
      <c r="D132" s="31"/>
      <c r="E132" s="31"/>
      <c r="F132" s="31"/>
    </row>
    <row r="133" spans="2:6">
      <c r="B133" s="31"/>
      <c r="C133" s="31"/>
      <c r="D133" s="31"/>
      <c r="E133" s="31"/>
      <c r="F133" s="31"/>
    </row>
    <row r="134" spans="2:6">
      <c r="B134" s="31"/>
      <c r="C134" s="31"/>
      <c r="D134" s="31"/>
      <c r="E134" s="31"/>
      <c r="F134" s="31"/>
    </row>
    <row r="135" spans="2:6">
      <c r="B135" s="31"/>
      <c r="C135" s="31"/>
      <c r="D135" s="31"/>
      <c r="E135" s="31"/>
      <c r="F135" s="31"/>
    </row>
    <row r="136" spans="2:6">
      <c r="B136" s="31"/>
      <c r="C136" s="31"/>
      <c r="D136" s="31"/>
      <c r="E136" s="31"/>
      <c r="F136" s="31"/>
    </row>
    <row r="137" spans="2:6">
      <c r="B137" s="31"/>
      <c r="C137" s="31"/>
      <c r="D137" s="31"/>
      <c r="E137" s="31"/>
      <c r="F137" s="31"/>
    </row>
    <row r="138" spans="2:6">
      <c r="B138" s="31"/>
      <c r="C138" s="31"/>
      <c r="D138" s="31"/>
      <c r="E138" s="31"/>
      <c r="F138" s="31"/>
    </row>
    <row r="139" spans="2:6">
      <c r="B139" s="31"/>
      <c r="C139" s="31"/>
      <c r="D139" s="31"/>
      <c r="E139" s="31"/>
      <c r="F139" s="31"/>
    </row>
    <row r="140" spans="2:6">
      <c r="B140" s="31"/>
      <c r="C140" s="31"/>
      <c r="D140" s="31"/>
      <c r="E140" s="31"/>
      <c r="F140" s="31"/>
    </row>
    <row r="141" spans="2:6">
      <c r="B141" s="31"/>
      <c r="C141" s="31"/>
      <c r="D141" s="31"/>
      <c r="E141" s="31"/>
      <c r="F141" s="31"/>
    </row>
    <row r="142" spans="2:6">
      <c r="B142" s="31"/>
      <c r="C142" s="31"/>
      <c r="D142" s="31"/>
      <c r="E142" s="31"/>
      <c r="F142" s="31"/>
    </row>
    <row r="143" spans="2:6">
      <c r="B143" s="31"/>
      <c r="C143" s="31"/>
      <c r="D143" s="31"/>
      <c r="E143" s="31"/>
      <c r="F143" s="31"/>
    </row>
    <row r="144" spans="2:6">
      <c r="B144" s="31"/>
      <c r="C144" s="31"/>
      <c r="D144" s="31"/>
      <c r="E144" s="31"/>
      <c r="F144" s="31"/>
    </row>
    <row r="145" spans="2:6">
      <c r="B145" s="31"/>
      <c r="C145" s="31"/>
      <c r="D145" s="31"/>
      <c r="E145" s="31"/>
      <c r="F145" s="31"/>
    </row>
    <row r="146" spans="2:6">
      <c r="B146" s="31"/>
      <c r="C146" s="31"/>
      <c r="D146" s="31"/>
      <c r="E146" s="31"/>
      <c r="F146" s="31"/>
    </row>
    <row r="147" spans="2:6">
      <c r="B147" s="31"/>
      <c r="C147" s="31"/>
      <c r="D147" s="31"/>
      <c r="E147" s="31"/>
      <c r="F147" s="31"/>
    </row>
    <row r="148" spans="2:6">
      <c r="B148" s="31"/>
      <c r="C148" s="31"/>
      <c r="D148" s="31"/>
      <c r="E148" s="31"/>
      <c r="F148" s="31"/>
    </row>
    <row r="149" spans="2:6">
      <c r="B149" s="31"/>
      <c r="C149" s="31"/>
      <c r="D149" s="31"/>
      <c r="E149" s="31"/>
      <c r="F149" s="31"/>
    </row>
    <row r="150" spans="2:6">
      <c r="B150" s="31"/>
      <c r="C150" s="31"/>
      <c r="D150" s="31"/>
      <c r="E150" s="31"/>
      <c r="F150" s="31"/>
    </row>
    <row r="151" spans="2:6">
      <c r="B151" s="31"/>
      <c r="C151" s="31"/>
      <c r="D151" s="31"/>
      <c r="E151" s="31"/>
      <c r="F151" s="31"/>
    </row>
    <row r="152" spans="2:6">
      <c r="B152" s="31"/>
      <c r="C152" s="31"/>
      <c r="D152" s="31"/>
      <c r="E152" s="31"/>
      <c r="F152" s="31"/>
    </row>
    <row r="153" spans="2:6">
      <c r="B153" s="31"/>
      <c r="C153" s="31"/>
      <c r="D153" s="31"/>
      <c r="E153" s="31"/>
      <c r="F153" s="31"/>
    </row>
    <row r="154" spans="2:6">
      <c r="B154" s="31"/>
      <c r="C154" s="31"/>
      <c r="D154" s="31"/>
      <c r="E154" s="31"/>
      <c r="F154" s="31"/>
    </row>
    <row r="155" spans="2:6">
      <c r="B155" s="31"/>
      <c r="C155" s="31"/>
      <c r="D155" s="31"/>
      <c r="E155" s="31"/>
      <c r="F155" s="31"/>
    </row>
    <row r="156" spans="2:6">
      <c r="B156" s="31"/>
      <c r="C156" s="31"/>
      <c r="D156" s="31"/>
      <c r="E156" s="31"/>
      <c r="F156" s="31"/>
    </row>
    <row r="157" spans="2:6">
      <c r="B157" s="31"/>
      <c r="C157" s="31"/>
      <c r="D157" s="31"/>
      <c r="E157" s="31"/>
      <c r="F157" s="31"/>
    </row>
    <row r="158" spans="2:6">
      <c r="B158" s="31"/>
      <c r="C158" s="31"/>
      <c r="D158" s="31"/>
      <c r="E158" s="31"/>
      <c r="F158" s="31"/>
    </row>
    <row r="159" spans="2:6">
      <c r="B159" s="31"/>
      <c r="C159" s="31"/>
      <c r="D159" s="31"/>
      <c r="E159" s="31"/>
      <c r="F159" s="31"/>
    </row>
    <row r="160" spans="2:6">
      <c r="B160" s="31"/>
      <c r="C160" s="31"/>
      <c r="D160" s="31"/>
      <c r="E160" s="31"/>
      <c r="F160" s="31"/>
    </row>
    <row r="161" spans="2:6">
      <c r="B161" s="31"/>
      <c r="C161" s="31"/>
      <c r="D161" s="31"/>
      <c r="E161" s="31"/>
      <c r="F161" s="31"/>
    </row>
    <row r="162" spans="2:6">
      <c r="B162" s="31"/>
      <c r="C162" s="31"/>
      <c r="D162" s="31"/>
      <c r="E162" s="31"/>
      <c r="F162" s="31"/>
    </row>
    <row r="163" spans="2:6">
      <c r="B163" s="31"/>
      <c r="C163" s="31"/>
      <c r="D163" s="31"/>
      <c r="E163" s="31"/>
      <c r="F163" s="31"/>
    </row>
    <row r="164" spans="2:6">
      <c r="B164" s="31"/>
      <c r="C164" s="31"/>
      <c r="D164" s="31"/>
      <c r="E164" s="31"/>
      <c r="F164" s="31"/>
    </row>
    <row r="165" spans="2:6">
      <c r="B165" s="31"/>
      <c r="C165" s="31"/>
      <c r="D165" s="31"/>
      <c r="E165" s="31"/>
      <c r="F165" s="31"/>
    </row>
    <row r="166" spans="2:6">
      <c r="B166" s="31"/>
      <c r="C166" s="31"/>
      <c r="D166" s="31"/>
      <c r="E166" s="31"/>
      <c r="F166" s="31"/>
    </row>
    <row r="167" spans="2:6">
      <c r="B167" s="31"/>
      <c r="C167" s="31"/>
      <c r="D167" s="31"/>
      <c r="E167" s="31"/>
      <c r="F167" s="31"/>
    </row>
    <row r="168" spans="2:6">
      <c r="B168" s="31"/>
      <c r="C168" s="31"/>
      <c r="D168" s="31"/>
      <c r="E168" s="31"/>
      <c r="F168" s="31"/>
    </row>
    <row r="169" spans="2:6">
      <c r="B169" s="31"/>
      <c r="C169" s="31"/>
      <c r="D169" s="31"/>
      <c r="E169" s="31"/>
      <c r="F169" s="31"/>
    </row>
    <row r="170" spans="2:6">
      <c r="B170" s="31"/>
      <c r="C170" s="31"/>
      <c r="D170" s="31"/>
      <c r="E170" s="31"/>
      <c r="F170" s="31"/>
    </row>
    <row r="171" spans="2:6">
      <c r="B171" s="31"/>
      <c r="C171" s="31"/>
      <c r="D171" s="31"/>
      <c r="E171" s="31"/>
      <c r="F171" s="31"/>
    </row>
    <row r="172" spans="2:6">
      <c r="B172" s="31"/>
      <c r="C172" s="31"/>
      <c r="D172" s="31"/>
      <c r="E172" s="31"/>
      <c r="F172" s="31"/>
    </row>
    <row r="173" spans="2:6">
      <c r="B173" s="31"/>
      <c r="C173" s="31"/>
      <c r="D173" s="31"/>
      <c r="E173" s="31"/>
      <c r="F173" s="31"/>
    </row>
    <row r="174" spans="2:6">
      <c r="B174" s="31"/>
      <c r="C174" s="31"/>
      <c r="D174" s="31"/>
      <c r="E174" s="31"/>
      <c r="F174" s="31"/>
    </row>
    <row r="175" spans="2:6">
      <c r="B175" s="31"/>
      <c r="C175" s="31"/>
      <c r="D175" s="31"/>
      <c r="E175" s="31"/>
      <c r="F175" s="31"/>
    </row>
    <row r="176" spans="2:6">
      <c r="B176" s="31"/>
      <c r="C176" s="31"/>
      <c r="D176" s="31"/>
      <c r="E176" s="31"/>
      <c r="F176" s="31"/>
    </row>
    <row r="177" spans="2:6">
      <c r="B177" s="31"/>
      <c r="C177" s="31"/>
      <c r="D177" s="31"/>
      <c r="E177" s="31"/>
      <c r="F177" s="31"/>
    </row>
    <row r="178" spans="2:6">
      <c r="B178" s="31"/>
      <c r="C178" s="31"/>
      <c r="D178" s="31"/>
      <c r="E178" s="31"/>
      <c r="F178" s="31"/>
    </row>
    <row r="179" spans="2:6">
      <c r="B179" s="31"/>
      <c r="C179" s="31"/>
      <c r="D179" s="31"/>
      <c r="E179" s="31"/>
      <c r="F179" s="31"/>
    </row>
    <row r="180" spans="2:6">
      <c r="B180" s="31"/>
      <c r="C180" s="31"/>
      <c r="D180" s="31"/>
      <c r="E180" s="31"/>
      <c r="F180" s="31"/>
    </row>
    <row r="181" spans="2:6">
      <c r="B181" s="31"/>
      <c r="C181" s="31"/>
      <c r="D181" s="31"/>
      <c r="E181" s="31"/>
      <c r="F181" s="31"/>
    </row>
    <row r="182" spans="2:6">
      <c r="B182" s="31"/>
      <c r="C182" s="31"/>
      <c r="D182" s="31"/>
      <c r="E182" s="31"/>
      <c r="F182" s="31"/>
    </row>
    <row r="183" spans="2:6">
      <c r="B183" s="31"/>
      <c r="C183" s="31"/>
      <c r="D183" s="31"/>
      <c r="E183" s="31"/>
      <c r="F183" s="31"/>
    </row>
    <row r="184" spans="2:6">
      <c r="B184" s="31"/>
      <c r="C184" s="31"/>
      <c r="D184" s="31"/>
      <c r="E184" s="31"/>
      <c r="F184" s="31"/>
    </row>
    <row r="185" spans="2:6">
      <c r="B185" s="31"/>
      <c r="C185" s="31"/>
      <c r="D185" s="31"/>
      <c r="E185" s="31"/>
      <c r="F185" s="31"/>
    </row>
    <row r="186" spans="2:6">
      <c r="B186" s="31"/>
      <c r="C186" s="31"/>
      <c r="D186" s="31"/>
      <c r="E186" s="31"/>
      <c r="F186" s="31"/>
    </row>
    <row r="187" spans="2:6">
      <c r="B187" s="31"/>
      <c r="C187" s="31"/>
      <c r="D187" s="31"/>
      <c r="E187" s="31"/>
      <c r="F187" s="31"/>
    </row>
    <row r="188" spans="2:6">
      <c r="B188" s="31"/>
      <c r="C188" s="31"/>
      <c r="D188" s="31"/>
      <c r="E188" s="31"/>
      <c r="F188" s="31"/>
    </row>
    <row r="189" spans="2:6">
      <c r="B189" s="31"/>
      <c r="C189" s="31"/>
      <c r="D189" s="31"/>
      <c r="E189" s="31"/>
      <c r="F189" s="31"/>
    </row>
    <row r="190" spans="2:6">
      <c r="B190" s="31"/>
      <c r="C190" s="31"/>
      <c r="D190" s="31"/>
      <c r="E190" s="31"/>
      <c r="F190" s="31"/>
    </row>
    <row r="191" spans="2:6">
      <c r="B191" s="31"/>
      <c r="C191" s="31"/>
      <c r="D191" s="31"/>
      <c r="E191" s="31"/>
      <c r="F191" s="31"/>
    </row>
    <row r="192" spans="2:6">
      <c r="B192" s="31"/>
      <c r="C192" s="31"/>
      <c r="D192" s="31"/>
      <c r="E192" s="31"/>
      <c r="F192" s="31"/>
    </row>
    <row r="193" spans="2:6">
      <c r="B193" s="31"/>
      <c r="C193" s="31"/>
      <c r="D193" s="31"/>
      <c r="E193" s="31"/>
      <c r="F193" s="31"/>
    </row>
    <row r="194" spans="2:6">
      <c r="B194" s="31"/>
      <c r="C194" s="31"/>
      <c r="D194" s="31"/>
      <c r="E194" s="31"/>
      <c r="F194" s="31"/>
    </row>
    <row r="195" spans="2:6">
      <c r="B195" s="31"/>
      <c r="C195" s="31"/>
      <c r="D195" s="31"/>
      <c r="E195" s="31"/>
      <c r="F195" s="31"/>
    </row>
    <row r="196" spans="2:6">
      <c r="B196" s="31"/>
      <c r="C196" s="31"/>
      <c r="D196" s="31"/>
      <c r="E196" s="31"/>
      <c r="F196" s="31"/>
    </row>
    <row r="197" spans="2:6">
      <c r="B197" s="31"/>
      <c r="C197" s="31"/>
      <c r="D197" s="31"/>
      <c r="E197" s="31"/>
      <c r="F197" s="31"/>
    </row>
    <row r="198" spans="2:6">
      <c r="B198" s="31"/>
      <c r="C198" s="31"/>
      <c r="D198" s="31"/>
      <c r="E198" s="31"/>
      <c r="F198" s="31"/>
    </row>
    <row r="199" spans="2:6">
      <c r="B199" s="31"/>
      <c r="C199" s="31"/>
      <c r="D199" s="31"/>
      <c r="E199" s="31"/>
      <c r="F199" s="31"/>
    </row>
    <row r="200" spans="2:6">
      <c r="B200" s="31"/>
      <c r="C200" s="31"/>
      <c r="D200" s="31"/>
      <c r="E200" s="31"/>
      <c r="F200" s="31"/>
    </row>
    <row r="201" spans="2:6">
      <c r="B201" s="31"/>
      <c r="C201" s="31"/>
      <c r="D201" s="31"/>
      <c r="E201" s="31"/>
      <c r="F201" s="31"/>
    </row>
    <row r="202" spans="2:6">
      <c r="B202" s="31"/>
      <c r="C202" s="31"/>
      <c r="D202" s="31"/>
      <c r="E202" s="31"/>
      <c r="F202" s="31"/>
    </row>
    <row r="203" spans="2:6">
      <c r="B203" s="31"/>
      <c r="C203" s="31"/>
      <c r="D203" s="31"/>
      <c r="E203" s="31"/>
      <c r="F203" s="31"/>
    </row>
    <row r="204" spans="2:6">
      <c r="B204" s="31"/>
      <c r="C204" s="31"/>
      <c r="D204" s="31"/>
      <c r="E204" s="31"/>
      <c r="F204" s="31"/>
    </row>
    <row r="205" spans="2:6">
      <c r="B205" s="31"/>
      <c r="C205" s="31"/>
      <c r="D205" s="31"/>
      <c r="E205" s="31"/>
      <c r="F205" s="31"/>
    </row>
    <row r="206" spans="2:6">
      <c r="B206" s="31"/>
      <c r="C206" s="31"/>
      <c r="D206" s="31"/>
      <c r="E206" s="31"/>
      <c r="F206" s="31"/>
    </row>
    <row r="207" spans="2:6">
      <c r="B207" s="31"/>
      <c r="C207" s="31"/>
      <c r="D207" s="31"/>
      <c r="E207" s="31"/>
      <c r="F207" s="31"/>
    </row>
    <row r="208" spans="2:6">
      <c r="B208" s="31"/>
      <c r="C208" s="31"/>
      <c r="D208" s="31"/>
      <c r="E208" s="31"/>
      <c r="F208" s="31"/>
    </row>
    <row r="209" spans="2:6">
      <c r="B209" s="31"/>
      <c r="C209" s="31"/>
      <c r="D209" s="31"/>
      <c r="E209" s="31"/>
      <c r="F209" s="31"/>
    </row>
    <row r="210" spans="2:6">
      <c r="B210" s="31"/>
      <c r="C210" s="31"/>
      <c r="D210" s="31"/>
      <c r="E210" s="31"/>
      <c r="F210" s="31"/>
    </row>
    <row r="211" spans="2:6">
      <c r="B211" s="31"/>
      <c r="C211" s="31"/>
      <c r="D211" s="31"/>
      <c r="E211" s="31"/>
      <c r="F211" s="31"/>
    </row>
    <row r="212" spans="2:6">
      <c r="B212" s="31"/>
      <c r="C212" s="31"/>
      <c r="D212" s="31"/>
      <c r="E212" s="31"/>
      <c r="F212" s="31"/>
    </row>
    <row r="213" spans="2:6">
      <c r="B213" s="31"/>
      <c r="C213" s="31"/>
      <c r="D213" s="31"/>
      <c r="E213" s="31"/>
      <c r="F213" s="31"/>
    </row>
    <row r="214" spans="2:6">
      <c r="B214" s="31"/>
      <c r="C214" s="31"/>
      <c r="D214" s="31"/>
      <c r="E214" s="31"/>
      <c r="F214" s="31"/>
    </row>
    <row r="215" spans="2:6">
      <c r="B215" s="31"/>
      <c r="C215" s="31"/>
      <c r="D215" s="31"/>
      <c r="E215" s="31"/>
      <c r="F215" s="31"/>
    </row>
    <row r="216" spans="2:6">
      <c r="B216" s="31"/>
      <c r="C216" s="31"/>
      <c r="D216" s="31"/>
      <c r="E216" s="31"/>
      <c r="F216" s="31"/>
    </row>
    <row r="217" spans="2:6">
      <c r="B217" s="31"/>
      <c r="C217" s="31"/>
      <c r="D217" s="31"/>
      <c r="E217" s="31"/>
      <c r="F217" s="31"/>
    </row>
    <row r="218" spans="2:6">
      <c r="B218" s="31"/>
      <c r="C218" s="31"/>
      <c r="D218" s="31"/>
      <c r="E218" s="31"/>
      <c r="F218" s="31"/>
    </row>
    <row r="219" spans="2:6">
      <c r="B219" s="31"/>
      <c r="C219" s="31"/>
      <c r="D219" s="31"/>
      <c r="E219" s="31"/>
      <c r="F219" s="31"/>
    </row>
    <row r="220" spans="2:6">
      <c r="B220" s="31"/>
      <c r="C220" s="31"/>
      <c r="D220" s="31"/>
      <c r="E220" s="31"/>
      <c r="F220" s="31"/>
    </row>
    <row r="221" spans="2:6">
      <c r="B221" s="31"/>
      <c r="C221" s="31"/>
      <c r="D221" s="31"/>
      <c r="E221" s="31"/>
      <c r="F221" s="31"/>
    </row>
    <row r="222" spans="2:6">
      <c r="B222" s="31"/>
      <c r="C222" s="31"/>
      <c r="D222" s="31"/>
      <c r="E222" s="31"/>
      <c r="F222" s="31"/>
    </row>
    <row r="223" spans="2:6">
      <c r="B223" s="31"/>
      <c r="C223" s="31"/>
      <c r="D223" s="31"/>
      <c r="E223" s="31"/>
      <c r="F223" s="31"/>
    </row>
    <row r="224" spans="2:6">
      <c r="B224" s="31"/>
      <c r="C224" s="31"/>
      <c r="D224" s="31"/>
      <c r="E224" s="31"/>
      <c r="F224" s="31"/>
    </row>
    <row r="225" spans="2:6">
      <c r="B225" s="31"/>
      <c r="C225" s="31"/>
      <c r="D225" s="31"/>
      <c r="E225" s="31"/>
      <c r="F225" s="31"/>
    </row>
    <row r="226" spans="2:6">
      <c r="B226" s="31"/>
      <c r="C226" s="31"/>
      <c r="D226" s="31"/>
      <c r="E226" s="31"/>
      <c r="F226" s="31"/>
    </row>
    <row r="227" spans="2:6">
      <c r="B227" s="31"/>
      <c r="C227" s="31"/>
      <c r="D227" s="31"/>
      <c r="E227" s="31"/>
      <c r="F227" s="31"/>
    </row>
    <row r="228" spans="2:6">
      <c r="B228" s="31"/>
      <c r="C228" s="31"/>
      <c r="D228" s="31"/>
      <c r="E228" s="31"/>
      <c r="F228" s="31"/>
    </row>
  </sheetData>
  <mergeCells count="6">
    <mergeCell ref="B17:G17"/>
    <mergeCell ref="B2:G2"/>
    <mergeCell ref="B3:G3"/>
    <mergeCell ref="B5:G5"/>
    <mergeCell ref="B15:C15"/>
    <mergeCell ref="B16:G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B909-2CBB-477B-9140-CBB600DD196D}">
  <dimension ref="B2:G10"/>
  <sheetViews>
    <sheetView topLeftCell="A7" workbookViewId="0">
      <selection activeCell="B2" sqref="B2:G10"/>
    </sheetView>
  </sheetViews>
  <sheetFormatPr defaultRowHeight="15"/>
  <cols>
    <col min="2" max="2" width="6.140625" bestFit="1" customWidth="1"/>
    <col min="3" max="3" width="43.5703125" customWidth="1"/>
    <col min="4" max="4" width="13.7109375" customWidth="1"/>
    <col min="5" max="5" width="11.5703125" bestFit="1" customWidth="1"/>
    <col min="6" max="6" width="17" hidden="1" customWidth="1"/>
    <col min="7" max="7" width="75.28515625" customWidth="1"/>
  </cols>
  <sheetData>
    <row r="2" spans="2:7">
      <c r="B2" s="271" t="s">
        <v>240</v>
      </c>
      <c r="C2" s="272"/>
      <c r="D2" s="272"/>
      <c r="E2" s="272"/>
      <c r="F2" s="272"/>
      <c r="G2" s="273"/>
    </row>
    <row r="3" spans="2:7">
      <c r="B3" s="277" t="str">
        <f>'OCFA- X'!B3:G3</f>
        <v>Details as on 31st March 2023</v>
      </c>
      <c r="C3" s="279"/>
      <c r="D3" s="279"/>
      <c r="E3" s="279"/>
      <c r="F3" s="279"/>
      <c r="G3" s="280"/>
    </row>
    <row r="4" spans="2:7" ht="35.25" customHeight="1">
      <c r="B4" s="132" t="s">
        <v>5</v>
      </c>
      <c r="C4" s="161" t="s">
        <v>19</v>
      </c>
      <c r="D4" s="161" t="str">
        <f>'OCFA- X'!D4</f>
        <v>Book Value as on  31.03.2023</v>
      </c>
      <c r="E4" s="161" t="s">
        <v>9</v>
      </c>
      <c r="F4" s="132" t="s">
        <v>37</v>
      </c>
      <c r="G4" s="132" t="s">
        <v>3</v>
      </c>
    </row>
    <row r="5" spans="2:7">
      <c r="B5" s="354" t="str">
        <f>'OCFA- X'!B5:G5</f>
        <v>Figures in INR</v>
      </c>
      <c r="C5" s="354"/>
      <c r="D5" s="354"/>
      <c r="E5" s="354"/>
      <c r="F5" s="354"/>
      <c r="G5" s="354"/>
    </row>
    <row r="6" spans="2:7" ht="120">
      <c r="B6" s="140">
        <v>1</v>
      </c>
      <c r="C6" s="179" t="s">
        <v>241</v>
      </c>
      <c r="D6" s="141">
        <v>55653</v>
      </c>
      <c r="E6" s="155" t="s">
        <v>112</v>
      </c>
      <c r="F6" s="155"/>
      <c r="G6" s="162" t="s">
        <v>315</v>
      </c>
    </row>
    <row r="7" spans="2:7" ht="150">
      <c r="B7" s="140">
        <v>2</v>
      </c>
      <c r="C7" s="179" t="s">
        <v>167</v>
      </c>
      <c r="D7" s="164">
        <v>525579</v>
      </c>
      <c r="E7" s="155" t="s">
        <v>112</v>
      </c>
      <c r="F7" s="155"/>
      <c r="G7" s="162" t="s">
        <v>316</v>
      </c>
    </row>
    <row r="8" spans="2:7">
      <c r="B8" s="407" t="s">
        <v>30</v>
      </c>
      <c r="C8" s="408"/>
      <c r="D8" s="158">
        <f>SUM(D6:D7)</f>
        <v>581232</v>
      </c>
      <c r="E8" s="158">
        <f>SUM(E6:E6)</f>
        <v>0</v>
      </c>
      <c r="F8" s="158">
        <f>SUM(F6:F6)</f>
        <v>0</v>
      </c>
      <c r="G8" s="163"/>
    </row>
    <row r="9" spans="2:7">
      <c r="B9" s="289" t="str">
        <f>[1]SUMMARY!B15</f>
        <v>REMARKS &amp; NOTES:-</v>
      </c>
      <c r="C9" s="290"/>
      <c r="D9" s="290"/>
      <c r="E9" s="290"/>
      <c r="F9" s="290"/>
      <c r="G9" s="291"/>
    </row>
    <row r="10" spans="2:7" ht="170.25" customHeight="1">
      <c r="B10" s="379" t="s">
        <v>273</v>
      </c>
      <c r="C10" s="379"/>
      <c r="D10" s="379"/>
      <c r="E10" s="379"/>
      <c r="F10" s="379"/>
      <c r="G10" s="379"/>
    </row>
  </sheetData>
  <mergeCells count="6">
    <mergeCell ref="B10:G10"/>
    <mergeCell ref="B2:G2"/>
    <mergeCell ref="B3:G3"/>
    <mergeCell ref="B5:G5"/>
    <mergeCell ref="B8:C8"/>
    <mergeCell ref="B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SUMMARY</vt:lpstr>
      <vt:lpstr>SUMMARY in Cr.s</vt:lpstr>
      <vt:lpstr>Non-Current Investment-I</vt:lpstr>
      <vt:lpstr>Other Financial Assets-II</vt:lpstr>
      <vt:lpstr>Non-Current Tax Assets(Net)-III</vt:lpstr>
      <vt:lpstr>Other Non-Current Assets-IV</vt:lpstr>
      <vt:lpstr>Inventory- V</vt:lpstr>
      <vt:lpstr>Trade Receivables- VI</vt:lpstr>
      <vt:lpstr>Cash &amp; Cash Equivalents-VII</vt:lpstr>
      <vt:lpstr>Annexure VII-A</vt:lpstr>
      <vt:lpstr>Other Bank Balances-VIII</vt:lpstr>
      <vt:lpstr>Loans-IX</vt:lpstr>
      <vt:lpstr>OCFA- X</vt:lpstr>
      <vt:lpstr>OCA-XI</vt:lpstr>
      <vt:lpstr>SUMMARY!Print_Area</vt:lpstr>
      <vt:lpstr>'SUMMARY in Cr.s'!Print_Area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2019-10-03T11:36:19Z</cp:lastPrinted>
  <dcterms:created xsi:type="dcterms:W3CDTF">2017-12-18T06:17:30Z</dcterms:created>
  <dcterms:modified xsi:type="dcterms:W3CDTF">2024-06-18T07:18:04Z</dcterms:modified>
</cp:coreProperties>
</file>