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-AP\NU STORE\00 NU STORES General\FINANCIALS nspl\FUNDING\2024 SBI\2024.05.24 Collatoral Land to Bank\"/>
    </mc:Choice>
  </mc:AlternateContent>
  <xr:revisionPtr revIDLastSave="0" documentId="13_ncr:1_{8BDB23CA-7940-4DC4-A08D-A593157B7887}" xr6:coauthVersionLast="47" xr6:coauthVersionMax="47" xr10:uidLastSave="{00000000-0000-0000-0000-000000000000}"/>
  <bookViews>
    <workbookView xWindow="-110" yWindow="-110" windowWidth="19420" windowHeight="10300" xr2:uid="{600E5352-91BA-4948-96D3-C97BBC9E69E4}"/>
  </bookViews>
  <sheets>
    <sheet name="Nu-Stores-LAND-24.05.24 summary" sheetId="1" r:id="rId1"/>
  </sheets>
  <definedNames>
    <definedName name="_xlnm._FilterDatabase" localSheetId="0" hidden="1">'Nu-Stores-LAND-24.05.24 summary'!$A$4:$N$93</definedName>
    <definedName name="_xlnm.Print_Area" localSheetId="0">'Nu-Stores-LAND-24.05.24 summary'!$A$1:$N$101</definedName>
    <definedName name="_xlnm.Print_Titles" localSheetId="0">'Nu-Stores-LAND-24.05.24 summary'!$1:$4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9" i="1" l="1"/>
  <c r="Y99" i="1"/>
  <c r="X99" i="1"/>
  <c r="W99" i="1"/>
  <c r="V99" i="1"/>
  <c r="U99" i="1"/>
  <c r="S99" i="1"/>
  <c r="R99" i="1"/>
  <c r="AC98" i="1"/>
  <c r="Y98" i="1"/>
  <c r="S98" i="1"/>
  <c r="P98" i="1"/>
  <c r="AC97" i="1"/>
  <c r="AB97" i="1"/>
  <c r="AA97" i="1"/>
  <c r="Z97" i="1"/>
  <c r="Y97" i="1"/>
  <c r="X97" i="1"/>
  <c r="W97" i="1"/>
  <c r="V97" i="1"/>
  <c r="U97" i="1"/>
  <c r="S97" i="1"/>
  <c r="R97" i="1"/>
  <c r="Q97" i="1"/>
  <c r="P97" i="1"/>
  <c r="AC96" i="1"/>
  <c r="AB96" i="1"/>
  <c r="AA96" i="1"/>
  <c r="Z96" i="1"/>
  <c r="Y96" i="1"/>
  <c r="X96" i="1"/>
  <c r="W96" i="1"/>
  <c r="V96" i="1"/>
  <c r="U96" i="1"/>
  <c r="R96" i="1"/>
  <c r="Q96" i="1"/>
  <c r="P96" i="1"/>
  <c r="AC95" i="1"/>
  <c r="AB95" i="1"/>
  <c r="AA95" i="1"/>
  <c r="Z95" i="1"/>
  <c r="Z101" i="1" s="1"/>
  <c r="X95" i="1"/>
  <c r="W95" i="1"/>
  <c r="V95" i="1"/>
  <c r="V101" i="1" s="1"/>
  <c r="U95" i="1"/>
  <c r="U101" i="1" s="1"/>
  <c r="T95" i="1"/>
  <c r="S95" i="1"/>
  <c r="R95" i="1"/>
  <c r="Q95" i="1"/>
  <c r="P95" i="1"/>
  <c r="O95" i="1"/>
  <c r="N90" i="1"/>
  <c r="N89" i="1"/>
  <c r="AC99" i="1" s="1"/>
  <c r="N88" i="1"/>
  <c r="AB98" i="1" s="1"/>
  <c r="N87" i="1"/>
  <c r="AB99" i="1" s="1"/>
  <c r="N86" i="1"/>
  <c r="AA98" i="1" s="1"/>
  <c r="N85" i="1"/>
  <c r="AA99" i="1" s="1"/>
  <c r="N84" i="1"/>
  <c r="Z98" i="1" s="1"/>
  <c r="N83" i="1"/>
  <c r="N82" i="1"/>
  <c r="N81" i="1"/>
  <c r="N80" i="1"/>
  <c r="N95" i="1" s="1"/>
  <c r="N79" i="1"/>
  <c r="X98" i="1" s="1"/>
  <c r="N78" i="1"/>
  <c r="W98" i="1" s="1"/>
  <c r="N77" i="1"/>
  <c r="N76" i="1"/>
  <c r="N75" i="1"/>
  <c r="V98" i="1" s="1"/>
  <c r="N74" i="1"/>
  <c r="N73" i="1"/>
  <c r="N72" i="1"/>
  <c r="N71" i="1"/>
  <c r="U98" i="1" s="1"/>
  <c r="N70" i="1"/>
  <c r="N69" i="1"/>
  <c r="N68" i="1"/>
  <c r="N67" i="1"/>
  <c r="N66" i="1"/>
  <c r="N65" i="1"/>
  <c r="N64" i="1"/>
  <c r="N63" i="1"/>
  <c r="N62" i="1"/>
  <c r="N61" i="1"/>
  <c r="N60" i="1"/>
  <c r="T98" i="1" s="1"/>
  <c r="N59" i="1"/>
  <c r="N58" i="1"/>
  <c r="N57" i="1"/>
  <c r="T96" i="1" s="1"/>
  <c r="N56" i="1"/>
  <c r="N55" i="1"/>
  <c r="N54" i="1"/>
  <c r="N53" i="1"/>
  <c r="N52" i="1"/>
  <c r="T97" i="1" s="1"/>
  <c r="N51" i="1"/>
  <c r="T99" i="1" s="1"/>
  <c r="N50" i="1"/>
  <c r="N49" i="1"/>
  <c r="S96" i="1" s="1"/>
  <c r="N48" i="1"/>
  <c r="N47" i="1"/>
  <c r="N46" i="1"/>
  <c r="N45" i="1"/>
  <c r="N44" i="1"/>
  <c r="N43" i="1"/>
  <c r="N42" i="1"/>
  <c r="N41" i="1"/>
  <c r="N40" i="1"/>
  <c r="R98" i="1" s="1"/>
  <c r="N39" i="1"/>
  <c r="Q98" i="1" s="1"/>
  <c r="N38" i="1"/>
  <c r="Q99" i="1" s="1"/>
  <c r="N37" i="1"/>
  <c r="P99" i="1" s="1"/>
  <c r="N36" i="1"/>
  <c r="N35" i="1"/>
  <c r="N34" i="1"/>
  <c r="N33" i="1"/>
  <c r="N32" i="1"/>
  <c r="L32" i="1"/>
  <c r="N31" i="1"/>
  <c r="L31" i="1"/>
  <c r="L30" i="1"/>
  <c r="N30" i="1" s="1"/>
  <c r="N29" i="1"/>
  <c r="N28" i="1"/>
  <c r="N27" i="1"/>
  <c r="N26" i="1"/>
  <c r="N25" i="1"/>
  <c r="N24" i="1"/>
  <c r="N23" i="1"/>
  <c r="O98" i="1" s="1"/>
  <c r="N22" i="1"/>
  <c r="N21" i="1"/>
  <c r="N20" i="1"/>
  <c r="N19" i="1"/>
  <c r="N18" i="1"/>
  <c r="O96" i="1" s="1"/>
  <c r="N17" i="1"/>
  <c r="N16" i="1"/>
  <c r="N97" i="1" s="1"/>
  <c r="M97" i="1" s="1"/>
  <c r="N15" i="1"/>
  <c r="N14" i="1"/>
  <c r="N13" i="1"/>
  <c r="N12" i="1"/>
  <c r="O97" i="1" s="1"/>
  <c r="N11" i="1"/>
  <c r="N10" i="1"/>
  <c r="N9" i="1"/>
  <c r="N8" i="1"/>
  <c r="N7" i="1"/>
  <c r="N6" i="1"/>
  <c r="N92" i="1" s="1"/>
  <c r="R101" i="1" l="1"/>
  <c r="S101" i="1"/>
  <c r="T101" i="1"/>
  <c r="W101" i="1"/>
  <c r="M92" i="1"/>
  <c r="X101" i="1"/>
  <c r="AA101" i="1"/>
  <c r="AB101" i="1"/>
  <c r="M95" i="1"/>
  <c r="P101" i="1"/>
  <c r="AC101" i="1"/>
  <c r="Q101" i="1"/>
  <c r="N99" i="1"/>
  <c r="M99" i="1" s="1"/>
  <c r="O99" i="1"/>
  <c r="O101" i="1" s="1"/>
  <c r="Y95" i="1"/>
  <c r="Y101" i="1" s="1"/>
  <c r="N98" i="1"/>
  <c r="M98" i="1" s="1"/>
  <c r="N96" i="1"/>
  <c r="M96" i="1" s="1"/>
  <c r="M101" i="1" l="1"/>
  <c r="N101" i="1"/>
  <c r="N102" i="1" s="1"/>
  <c r="M102" i="1"/>
</calcChain>
</file>

<file path=xl/sharedStrings.xml><?xml version="1.0" encoding="utf-8"?>
<sst xmlns="http://schemas.openxmlformats.org/spreadsheetml/2006/main" count="311" uniqueCount="52">
  <si>
    <t>Nu-Stores Pvt Ltd</t>
  </si>
  <si>
    <t xml:space="preserve"> </t>
  </si>
  <si>
    <t>TOTAL LAND MK</t>
  </si>
  <si>
    <t>LAND PURCHASED</t>
  </si>
  <si>
    <t>SR.</t>
  </si>
  <si>
    <t>AREA</t>
  </si>
  <si>
    <t>VENDOR</t>
  </si>
  <si>
    <t>DATE</t>
  </si>
  <si>
    <t>HEAD</t>
  </si>
  <si>
    <t>MUSTALI</t>
  </si>
  <si>
    <t>KILLA</t>
  </si>
  <si>
    <t>SUB KILLA</t>
  </si>
  <si>
    <t>BIGHA</t>
  </si>
  <si>
    <t>BISWA</t>
  </si>
  <si>
    <t>SHARE</t>
  </si>
  <si>
    <t>SAMALKA</t>
  </si>
  <si>
    <t>Har Narayan</t>
  </si>
  <si>
    <t>SAMALKA Other</t>
  </si>
  <si>
    <t>NH-48 Four Points adjacent</t>
  </si>
  <si>
    <t>NH-48 Furniture Market</t>
  </si>
  <si>
    <t>Pandal adjacent to Umrao</t>
  </si>
  <si>
    <t>Ram Avtar</t>
  </si>
  <si>
    <t>Rakesh s/o L Shri Ravi Dutt</t>
  </si>
  <si>
    <t>Delhi Apartments Pvt Ltd</t>
  </si>
  <si>
    <t>BRB CONSTRUCTION PVT LTD</t>
  </si>
  <si>
    <t>Satish Kumar s/o Hari Singh</t>
  </si>
  <si>
    <t>Ramesh Kumari</t>
  </si>
  <si>
    <t>SHRI GIRIRAJ LANDSCAPE PVT LTD</t>
  </si>
  <si>
    <t>SAMALKHA</t>
  </si>
  <si>
    <t>1. Rajroop &amp; Ram Dutt; 2. Tulsi Ram; 3. Mukesh Kr,  Satish Kr, ; 4. Satnarain; 5. Tulsi Ram, Anand Prakash, Neeraj Sharma, Dhiraj Sharama; 6. Khazan Singh, Mahesh Kr, 7. Nitesh Vats, Rishabh Vats, Preeti Vyas, Lokesh; 8. Mukesh Kumar, 9. Satprakash; 10. Ganga Ram, Ramniwas, Ramkishan</t>
  </si>
  <si>
    <t>1. Harish; 2. Manoj, Praveen, Sanjay</t>
  </si>
  <si>
    <t>VILL. KAPASHERA, THE. VASANT VIHAR</t>
  </si>
  <si>
    <t>AB TOWERS PVT LTD</t>
  </si>
  <si>
    <t>NH-48 Kapashera Motel</t>
  </si>
  <si>
    <t>VILL. SAMALKHA, THE. VASANT VIHAR</t>
  </si>
  <si>
    <t>SURENDER KUMAR SETHI</t>
  </si>
  <si>
    <t>bharti rajeshwari rameshwar ashish vats vikram vats babita vats rajo devi</t>
  </si>
  <si>
    <t xml:space="preserve">06.05.2016 (in books 01.04.2022) </t>
  </si>
  <si>
    <t>Madan Lal</t>
  </si>
  <si>
    <t>Pankaj &amp; Amit Vats + Sunil Kumar</t>
  </si>
  <si>
    <t>Sale Deed No.</t>
  </si>
  <si>
    <t>Acres</t>
  </si>
  <si>
    <t>Village</t>
  </si>
  <si>
    <t>Heading</t>
  </si>
  <si>
    <t>Sale Deed Sr&gt;</t>
  </si>
  <si>
    <t>Biswa</t>
  </si>
  <si>
    <t>Sr.24</t>
  </si>
  <si>
    <t>Kapashera</t>
  </si>
  <si>
    <t>Sr. 10 14 16 18</t>
  </si>
  <si>
    <t>Sr. 10-14 16 18 19 21 22 25 26 27 28</t>
  </si>
  <si>
    <t>10 11 12 16 21 26 27 28</t>
  </si>
  <si>
    <t xml:space="preserve">DETAIL OF SALE DEEDS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</si>
</sst>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\ ???/???"/>
  </numFmts>
  <fonts count="5" x14ac:knownFonts="1"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0" fontId="2" fillId="0" borderId="0" xfId="1" applyFont="1" applyAlignment="1">
      <alignment shrinkToFit="1"/>
    </xf>
    <xf numFmtId="0" fontId="1" fillId="0" borderId="0" xfId="1"/>
    <xf numFmtId="15" fontId="1" fillId="0" borderId="0" xfId="1" applyNumberFormat="1"/>
    <xf numFmtId="164" fontId="1" fillId="0" borderId="0" xfId="1" applyNumberFormat="1"/>
    <xf numFmtId="0" fontId="1" fillId="0" borderId="0" xfId="1" applyAlignment="1">
      <alignment vertical="top" wrapText="1"/>
    </xf>
    <xf numFmtId="0" fontId="1" fillId="0" borderId="0" xfId="1" applyAlignment="1">
      <alignment vertical="top" wrapText="1" shrinkToFit="1"/>
    </xf>
    <xf numFmtId="15" fontId="1" fillId="0" borderId="0" xfId="1" applyNumberFormat="1" applyAlignment="1">
      <alignment vertical="top" wrapText="1"/>
    </xf>
    <xf numFmtId="164" fontId="1" fillId="0" borderId="0" xfId="1" applyNumberFormat="1" applyAlignment="1">
      <alignment horizontal="right" vertical="top" wrapText="1"/>
    </xf>
    <xf numFmtId="164" fontId="1" fillId="0" borderId="0" xfId="1" applyNumberFormat="1" applyAlignment="1">
      <alignment vertical="top" wrapText="1"/>
    </xf>
    <xf numFmtId="0" fontId="1" fillId="0" borderId="0" xfId="1" applyAlignment="1">
      <alignment shrinkToFit="1"/>
    </xf>
    <xf numFmtId="165" fontId="1" fillId="0" borderId="0" xfId="1" applyNumberForma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shrinkToFit="1"/>
    </xf>
    <xf numFmtId="15" fontId="3" fillId="0" borderId="0" xfId="1" applyNumberFormat="1" applyFont="1"/>
    <xf numFmtId="165" fontId="3" fillId="0" borderId="0" xfId="1" applyNumberFormat="1" applyFont="1"/>
    <xf numFmtId="164" fontId="3" fillId="0" borderId="0" xfId="1" applyNumberFormat="1" applyFont="1"/>
    <xf numFmtId="164" fontId="2" fillId="0" borderId="0" xfId="1" applyNumberFormat="1" applyFont="1"/>
    <xf numFmtId="0" fontId="1" fillId="0" borderId="0" xfId="1" applyAlignment="1">
      <alignment horizontal="right"/>
    </xf>
    <xf numFmtId="0" fontId="1" fillId="0" borderId="1" xfId="1" applyBorder="1"/>
    <xf numFmtId="0" fontId="0" fillId="0" borderId="2" xfId="0" applyBorder="1"/>
    <xf numFmtId="0" fontId="1" fillId="0" borderId="3" xfId="1" applyBorder="1"/>
    <xf numFmtId="0" fontId="0" fillId="0" borderId="4" xfId="0" applyBorder="1"/>
  </cellXfs>
  <cellStyles count="2">
    <cellStyle name="Normal" xfId="0" builtinId="0"/>
    <cellStyle name="Normal_DT-BS" xfId="1" xr:uid="{CD90D3C8-3FC3-4312-9471-6CDB25576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1554-3ED2-47B0-B0CB-87A8063133EB}">
  <dimension ref="A1:AR106"/>
  <sheetViews>
    <sheetView tabSelected="1" zoomScaleNormal="100" workbookViewId="0">
      <pane xSplit="5" ySplit="4" topLeftCell="F92" activePane="bottomRight" state="frozen"/>
      <selection pane="topRight" activeCell="F1" sqref="F1"/>
      <selection pane="bottomLeft" activeCell="A5" sqref="A5"/>
      <selection pane="bottomRight" activeCell="B92" sqref="B92"/>
    </sheetView>
  </sheetViews>
  <sheetFormatPr defaultColWidth="10.36328125" defaultRowHeight="15.5" x14ac:dyDescent="0.35"/>
  <cols>
    <col min="1" max="1" width="4.36328125" style="3" customWidth="1"/>
    <col min="2" max="2" width="10.453125" style="11" customWidth="1"/>
    <col min="3" max="3" width="11" style="3" customWidth="1"/>
    <col min="4" max="4" width="12" style="4" customWidth="1"/>
    <col min="5" max="5" width="25.7265625" style="4" bestFit="1" customWidth="1"/>
    <col min="6" max="6" width="4.453125" style="3" customWidth="1"/>
    <col min="7" max="7" width="3.36328125" style="3" customWidth="1"/>
    <col min="8" max="9" width="2.08984375" style="3" customWidth="1"/>
    <col min="10" max="10" width="7.90625" style="3" customWidth="1"/>
    <col min="11" max="11" width="10.36328125" style="3" customWidth="1"/>
    <col min="12" max="12" width="12.90625" style="5" customWidth="1"/>
    <col min="13" max="14" width="10.36328125" style="5" customWidth="1"/>
    <col min="15" max="16" width="10.36328125" style="3" customWidth="1"/>
    <col min="17" max="17" width="10.08984375" style="3" bestFit="1" customWidth="1"/>
    <col min="18" max="19" width="5.7265625" style="3" bestFit="1" customWidth="1"/>
    <col min="20" max="20" width="10.36328125" style="3" customWidth="1"/>
    <col min="21" max="38" width="10.36328125" style="3"/>
    <col min="39" max="39" width="11.90625" style="3" customWidth="1"/>
    <col min="40" max="256" width="10.36328125" style="3"/>
    <col min="257" max="257" width="4.36328125" style="3" customWidth="1"/>
    <col min="258" max="258" width="10.453125" style="3" customWidth="1"/>
    <col min="259" max="259" width="11" style="3" customWidth="1"/>
    <col min="260" max="260" width="12" style="3" customWidth="1"/>
    <col min="261" max="261" width="25.7265625" style="3" bestFit="1" customWidth="1"/>
    <col min="262" max="262" width="4.453125" style="3" customWidth="1"/>
    <col min="263" max="263" width="3.36328125" style="3" customWidth="1"/>
    <col min="264" max="265" width="2.08984375" style="3" customWidth="1"/>
    <col min="266" max="266" width="7.90625" style="3" customWidth="1"/>
    <col min="267" max="267" width="10.36328125" style="3"/>
    <col min="268" max="268" width="12.90625" style="3" customWidth="1"/>
    <col min="269" max="272" width="10.36328125" style="3"/>
    <col min="273" max="273" width="10.08984375" style="3" bestFit="1" customWidth="1"/>
    <col min="274" max="275" width="5.7265625" style="3" bestFit="1" customWidth="1"/>
    <col min="276" max="294" width="10.36328125" style="3"/>
    <col min="295" max="295" width="11.90625" style="3" customWidth="1"/>
    <col min="296" max="512" width="10.36328125" style="3"/>
    <col min="513" max="513" width="4.36328125" style="3" customWidth="1"/>
    <col min="514" max="514" width="10.453125" style="3" customWidth="1"/>
    <col min="515" max="515" width="11" style="3" customWidth="1"/>
    <col min="516" max="516" width="12" style="3" customWidth="1"/>
    <col min="517" max="517" width="25.7265625" style="3" bestFit="1" customWidth="1"/>
    <col min="518" max="518" width="4.453125" style="3" customWidth="1"/>
    <col min="519" max="519" width="3.36328125" style="3" customWidth="1"/>
    <col min="520" max="521" width="2.08984375" style="3" customWidth="1"/>
    <col min="522" max="522" width="7.90625" style="3" customWidth="1"/>
    <col min="523" max="523" width="10.36328125" style="3"/>
    <col min="524" max="524" width="12.90625" style="3" customWidth="1"/>
    <col min="525" max="528" width="10.36328125" style="3"/>
    <col min="529" max="529" width="10.08984375" style="3" bestFit="1" customWidth="1"/>
    <col min="530" max="531" width="5.7265625" style="3" bestFit="1" customWidth="1"/>
    <col min="532" max="550" width="10.36328125" style="3"/>
    <col min="551" max="551" width="11.90625" style="3" customWidth="1"/>
    <col min="552" max="768" width="10.36328125" style="3"/>
    <col min="769" max="769" width="4.36328125" style="3" customWidth="1"/>
    <col min="770" max="770" width="10.453125" style="3" customWidth="1"/>
    <col min="771" max="771" width="11" style="3" customWidth="1"/>
    <col min="772" max="772" width="12" style="3" customWidth="1"/>
    <col min="773" max="773" width="25.7265625" style="3" bestFit="1" customWidth="1"/>
    <col min="774" max="774" width="4.453125" style="3" customWidth="1"/>
    <col min="775" max="775" width="3.36328125" style="3" customWidth="1"/>
    <col min="776" max="777" width="2.08984375" style="3" customWidth="1"/>
    <col min="778" max="778" width="7.90625" style="3" customWidth="1"/>
    <col min="779" max="779" width="10.36328125" style="3"/>
    <col min="780" max="780" width="12.90625" style="3" customWidth="1"/>
    <col min="781" max="784" width="10.36328125" style="3"/>
    <col min="785" max="785" width="10.08984375" style="3" bestFit="1" customWidth="1"/>
    <col min="786" max="787" width="5.7265625" style="3" bestFit="1" customWidth="1"/>
    <col min="788" max="806" width="10.36328125" style="3"/>
    <col min="807" max="807" width="11.90625" style="3" customWidth="1"/>
    <col min="808" max="1024" width="10.36328125" style="3"/>
    <col min="1025" max="1025" width="4.36328125" style="3" customWidth="1"/>
    <col min="1026" max="1026" width="10.453125" style="3" customWidth="1"/>
    <col min="1027" max="1027" width="11" style="3" customWidth="1"/>
    <col min="1028" max="1028" width="12" style="3" customWidth="1"/>
    <col min="1029" max="1029" width="25.7265625" style="3" bestFit="1" customWidth="1"/>
    <col min="1030" max="1030" width="4.453125" style="3" customWidth="1"/>
    <col min="1031" max="1031" width="3.36328125" style="3" customWidth="1"/>
    <col min="1032" max="1033" width="2.08984375" style="3" customWidth="1"/>
    <col min="1034" max="1034" width="7.90625" style="3" customWidth="1"/>
    <col min="1035" max="1035" width="10.36328125" style="3"/>
    <col min="1036" max="1036" width="12.90625" style="3" customWidth="1"/>
    <col min="1037" max="1040" width="10.36328125" style="3"/>
    <col min="1041" max="1041" width="10.08984375" style="3" bestFit="1" customWidth="1"/>
    <col min="1042" max="1043" width="5.7265625" style="3" bestFit="1" customWidth="1"/>
    <col min="1044" max="1062" width="10.36328125" style="3"/>
    <col min="1063" max="1063" width="11.90625" style="3" customWidth="1"/>
    <col min="1064" max="1280" width="10.36328125" style="3"/>
    <col min="1281" max="1281" width="4.36328125" style="3" customWidth="1"/>
    <col min="1282" max="1282" width="10.453125" style="3" customWidth="1"/>
    <col min="1283" max="1283" width="11" style="3" customWidth="1"/>
    <col min="1284" max="1284" width="12" style="3" customWidth="1"/>
    <col min="1285" max="1285" width="25.7265625" style="3" bestFit="1" customWidth="1"/>
    <col min="1286" max="1286" width="4.453125" style="3" customWidth="1"/>
    <col min="1287" max="1287" width="3.36328125" style="3" customWidth="1"/>
    <col min="1288" max="1289" width="2.08984375" style="3" customWidth="1"/>
    <col min="1290" max="1290" width="7.90625" style="3" customWidth="1"/>
    <col min="1291" max="1291" width="10.36328125" style="3"/>
    <col min="1292" max="1292" width="12.90625" style="3" customWidth="1"/>
    <col min="1293" max="1296" width="10.36328125" style="3"/>
    <col min="1297" max="1297" width="10.08984375" style="3" bestFit="1" customWidth="1"/>
    <col min="1298" max="1299" width="5.7265625" style="3" bestFit="1" customWidth="1"/>
    <col min="1300" max="1318" width="10.36328125" style="3"/>
    <col min="1319" max="1319" width="11.90625" style="3" customWidth="1"/>
    <col min="1320" max="1536" width="10.36328125" style="3"/>
    <col min="1537" max="1537" width="4.36328125" style="3" customWidth="1"/>
    <col min="1538" max="1538" width="10.453125" style="3" customWidth="1"/>
    <col min="1539" max="1539" width="11" style="3" customWidth="1"/>
    <col min="1540" max="1540" width="12" style="3" customWidth="1"/>
    <col min="1541" max="1541" width="25.7265625" style="3" bestFit="1" customWidth="1"/>
    <col min="1542" max="1542" width="4.453125" style="3" customWidth="1"/>
    <col min="1543" max="1543" width="3.36328125" style="3" customWidth="1"/>
    <col min="1544" max="1545" width="2.08984375" style="3" customWidth="1"/>
    <col min="1546" max="1546" width="7.90625" style="3" customWidth="1"/>
    <col min="1547" max="1547" width="10.36328125" style="3"/>
    <col min="1548" max="1548" width="12.90625" style="3" customWidth="1"/>
    <col min="1549" max="1552" width="10.36328125" style="3"/>
    <col min="1553" max="1553" width="10.08984375" style="3" bestFit="1" customWidth="1"/>
    <col min="1554" max="1555" width="5.7265625" style="3" bestFit="1" customWidth="1"/>
    <col min="1556" max="1574" width="10.36328125" style="3"/>
    <col min="1575" max="1575" width="11.90625" style="3" customWidth="1"/>
    <col min="1576" max="1792" width="10.36328125" style="3"/>
    <col min="1793" max="1793" width="4.36328125" style="3" customWidth="1"/>
    <col min="1794" max="1794" width="10.453125" style="3" customWidth="1"/>
    <col min="1795" max="1795" width="11" style="3" customWidth="1"/>
    <col min="1796" max="1796" width="12" style="3" customWidth="1"/>
    <col min="1797" max="1797" width="25.7265625" style="3" bestFit="1" customWidth="1"/>
    <col min="1798" max="1798" width="4.453125" style="3" customWidth="1"/>
    <col min="1799" max="1799" width="3.36328125" style="3" customWidth="1"/>
    <col min="1800" max="1801" width="2.08984375" style="3" customWidth="1"/>
    <col min="1802" max="1802" width="7.90625" style="3" customWidth="1"/>
    <col min="1803" max="1803" width="10.36328125" style="3"/>
    <col min="1804" max="1804" width="12.90625" style="3" customWidth="1"/>
    <col min="1805" max="1808" width="10.36328125" style="3"/>
    <col min="1809" max="1809" width="10.08984375" style="3" bestFit="1" customWidth="1"/>
    <col min="1810" max="1811" width="5.7265625" style="3" bestFit="1" customWidth="1"/>
    <col min="1812" max="1830" width="10.36328125" style="3"/>
    <col min="1831" max="1831" width="11.90625" style="3" customWidth="1"/>
    <col min="1832" max="2048" width="10.36328125" style="3"/>
    <col min="2049" max="2049" width="4.36328125" style="3" customWidth="1"/>
    <col min="2050" max="2050" width="10.453125" style="3" customWidth="1"/>
    <col min="2051" max="2051" width="11" style="3" customWidth="1"/>
    <col min="2052" max="2052" width="12" style="3" customWidth="1"/>
    <col min="2053" max="2053" width="25.7265625" style="3" bestFit="1" customWidth="1"/>
    <col min="2054" max="2054" width="4.453125" style="3" customWidth="1"/>
    <col min="2055" max="2055" width="3.36328125" style="3" customWidth="1"/>
    <col min="2056" max="2057" width="2.08984375" style="3" customWidth="1"/>
    <col min="2058" max="2058" width="7.90625" style="3" customWidth="1"/>
    <col min="2059" max="2059" width="10.36328125" style="3"/>
    <col min="2060" max="2060" width="12.90625" style="3" customWidth="1"/>
    <col min="2061" max="2064" width="10.36328125" style="3"/>
    <col min="2065" max="2065" width="10.08984375" style="3" bestFit="1" customWidth="1"/>
    <col min="2066" max="2067" width="5.7265625" style="3" bestFit="1" customWidth="1"/>
    <col min="2068" max="2086" width="10.36328125" style="3"/>
    <col min="2087" max="2087" width="11.90625" style="3" customWidth="1"/>
    <col min="2088" max="2304" width="10.36328125" style="3"/>
    <col min="2305" max="2305" width="4.36328125" style="3" customWidth="1"/>
    <col min="2306" max="2306" width="10.453125" style="3" customWidth="1"/>
    <col min="2307" max="2307" width="11" style="3" customWidth="1"/>
    <col min="2308" max="2308" width="12" style="3" customWidth="1"/>
    <col min="2309" max="2309" width="25.7265625" style="3" bestFit="1" customWidth="1"/>
    <col min="2310" max="2310" width="4.453125" style="3" customWidth="1"/>
    <col min="2311" max="2311" width="3.36328125" style="3" customWidth="1"/>
    <col min="2312" max="2313" width="2.08984375" style="3" customWidth="1"/>
    <col min="2314" max="2314" width="7.90625" style="3" customWidth="1"/>
    <col min="2315" max="2315" width="10.36328125" style="3"/>
    <col min="2316" max="2316" width="12.90625" style="3" customWidth="1"/>
    <col min="2317" max="2320" width="10.36328125" style="3"/>
    <col min="2321" max="2321" width="10.08984375" style="3" bestFit="1" customWidth="1"/>
    <col min="2322" max="2323" width="5.7265625" style="3" bestFit="1" customWidth="1"/>
    <col min="2324" max="2342" width="10.36328125" style="3"/>
    <col min="2343" max="2343" width="11.90625" style="3" customWidth="1"/>
    <col min="2344" max="2560" width="10.36328125" style="3"/>
    <col min="2561" max="2561" width="4.36328125" style="3" customWidth="1"/>
    <col min="2562" max="2562" width="10.453125" style="3" customWidth="1"/>
    <col min="2563" max="2563" width="11" style="3" customWidth="1"/>
    <col min="2564" max="2564" width="12" style="3" customWidth="1"/>
    <col min="2565" max="2565" width="25.7265625" style="3" bestFit="1" customWidth="1"/>
    <col min="2566" max="2566" width="4.453125" style="3" customWidth="1"/>
    <col min="2567" max="2567" width="3.36328125" style="3" customWidth="1"/>
    <col min="2568" max="2569" width="2.08984375" style="3" customWidth="1"/>
    <col min="2570" max="2570" width="7.90625" style="3" customWidth="1"/>
    <col min="2571" max="2571" width="10.36328125" style="3"/>
    <col min="2572" max="2572" width="12.90625" style="3" customWidth="1"/>
    <col min="2573" max="2576" width="10.36328125" style="3"/>
    <col min="2577" max="2577" width="10.08984375" style="3" bestFit="1" customWidth="1"/>
    <col min="2578" max="2579" width="5.7265625" style="3" bestFit="1" customWidth="1"/>
    <col min="2580" max="2598" width="10.36328125" style="3"/>
    <col min="2599" max="2599" width="11.90625" style="3" customWidth="1"/>
    <col min="2600" max="2816" width="10.36328125" style="3"/>
    <col min="2817" max="2817" width="4.36328125" style="3" customWidth="1"/>
    <col min="2818" max="2818" width="10.453125" style="3" customWidth="1"/>
    <col min="2819" max="2819" width="11" style="3" customWidth="1"/>
    <col min="2820" max="2820" width="12" style="3" customWidth="1"/>
    <col min="2821" max="2821" width="25.7265625" style="3" bestFit="1" customWidth="1"/>
    <col min="2822" max="2822" width="4.453125" style="3" customWidth="1"/>
    <col min="2823" max="2823" width="3.36328125" style="3" customWidth="1"/>
    <col min="2824" max="2825" width="2.08984375" style="3" customWidth="1"/>
    <col min="2826" max="2826" width="7.90625" style="3" customWidth="1"/>
    <col min="2827" max="2827" width="10.36328125" style="3"/>
    <col min="2828" max="2828" width="12.90625" style="3" customWidth="1"/>
    <col min="2829" max="2832" width="10.36328125" style="3"/>
    <col min="2833" max="2833" width="10.08984375" style="3" bestFit="1" customWidth="1"/>
    <col min="2834" max="2835" width="5.7265625" style="3" bestFit="1" customWidth="1"/>
    <col min="2836" max="2854" width="10.36328125" style="3"/>
    <col min="2855" max="2855" width="11.90625" style="3" customWidth="1"/>
    <col min="2856" max="3072" width="10.36328125" style="3"/>
    <col min="3073" max="3073" width="4.36328125" style="3" customWidth="1"/>
    <col min="3074" max="3074" width="10.453125" style="3" customWidth="1"/>
    <col min="3075" max="3075" width="11" style="3" customWidth="1"/>
    <col min="3076" max="3076" width="12" style="3" customWidth="1"/>
    <col min="3077" max="3077" width="25.7265625" style="3" bestFit="1" customWidth="1"/>
    <col min="3078" max="3078" width="4.453125" style="3" customWidth="1"/>
    <col min="3079" max="3079" width="3.36328125" style="3" customWidth="1"/>
    <col min="3080" max="3081" width="2.08984375" style="3" customWidth="1"/>
    <col min="3082" max="3082" width="7.90625" style="3" customWidth="1"/>
    <col min="3083" max="3083" width="10.36328125" style="3"/>
    <col min="3084" max="3084" width="12.90625" style="3" customWidth="1"/>
    <col min="3085" max="3088" width="10.36328125" style="3"/>
    <col min="3089" max="3089" width="10.08984375" style="3" bestFit="1" customWidth="1"/>
    <col min="3090" max="3091" width="5.7265625" style="3" bestFit="1" customWidth="1"/>
    <col min="3092" max="3110" width="10.36328125" style="3"/>
    <col min="3111" max="3111" width="11.90625" style="3" customWidth="1"/>
    <col min="3112" max="3328" width="10.36328125" style="3"/>
    <col min="3329" max="3329" width="4.36328125" style="3" customWidth="1"/>
    <col min="3330" max="3330" width="10.453125" style="3" customWidth="1"/>
    <col min="3331" max="3331" width="11" style="3" customWidth="1"/>
    <col min="3332" max="3332" width="12" style="3" customWidth="1"/>
    <col min="3333" max="3333" width="25.7265625" style="3" bestFit="1" customWidth="1"/>
    <col min="3334" max="3334" width="4.453125" style="3" customWidth="1"/>
    <col min="3335" max="3335" width="3.36328125" style="3" customWidth="1"/>
    <col min="3336" max="3337" width="2.08984375" style="3" customWidth="1"/>
    <col min="3338" max="3338" width="7.90625" style="3" customWidth="1"/>
    <col min="3339" max="3339" width="10.36328125" style="3"/>
    <col min="3340" max="3340" width="12.90625" style="3" customWidth="1"/>
    <col min="3341" max="3344" width="10.36328125" style="3"/>
    <col min="3345" max="3345" width="10.08984375" style="3" bestFit="1" customWidth="1"/>
    <col min="3346" max="3347" width="5.7265625" style="3" bestFit="1" customWidth="1"/>
    <col min="3348" max="3366" width="10.36328125" style="3"/>
    <col min="3367" max="3367" width="11.90625" style="3" customWidth="1"/>
    <col min="3368" max="3584" width="10.36328125" style="3"/>
    <col min="3585" max="3585" width="4.36328125" style="3" customWidth="1"/>
    <col min="3586" max="3586" width="10.453125" style="3" customWidth="1"/>
    <col min="3587" max="3587" width="11" style="3" customWidth="1"/>
    <col min="3588" max="3588" width="12" style="3" customWidth="1"/>
    <col min="3589" max="3589" width="25.7265625" style="3" bestFit="1" customWidth="1"/>
    <col min="3590" max="3590" width="4.453125" style="3" customWidth="1"/>
    <col min="3591" max="3591" width="3.36328125" style="3" customWidth="1"/>
    <col min="3592" max="3593" width="2.08984375" style="3" customWidth="1"/>
    <col min="3594" max="3594" width="7.90625" style="3" customWidth="1"/>
    <col min="3595" max="3595" width="10.36328125" style="3"/>
    <col min="3596" max="3596" width="12.90625" style="3" customWidth="1"/>
    <col min="3597" max="3600" width="10.36328125" style="3"/>
    <col min="3601" max="3601" width="10.08984375" style="3" bestFit="1" customWidth="1"/>
    <col min="3602" max="3603" width="5.7265625" style="3" bestFit="1" customWidth="1"/>
    <col min="3604" max="3622" width="10.36328125" style="3"/>
    <col min="3623" max="3623" width="11.90625" style="3" customWidth="1"/>
    <col min="3624" max="3840" width="10.36328125" style="3"/>
    <col min="3841" max="3841" width="4.36328125" style="3" customWidth="1"/>
    <col min="3842" max="3842" width="10.453125" style="3" customWidth="1"/>
    <col min="3843" max="3843" width="11" style="3" customWidth="1"/>
    <col min="3844" max="3844" width="12" style="3" customWidth="1"/>
    <col min="3845" max="3845" width="25.7265625" style="3" bestFit="1" customWidth="1"/>
    <col min="3846" max="3846" width="4.453125" style="3" customWidth="1"/>
    <col min="3847" max="3847" width="3.36328125" style="3" customWidth="1"/>
    <col min="3848" max="3849" width="2.08984375" style="3" customWidth="1"/>
    <col min="3850" max="3850" width="7.90625" style="3" customWidth="1"/>
    <col min="3851" max="3851" width="10.36328125" style="3"/>
    <col min="3852" max="3852" width="12.90625" style="3" customWidth="1"/>
    <col min="3853" max="3856" width="10.36328125" style="3"/>
    <col min="3857" max="3857" width="10.08984375" style="3" bestFit="1" customWidth="1"/>
    <col min="3858" max="3859" width="5.7265625" style="3" bestFit="1" customWidth="1"/>
    <col min="3860" max="3878" width="10.36328125" style="3"/>
    <col min="3879" max="3879" width="11.90625" style="3" customWidth="1"/>
    <col min="3880" max="4096" width="10.36328125" style="3"/>
    <col min="4097" max="4097" width="4.36328125" style="3" customWidth="1"/>
    <col min="4098" max="4098" width="10.453125" style="3" customWidth="1"/>
    <col min="4099" max="4099" width="11" style="3" customWidth="1"/>
    <col min="4100" max="4100" width="12" style="3" customWidth="1"/>
    <col min="4101" max="4101" width="25.7265625" style="3" bestFit="1" customWidth="1"/>
    <col min="4102" max="4102" width="4.453125" style="3" customWidth="1"/>
    <col min="4103" max="4103" width="3.36328125" style="3" customWidth="1"/>
    <col min="4104" max="4105" width="2.08984375" style="3" customWidth="1"/>
    <col min="4106" max="4106" width="7.90625" style="3" customWidth="1"/>
    <col min="4107" max="4107" width="10.36328125" style="3"/>
    <col min="4108" max="4108" width="12.90625" style="3" customWidth="1"/>
    <col min="4109" max="4112" width="10.36328125" style="3"/>
    <col min="4113" max="4113" width="10.08984375" style="3" bestFit="1" customWidth="1"/>
    <col min="4114" max="4115" width="5.7265625" style="3" bestFit="1" customWidth="1"/>
    <col min="4116" max="4134" width="10.36328125" style="3"/>
    <col min="4135" max="4135" width="11.90625" style="3" customWidth="1"/>
    <col min="4136" max="4352" width="10.36328125" style="3"/>
    <col min="4353" max="4353" width="4.36328125" style="3" customWidth="1"/>
    <col min="4354" max="4354" width="10.453125" style="3" customWidth="1"/>
    <col min="4355" max="4355" width="11" style="3" customWidth="1"/>
    <col min="4356" max="4356" width="12" style="3" customWidth="1"/>
    <col min="4357" max="4357" width="25.7265625" style="3" bestFit="1" customWidth="1"/>
    <col min="4358" max="4358" width="4.453125" style="3" customWidth="1"/>
    <col min="4359" max="4359" width="3.36328125" style="3" customWidth="1"/>
    <col min="4360" max="4361" width="2.08984375" style="3" customWidth="1"/>
    <col min="4362" max="4362" width="7.90625" style="3" customWidth="1"/>
    <col min="4363" max="4363" width="10.36328125" style="3"/>
    <col min="4364" max="4364" width="12.90625" style="3" customWidth="1"/>
    <col min="4365" max="4368" width="10.36328125" style="3"/>
    <col min="4369" max="4369" width="10.08984375" style="3" bestFit="1" customWidth="1"/>
    <col min="4370" max="4371" width="5.7265625" style="3" bestFit="1" customWidth="1"/>
    <col min="4372" max="4390" width="10.36328125" style="3"/>
    <col min="4391" max="4391" width="11.90625" style="3" customWidth="1"/>
    <col min="4392" max="4608" width="10.36328125" style="3"/>
    <col min="4609" max="4609" width="4.36328125" style="3" customWidth="1"/>
    <col min="4610" max="4610" width="10.453125" style="3" customWidth="1"/>
    <col min="4611" max="4611" width="11" style="3" customWidth="1"/>
    <col min="4612" max="4612" width="12" style="3" customWidth="1"/>
    <col min="4613" max="4613" width="25.7265625" style="3" bestFit="1" customWidth="1"/>
    <col min="4614" max="4614" width="4.453125" style="3" customWidth="1"/>
    <col min="4615" max="4615" width="3.36328125" style="3" customWidth="1"/>
    <col min="4616" max="4617" width="2.08984375" style="3" customWidth="1"/>
    <col min="4618" max="4618" width="7.90625" style="3" customWidth="1"/>
    <col min="4619" max="4619" width="10.36328125" style="3"/>
    <col min="4620" max="4620" width="12.90625" style="3" customWidth="1"/>
    <col min="4621" max="4624" width="10.36328125" style="3"/>
    <col min="4625" max="4625" width="10.08984375" style="3" bestFit="1" customWidth="1"/>
    <col min="4626" max="4627" width="5.7265625" style="3" bestFit="1" customWidth="1"/>
    <col min="4628" max="4646" width="10.36328125" style="3"/>
    <col min="4647" max="4647" width="11.90625" style="3" customWidth="1"/>
    <col min="4648" max="4864" width="10.36328125" style="3"/>
    <col min="4865" max="4865" width="4.36328125" style="3" customWidth="1"/>
    <col min="4866" max="4866" width="10.453125" style="3" customWidth="1"/>
    <col min="4867" max="4867" width="11" style="3" customWidth="1"/>
    <col min="4868" max="4868" width="12" style="3" customWidth="1"/>
    <col min="4869" max="4869" width="25.7265625" style="3" bestFit="1" customWidth="1"/>
    <col min="4870" max="4870" width="4.453125" style="3" customWidth="1"/>
    <col min="4871" max="4871" width="3.36328125" style="3" customWidth="1"/>
    <col min="4872" max="4873" width="2.08984375" style="3" customWidth="1"/>
    <col min="4874" max="4874" width="7.90625" style="3" customWidth="1"/>
    <col min="4875" max="4875" width="10.36328125" style="3"/>
    <col min="4876" max="4876" width="12.90625" style="3" customWidth="1"/>
    <col min="4877" max="4880" width="10.36328125" style="3"/>
    <col min="4881" max="4881" width="10.08984375" style="3" bestFit="1" customWidth="1"/>
    <col min="4882" max="4883" width="5.7265625" style="3" bestFit="1" customWidth="1"/>
    <col min="4884" max="4902" width="10.36328125" style="3"/>
    <col min="4903" max="4903" width="11.90625" style="3" customWidth="1"/>
    <col min="4904" max="5120" width="10.36328125" style="3"/>
    <col min="5121" max="5121" width="4.36328125" style="3" customWidth="1"/>
    <col min="5122" max="5122" width="10.453125" style="3" customWidth="1"/>
    <col min="5123" max="5123" width="11" style="3" customWidth="1"/>
    <col min="5124" max="5124" width="12" style="3" customWidth="1"/>
    <col min="5125" max="5125" width="25.7265625" style="3" bestFit="1" customWidth="1"/>
    <col min="5126" max="5126" width="4.453125" style="3" customWidth="1"/>
    <col min="5127" max="5127" width="3.36328125" style="3" customWidth="1"/>
    <col min="5128" max="5129" width="2.08984375" style="3" customWidth="1"/>
    <col min="5130" max="5130" width="7.90625" style="3" customWidth="1"/>
    <col min="5131" max="5131" width="10.36328125" style="3"/>
    <col min="5132" max="5132" width="12.90625" style="3" customWidth="1"/>
    <col min="5133" max="5136" width="10.36328125" style="3"/>
    <col min="5137" max="5137" width="10.08984375" style="3" bestFit="1" customWidth="1"/>
    <col min="5138" max="5139" width="5.7265625" style="3" bestFit="1" customWidth="1"/>
    <col min="5140" max="5158" width="10.36328125" style="3"/>
    <col min="5159" max="5159" width="11.90625" style="3" customWidth="1"/>
    <col min="5160" max="5376" width="10.36328125" style="3"/>
    <col min="5377" max="5377" width="4.36328125" style="3" customWidth="1"/>
    <col min="5378" max="5378" width="10.453125" style="3" customWidth="1"/>
    <col min="5379" max="5379" width="11" style="3" customWidth="1"/>
    <col min="5380" max="5380" width="12" style="3" customWidth="1"/>
    <col min="5381" max="5381" width="25.7265625" style="3" bestFit="1" customWidth="1"/>
    <col min="5382" max="5382" width="4.453125" style="3" customWidth="1"/>
    <col min="5383" max="5383" width="3.36328125" style="3" customWidth="1"/>
    <col min="5384" max="5385" width="2.08984375" style="3" customWidth="1"/>
    <col min="5386" max="5386" width="7.90625" style="3" customWidth="1"/>
    <col min="5387" max="5387" width="10.36328125" style="3"/>
    <col min="5388" max="5388" width="12.90625" style="3" customWidth="1"/>
    <col min="5389" max="5392" width="10.36328125" style="3"/>
    <col min="5393" max="5393" width="10.08984375" style="3" bestFit="1" customWidth="1"/>
    <col min="5394" max="5395" width="5.7265625" style="3" bestFit="1" customWidth="1"/>
    <col min="5396" max="5414" width="10.36328125" style="3"/>
    <col min="5415" max="5415" width="11.90625" style="3" customWidth="1"/>
    <col min="5416" max="5632" width="10.36328125" style="3"/>
    <col min="5633" max="5633" width="4.36328125" style="3" customWidth="1"/>
    <col min="5634" max="5634" width="10.453125" style="3" customWidth="1"/>
    <col min="5635" max="5635" width="11" style="3" customWidth="1"/>
    <col min="5636" max="5636" width="12" style="3" customWidth="1"/>
    <col min="5637" max="5637" width="25.7265625" style="3" bestFit="1" customWidth="1"/>
    <col min="5638" max="5638" width="4.453125" style="3" customWidth="1"/>
    <col min="5639" max="5639" width="3.36328125" style="3" customWidth="1"/>
    <col min="5640" max="5641" width="2.08984375" style="3" customWidth="1"/>
    <col min="5642" max="5642" width="7.90625" style="3" customWidth="1"/>
    <col min="5643" max="5643" width="10.36328125" style="3"/>
    <col min="5644" max="5644" width="12.90625" style="3" customWidth="1"/>
    <col min="5645" max="5648" width="10.36328125" style="3"/>
    <col min="5649" max="5649" width="10.08984375" style="3" bestFit="1" customWidth="1"/>
    <col min="5650" max="5651" width="5.7265625" style="3" bestFit="1" customWidth="1"/>
    <col min="5652" max="5670" width="10.36328125" style="3"/>
    <col min="5671" max="5671" width="11.90625" style="3" customWidth="1"/>
    <col min="5672" max="5888" width="10.36328125" style="3"/>
    <col min="5889" max="5889" width="4.36328125" style="3" customWidth="1"/>
    <col min="5890" max="5890" width="10.453125" style="3" customWidth="1"/>
    <col min="5891" max="5891" width="11" style="3" customWidth="1"/>
    <col min="5892" max="5892" width="12" style="3" customWidth="1"/>
    <col min="5893" max="5893" width="25.7265625" style="3" bestFit="1" customWidth="1"/>
    <col min="5894" max="5894" width="4.453125" style="3" customWidth="1"/>
    <col min="5895" max="5895" width="3.36328125" style="3" customWidth="1"/>
    <col min="5896" max="5897" width="2.08984375" style="3" customWidth="1"/>
    <col min="5898" max="5898" width="7.90625" style="3" customWidth="1"/>
    <col min="5899" max="5899" width="10.36328125" style="3"/>
    <col min="5900" max="5900" width="12.90625" style="3" customWidth="1"/>
    <col min="5901" max="5904" width="10.36328125" style="3"/>
    <col min="5905" max="5905" width="10.08984375" style="3" bestFit="1" customWidth="1"/>
    <col min="5906" max="5907" width="5.7265625" style="3" bestFit="1" customWidth="1"/>
    <col min="5908" max="5926" width="10.36328125" style="3"/>
    <col min="5927" max="5927" width="11.90625" style="3" customWidth="1"/>
    <col min="5928" max="6144" width="10.36328125" style="3"/>
    <col min="6145" max="6145" width="4.36328125" style="3" customWidth="1"/>
    <col min="6146" max="6146" width="10.453125" style="3" customWidth="1"/>
    <col min="6147" max="6147" width="11" style="3" customWidth="1"/>
    <col min="6148" max="6148" width="12" style="3" customWidth="1"/>
    <col min="6149" max="6149" width="25.7265625" style="3" bestFit="1" customWidth="1"/>
    <col min="6150" max="6150" width="4.453125" style="3" customWidth="1"/>
    <col min="6151" max="6151" width="3.36328125" style="3" customWidth="1"/>
    <col min="6152" max="6153" width="2.08984375" style="3" customWidth="1"/>
    <col min="6154" max="6154" width="7.90625" style="3" customWidth="1"/>
    <col min="6155" max="6155" width="10.36328125" style="3"/>
    <col min="6156" max="6156" width="12.90625" style="3" customWidth="1"/>
    <col min="6157" max="6160" width="10.36328125" style="3"/>
    <col min="6161" max="6161" width="10.08984375" style="3" bestFit="1" customWidth="1"/>
    <col min="6162" max="6163" width="5.7265625" style="3" bestFit="1" customWidth="1"/>
    <col min="6164" max="6182" width="10.36328125" style="3"/>
    <col min="6183" max="6183" width="11.90625" style="3" customWidth="1"/>
    <col min="6184" max="6400" width="10.36328125" style="3"/>
    <col min="6401" max="6401" width="4.36328125" style="3" customWidth="1"/>
    <col min="6402" max="6402" width="10.453125" style="3" customWidth="1"/>
    <col min="6403" max="6403" width="11" style="3" customWidth="1"/>
    <col min="6404" max="6404" width="12" style="3" customWidth="1"/>
    <col min="6405" max="6405" width="25.7265625" style="3" bestFit="1" customWidth="1"/>
    <col min="6406" max="6406" width="4.453125" style="3" customWidth="1"/>
    <col min="6407" max="6407" width="3.36328125" style="3" customWidth="1"/>
    <col min="6408" max="6409" width="2.08984375" style="3" customWidth="1"/>
    <col min="6410" max="6410" width="7.90625" style="3" customWidth="1"/>
    <col min="6411" max="6411" width="10.36328125" style="3"/>
    <col min="6412" max="6412" width="12.90625" style="3" customWidth="1"/>
    <col min="6413" max="6416" width="10.36328125" style="3"/>
    <col min="6417" max="6417" width="10.08984375" style="3" bestFit="1" customWidth="1"/>
    <col min="6418" max="6419" width="5.7265625" style="3" bestFit="1" customWidth="1"/>
    <col min="6420" max="6438" width="10.36328125" style="3"/>
    <col min="6439" max="6439" width="11.90625" style="3" customWidth="1"/>
    <col min="6440" max="6656" width="10.36328125" style="3"/>
    <col min="6657" max="6657" width="4.36328125" style="3" customWidth="1"/>
    <col min="6658" max="6658" width="10.453125" style="3" customWidth="1"/>
    <col min="6659" max="6659" width="11" style="3" customWidth="1"/>
    <col min="6660" max="6660" width="12" style="3" customWidth="1"/>
    <col min="6661" max="6661" width="25.7265625" style="3" bestFit="1" customWidth="1"/>
    <col min="6662" max="6662" width="4.453125" style="3" customWidth="1"/>
    <col min="6663" max="6663" width="3.36328125" style="3" customWidth="1"/>
    <col min="6664" max="6665" width="2.08984375" style="3" customWidth="1"/>
    <col min="6666" max="6666" width="7.90625" style="3" customWidth="1"/>
    <col min="6667" max="6667" width="10.36328125" style="3"/>
    <col min="6668" max="6668" width="12.90625" style="3" customWidth="1"/>
    <col min="6669" max="6672" width="10.36328125" style="3"/>
    <col min="6673" max="6673" width="10.08984375" style="3" bestFit="1" customWidth="1"/>
    <col min="6674" max="6675" width="5.7265625" style="3" bestFit="1" customWidth="1"/>
    <col min="6676" max="6694" width="10.36328125" style="3"/>
    <col min="6695" max="6695" width="11.90625" style="3" customWidth="1"/>
    <col min="6696" max="6912" width="10.36328125" style="3"/>
    <col min="6913" max="6913" width="4.36328125" style="3" customWidth="1"/>
    <col min="6914" max="6914" width="10.453125" style="3" customWidth="1"/>
    <col min="6915" max="6915" width="11" style="3" customWidth="1"/>
    <col min="6916" max="6916" width="12" style="3" customWidth="1"/>
    <col min="6917" max="6917" width="25.7265625" style="3" bestFit="1" customWidth="1"/>
    <col min="6918" max="6918" width="4.453125" style="3" customWidth="1"/>
    <col min="6919" max="6919" width="3.36328125" style="3" customWidth="1"/>
    <col min="6920" max="6921" width="2.08984375" style="3" customWidth="1"/>
    <col min="6922" max="6922" width="7.90625" style="3" customWidth="1"/>
    <col min="6923" max="6923" width="10.36328125" style="3"/>
    <col min="6924" max="6924" width="12.90625" style="3" customWidth="1"/>
    <col min="6925" max="6928" width="10.36328125" style="3"/>
    <col min="6929" max="6929" width="10.08984375" style="3" bestFit="1" customWidth="1"/>
    <col min="6930" max="6931" width="5.7265625" style="3" bestFit="1" customWidth="1"/>
    <col min="6932" max="6950" width="10.36328125" style="3"/>
    <col min="6951" max="6951" width="11.90625" style="3" customWidth="1"/>
    <col min="6952" max="7168" width="10.36328125" style="3"/>
    <col min="7169" max="7169" width="4.36328125" style="3" customWidth="1"/>
    <col min="7170" max="7170" width="10.453125" style="3" customWidth="1"/>
    <col min="7171" max="7171" width="11" style="3" customWidth="1"/>
    <col min="7172" max="7172" width="12" style="3" customWidth="1"/>
    <col min="7173" max="7173" width="25.7265625" style="3" bestFit="1" customWidth="1"/>
    <col min="7174" max="7174" width="4.453125" style="3" customWidth="1"/>
    <col min="7175" max="7175" width="3.36328125" style="3" customWidth="1"/>
    <col min="7176" max="7177" width="2.08984375" style="3" customWidth="1"/>
    <col min="7178" max="7178" width="7.90625" style="3" customWidth="1"/>
    <col min="7179" max="7179" width="10.36328125" style="3"/>
    <col min="7180" max="7180" width="12.90625" style="3" customWidth="1"/>
    <col min="7181" max="7184" width="10.36328125" style="3"/>
    <col min="7185" max="7185" width="10.08984375" style="3" bestFit="1" customWidth="1"/>
    <col min="7186" max="7187" width="5.7265625" style="3" bestFit="1" customWidth="1"/>
    <col min="7188" max="7206" width="10.36328125" style="3"/>
    <col min="7207" max="7207" width="11.90625" style="3" customWidth="1"/>
    <col min="7208" max="7424" width="10.36328125" style="3"/>
    <col min="7425" max="7425" width="4.36328125" style="3" customWidth="1"/>
    <col min="7426" max="7426" width="10.453125" style="3" customWidth="1"/>
    <col min="7427" max="7427" width="11" style="3" customWidth="1"/>
    <col min="7428" max="7428" width="12" style="3" customWidth="1"/>
    <col min="7429" max="7429" width="25.7265625" style="3" bestFit="1" customWidth="1"/>
    <col min="7430" max="7430" width="4.453125" style="3" customWidth="1"/>
    <col min="7431" max="7431" width="3.36328125" style="3" customWidth="1"/>
    <col min="7432" max="7433" width="2.08984375" style="3" customWidth="1"/>
    <col min="7434" max="7434" width="7.90625" style="3" customWidth="1"/>
    <col min="7435" max="7435" width="10.36328125" style="3"/>
    <col min="7436" max="7436" width="12.90625" style="3" customWidth="1"/>
    <col min="7437" max="7440" width="10.36328125" style="3"/>
    <col min="7441" max="7441" width="10.08984375" style="3" bestFit="1" customWidth="1"/>
    <col min="7442" max="7443" width="5.7265625" style="3" bestFit="1" customWidth="1"/>
    <col min="7444" max="7462" width="10.36328125" style="3"/>
    <col min="7463" max="7463" width="11.90625" style="3" customWidth="1"/>
    <col min="7464" max="7680" width="10.36328125" style="3"/>
    <col min="7681" max="7681" width="4.36328125" style="3" customWidth="1"/>
    <col min="7682" max="7682" width="10.453125" style="3" customWidth="1"/>
    <col min="7683" max="7683" width="11" style="3" customWidth="1"/>
    <col min="7684" max="7684" width="12" style="3" customWidth="1"/>
    <col min="7685" max="7685" width="25.7265625" style="3" bestFit="1" customWidth="1"/>
    <col min="7686" max="7686" width="4.453125" style="3" customWidth="1"/>
    <col min="7687" max="7687" width="3.36328125" style="3" customWidth="1"/>
    <col min="7688" max="7689" width="2.08984375" style="3" customWidth="1"/>
    <col min="7690" max="7690" width="7.90625" style="3" customWidth="1"/>
    <col min="7691" max="7691" width="10.36328125" style="3"/>
    <col min="7692" max="7692" width="12.90625" style="3" customWidth="1"/>
    <col min="7693" max="7696" width="10.36328125" style="3"/>
    <col min="7697" max="7697" width="10.08984375" style="3" bestFit="1" customWidth="1"/>
    <col min="7698" max="7699" width="5.7265625" style="3" bestFit="1" customWidth="1"/>
    <col min="7700" max="7718" width="10.36328125" style="3"/>
    <col min="7719" max="7719" width="11.90625" style="3" customWidth="1"/>
    <col min="7720" max="7936" width="10.36328125" style="3"/>
    <col min="7937" max="7937" width="4.36328125" style="3" customWidth="1"/>
    <col min="7938" max="7938" width="10.453125" style="3" customWidth="1"/>
    <col min="7939" max="7939" width="11" style="3" customWidth="1"/>
    <col min="7940" max="7940" width="12" style="3" customWidth="1"/>
    <col min="7941" max="7941" width="25.7265625" style="3" bestFit="1" customWidth="1"/>
    <col min="7942" max="7942" width="4.453125" style="3" customWidth="1"/>
    <col min="7943" max="7943" width="3.36328125" style="3" customWidth="1"/>
    <col min="7944" max="7945" width="2.08984375" style="3" customWidth="1"/>
    <col min="7946" max="7946" width="7.90625" style="3" customWidth="1"/>
    <col min="7947" max="7947" width="10.36328125" style="3"/>
    <col min="7948" max="7948" width="12.90625" style="3" customWidth="1"/>
    <col min="7949" max="7952" width="10.36328125" style="3"/>
    <col min="7953" max="7953" width="10.08984375" style="3" bestFit="1" customWidth="1"/>
    <col min="7954" max="7955" width="5.7265625" style="3" bestFit="1" customWidth="1"/>
    <col min="7956" max="7974" width="10.36328125" style="3"/>
    <col min="7975" max="7975" width="11.90625" style="3" customWidth="1"/>
    <col min="7976" max="8192" width="10.36328125" style="3"/>
    <col min="8193" max="8193" width="4.36328125" style="3" customWidth="1"/>
    <col min="8194" max="8194" width="10.453125" style="3" customWidth="1"/>
    <col min="8195" max="8195" width="11" style="3" customWidth="1"/>
    <col min="8196" max="8196" width="12" style="3" customWidth="1"/>
    <col min="8197" max="8197" width="25.7265625" style="3" bestFit="1" customWidth="1"/>
    <col min="8198" max="8198" width="4.453125" style="3" customWidth="1"/>
    <col min="8199" max="8199" width="3.36328125" style="3" customWidth="1"/>
    <col min="8200" max="8201" width="2.08984375" style="3" customWidth="1"/>
    <col min="8202" max="8202" width="7.90625" style="3" customWidth="1"/>
    <col min="8203" max="8203" width="10.36328125" style="3"/>
    <col min="8204" max="8204" width="12.90625" style="3" customWidth="1"/>
    <col min="8205" max="8208" width="10.36328125" style="3"/>
    <col min="8209" max="8209" width="10.08984375" style="3" bestFit="1" customWidth="1"/>
    <col min="8210" max="8211" width="5.7265625" style="3" bestFit="1" customWidth="1"/>
    <col min="8212" max="8230" width="10.36328125" style="3"/>
    <col min="8231" max="8231" width="11.90625" style="3" customWidth="1"/>
    <col min="8232" max="8448" width="10.36328125" style="3"/>
    <col min="8449" max="8449" width="4.36328125" style="3" customWidth="1"/>
    <col min="8450" max="8450" width="10.453125" style="3" customWidth="1"/>
    <col min="8451" max="8451" width="11" style="3" customWidth="1"/>
    <col min="8452" max="8452" width="12" style="3" customWidth="1"/>
    <col min="8453" max="8453" width="25.7265625" style="3" bestFit="1" customWidth="1"/>
    <col min="8454" max="8454" width="4.453125" style="3" customWidth="1"/>
    <col min="8455" max="8455" width="3.36328125" style="3" customWidth="1"/>
    <col min="8456" max="8457" width="2.08984375" style="3" customWidth="1"/>
    <col min="8458" max="8458" width="7.90625" style="3" customWidth="1"/>
    <col min="8459" max="8459" width="10.36328125" style="3"/>
    <col min="8460" max="8460" width="12.90625" style="3" customWidth="1"/>
    <col min="8461" max="8464" width="10.36328125" style="3"/>
    <col min="8465" max="8465" width="10.08984375" style="3" bestFit="1" customWidth="1"/>
    <col min="8466" max="8467" width="5.7265625" style="3" bestFit="1" customWidth="1"/>
    <col min="8468" max="8486" width="10.36328125" style="3"/>
    <col min="8487" max="8487" width="11.90625" style="3" customWidth="1"/>
    <col min="8488" max="8704" width="10.36328125" style="3"/>
    <col min="8705" max="8705" width="4.36328125" style="3" customWidth="1"/>
    <col min="8706" max="8706" width="10.453125" style="3" customWidth="1"/>
    <col min="8707" max="8707" width="11" style="3" customWidth="1"/>
    <col min="8708" max="8708" width="12" style="3" customWidth="1"/>
    <col min="8709" max="8709" width="25.7265625" style="3" bestFit="1" customWidth="1"/>
    <col min="8710" max="8710" width="4.453125" style="3" customWidth="1"/>
    <col min="8711" max="8711" width="3.36328125" style="3" customWidth="1"/>
    <col min="8712" max="8713" width="2.08984375" style="3" customWidth="1"/>
    <col min="8714" max="8714" width="7.90625" style="3" customWidth="1"/>
    <col min="8715" max="8715" width="10.36328125" style="3"/>
    <col min="8716" max="8716" width="12.90625" style="3" customWidth="1"/>
    <col min="8717" max="8720" width="10.36328125" style="3"/>
    <col min="8721" max="8721" width="10.08984375" style="3" bestFit="1" customWidth="1"/>
    <col min="8722" max="8723" width="5.7265625" style="3" bestFit="1" customWidth="1"/>
    <col min="8724" max="8742" width="10.36328125" style="3"/>
    <col min="8743" max="8743" width="11.90625" style="3" customWidth="1"/>
    <col min="8744" max="8960" width="10.36328125" style="3"/>
    <col min="8961" max="8961" width="4.36328125" style="3" customWidth="1"/>
    <col min="8962" max="8962" width="10.453125" style="3" customWidth="1"/>
    <col min="8963" max="8963" width="11" style="3" customWidth="1"/>
    <col min="8964" max="8964" width="12" style="3" customWidth="1"/>
    <col min="8965" max="8965" width="25.7265625" style="3" bestFit="1" customWidth="1"/>
    <col min="8966" max="8966" width="4.453125" style="3" customWidth="1"/>
    <col min="8967" max="8967" width="3.36328125" style="3" customWidth="1"/>
    <col min="8968" max="8969" width="2.08984375" style="3" customWidth="1"/>
    <col min="8970" max="8970" width="7.90625" style="3" customWidth="1"/>
    <col min="8971" max="8971" width="10.36328125" style="3"/>
    <col min="8972" max="8972" width="12.90625" style="3" customWidth="1"/>
    <col min="8973" max="8976" width="10.36328125" style="3"/>
    <col min="8977" max="8977" width="10.08984375" style="3" bestFit="1" customWidth="1"/>
    <col min="8978" max="8979" width="5.7265625" style="3" bestFit="1" customWidth="1"/>
    <col min="8980" max="8998" width="10.36328125" style="3"/>
    <col min="8999" max="8999" width="11.90625" style="3" customWidth="1"/>
    <col min="9000" max="9216" width="10.36328125" style="3"/>
    <col min="9217" max="9217" width="4.36328125" style="3" customWidth="1"/>
    <col min="9218" max="9218" width="10.453125" style="3" customWidth="1"/>
    <col min="9219" max="9219" width="11" style="3" customWidth="1"/>
    <col min="9220" max="9220" width="12" style="3" customWidth="1"/>
    <col min="9221" max="9221" width="25.7265625" style="3" bestFit="1" customWidth="1"/>
    <col min="9222" max="9222" width="4.453125" style="3" customWidth="1"/>
    <col min="9223" max="9223" width="3.36328125" style="3" customWidth="1"/>
    <col min="9224" max="9225" width="2.08984375" style="3" customWidth="1"/>
    <col min="9226" max="9226" width="7.90625" style="3" customWidth="1"/>
    <col min="9227" max="9227" width="10.36328125" style="3"/>
    <col min="9228" max="9228" width="12.90625" style="3" customWidth="1"/>
    <col min="9229" max="9232" width="10.36328125" style="3"/>
    <col min="9233" max="9233" width="10.08984375" style="3" bestFit="1" customWidth="1"/>
    <col min="9234" max="9235" width="5.7265625" style="3" bestFit="1" customWidth="1"/>
    <col min="9236" max="9254" width="10.36328125" style="3"/>
    <col min="9255" max="9255" width="11.90625" style="3" customWidth="1"/>
    <col min="9256" max="9472" width="10.36328125" style="3"/>
    <col min="9473" max="9473" width="4.36328125" style="3" customWidth="1"/>
    <col min="9474" max="9474" width="10.453125" style="3" customWidth="1"/>
    <col min="9475" max="9475" width="11" style="3" customWidth="1"/>
    <col min="9476" max="9476" width="12" style="3" customWidth="1"/>
    <col min="9477" max="9477" width="25.7265625" style="3" bestFit="1" customWidth="1"/>
    <col min="9478" max="9478" width="4.453125" style="3" customWidth="1"/>
    <col min="9479" max="9479" width="3.36328125" style="3" customWidth="1"/>
    <col min="9480" max="9481" width="2.08984375" style="3" customWidth="1"/>
    <col min="9482" max="9482" width="7.90625" style="3" customWidth="1"/>
    <col min="9483" max="9483" width="10.36328125" style="3"/>
    <col min="9484" max="9484" width="12.90625" style="3" customWidth="1"/>
    <col min="9485" max="9488" width="10.36328125" style="3"/>
    <col min="9489" max="9489" width="10.08984375" style="3" bestFit="1" customWidth="1"/>
    <col min="9490" max="9491" width="5.7265625" style="3" bestFit="1" customWidth="1"/>
    <col min="9492" max="9510" width="10.36328125" style="3"/>
    <col min="9511" max="9511" width="11.90625" style="3" customWidth="1"/>
    <col min="9512" max="9728" width="10.36328125" style="3"/>
    <col min="9729" max="9729" width="4.36328125" style="3" customWidth="1"/>
    <col min="9730" max="9730" width="10.453125" style="3" customWidth="1"/>
    <col min="9731" max="9731" width="11" style="3" customWidth="1"/>
    <col min="9732" max="9732" width="12" style="3" customWidth="1"/>
    <col min="9733" max="9733" width="25.7265625" style="3" bestFit="1" customWidth="1"/>
    <col min="9734" max="9734" width="4.453125" style="3" customWidth="1"/>
    <col min="9735" max="9735" width="3.36328125" style="3" customWidth="1"/>
    <col min="9736" max="9737" width="2.08984375" style="3" customWidth="1"/>
    <col min="9738" max="9738" width="7.90625" style="3" customWidth="1"/>
    <col min="9739" max="9739" width="10.36328125" style="3"/>
    <col min="9740" max="9740" width="12.90625" style="3" customWidth="1"/>
    <col min="9741" max="9744" width="10.36328125" style="3"/>
    <col min="9745" max="9745" width="10.08984375" style="3" bestFit="1" customWidth="1"/>
    <col min="9746" max="9747" width="5.7265625" style="3" bestFit="1" customWidth="1"/>
    <col min="9748" max="9766" width="10.36328125" style="3"/>
    <col min="9767" max="9767" width="11.90625" style="3" customWidth="1"/>
    <col min="9768" max="9984" width="10.36328125" style="3"/>
    <col min="9985" max="9985" width="4.36328125" style="3" customWidth="1"/>
    <col min="9986" max="9986" width="10.453125" style="3" customWidth="1"/>
    <col min="9987" max="9987" width="11" style="3" customWidth="1"/>
    <col min="9988" max="9988" width="12" style="3" customWidth="1"/>
    <col min="9989" max="9989" width="25.7265625" style="3" bestFit="1" customWidth="1"/>
    <col min="9990" max="9990" width="4.453125" style="3" customWidth="1"/>
    <col min="9991" max="9991" width="3.36328125" style="3" customWidth="1"/>
    <col min="9992" max="9993" width="2.08984375" style="3" customWidth="1"/>
    <col min="9994" max="9994" width="7.90625" style="3" customWidth="1"/>
    <col min="9995" max="9995" width="10.36328125" style="3"/>
    <col min="9996" max="9996" width="12.90625" style="3" customWidth="1"/>
    <col min="9997" max="10000" width="10.36328125" style="3"/>
    <col min="10001" max="10001" width="10.08984375" style="3" bestFit="1" customWidth="1"/>
    <col min="10002" max="10003" width="5.7265625" style="3" bestFit="1" customWidth="1"/>
    <col min="10004" max="10022" width="10.36328125" style="3"/>
    <col min="10023" max="10023" width="11.90625" style="3" customWidth="1"/>
    <col min="10024" max="10240" width="10.36328125" style="3"/>
    <col min="10241" max="10241" width="4.36328125" style="3" customWidth="1"/>
    <col min="10242" max="10242" width="10.453125" style="3" customWidth="1"/>
    <col min="10243" max="10243" width="11" style="3" customWidth="1"/>
    <col min="10244" max="10244" width="12" style="3" customWidth="1"/>
    <col min="10245" max="10245" width="25.7265625" style="3" bestFit="1" customWidth="1"/>
    <col min="10246" max="10246" width="4.453125" style="3" customWidth="1"/>
    <col min="10247" max="10247" width="3.36328125" style="3" customWidth="1"/>
    <col min="10248" max="10249" width="2.08984375" style="3" customWidth="1"/>
    <col min="10250" max="10250" width="7.90625" style="3" customWidth="1"/>
    <col min="10251" max="10251" width="10.36328125" style="3"/>
    <col min="10252" max="10252" width="12.90625" style="3" customWidth="1"/>
    <col min="10253" max="10256" width="10.36328125" style="3"/>
    <col min="10257" max="10257" width="10.08984375" style="3" bestFit="1" customWidth="1"/>
    <col min="10258" max="10259" width="5.7265625" style="3" bestFit="1" customWidth="1"/>
    <col min="10260" max="10278" width="10.36328125" style="3"/>
    <col min="10279" max="10279" width="11.90625" style="3" customWidth="1"/>
    <col min="10280" max="10496" width="10.36328125" style="3"/>
    <col min="10497" max="10497" width="4.36328125" style="3" customWidth="1"/>
    <col min="10498" max="10498" width="10.453125" style="3" customWidth="1"/>
    <col min="10499" max="10499" width="11" style="3" customWidth="1"/>
    <col min="10500" max="10500" width="12" style="3" customWidth="1"/>
    <col min="10501" max="10501" width="25.7265625" style="3" bestFit="1" customWidth="1"/>
    <col min="10502" max="10502" width="4.453125" style="3" customWidth="1"/>
    <col min="10503" max="10503" width="3.36328125" style="3" customWidth="1"/>
    <col min="10504" max="10505" width="2.08984375" style="3" customWidth="1"/>
    <col min="10506" max="10506" width="7.90625" style="3" customWidth="1"/>
    <col min="10507" max="10507" width="10.36328125" style="3"/>
    <col min="10508" max="10508" width="12.90625" style="3" customWidth="1"/>
    <col min="10509" max="10512" width="10.36328125" style="3"/>
    <col min="10513" max="10513" width="10.08984375" style="3" bestFit="1" customWidth="1"/>
    <col min="10514" max="10515" width="5.7265625" style="3" bestFit="1" customWidth="1"/>
    <col min="10516" max="10534" width="10.36328125" style="3"/>
    <col min="10535" max="10535" width="11.90625" style="3" customWidth="1"/>
    <col min="10536" max="10752" width="10.36328125" style="3"/>
    <col min="10753" max="10753" width="4.36328125" style="3" customWidth="1"/>
    <col min="10754" max="10754" width="10.453125" style="3" customWidth="1"/>
    <col min="10755" max="10755" width="11" style="3" customWidth="1"/>
    <col min="10756" max="10756" width="12" style="3" customWidth="1"/>
    <col min="10757" max="10757" width="25.7265625" style="3" bestFit="1" customWidth="1"/>
    <col min="10758" max="10758" width="4.453125" style="3" customWidth="1"/>
    <col min="10759" max="10759" width="3.36328125" style="3" customWidth="1"/>
    <col min="10760" max="10761" width="2.08984375" style="3" customWidth="1"/>
    <col min="10762" max="10762" width="7.90625" style="3" customWidth="1"/>
    <col min="10763" max="10763" width="10.36328125" style="3"/>
    <col min="10764" max="10764" width="12.90625" style="3" customWidth="1"/>
    <col min="10765" max="10768" width="10.36328125" style="3"/>
    <col min="10769" max="10769" width="10.08984375" style="3" bestFit="1" customWidth="1"/>
    <col min="10770" max="10771" width="5.7265625" style="3" bestFit="1" customWidth="1"/>
    <col min="10772" max="10790" width="10.36328125" style="3"/>
    <col min="10791" max="10791" width="11.90625" style="3" customWidth="1"/>
    <col min="10792" max="11008" width="10.36328125" style="3"/>
    <col min="11009" max="11009" width="4.36328125" style="3" customWidth="1"/>
    <col min="11010" max="11010" width="10.453125" style="3" customWidth="1"/>
    <col min="11011" max="11011" width="11" style="3" customWidth="1"/>
    <col min="11012" max="11012" width="12" style="3" customWidth="1"/>
    <col min="11013" max="11013" width="25.7265625" style="3" bestFit="1" customWidth="1"/>
    <col min="11014" max="11014" width="4.453125" style="3" customWidth="1"/>
    <col min="11015" max="11015" width="3.36328125" style="3" customWidth="1"/>
    <col min="11016" max="11017" width="2.08984375" style="3" customWidth="1"/>
    <col min="11018" max="11018" width="7.90625" style="3" customWidth="1"/>
    <col min="11019" max="11019" width="10.36328125" style="3"/>
    <col min="11020" max="11020" width="12.90625" style="3" customWidth="1"/>
    <col min="11021" max="11024" width="10.36328125" style="3"/>
    <col min="11025" max="11025" width="10.08984375" style="3" bestFit="1" customWidth="1"/>
    <col min="11026" max="11027" width="5.7265625" style="3" bestFit="1" customWidth="1"/>
    <col min="11028" max="11046" width="10.36328125" style="3"/>
    <col min="11047" max="11047" width="11.90625" style="3" customWidth="1"/>
    <col min="11048" max="11264" width="10.36328125" style="3"/>
    <col min="11265" max="11265" width="4.36328125" style="3" customWidth="1"/>
    <col min="11266" max="11266" width="10.453125" style="3" customWidth="1"/>
    <col min="11267" max="11267" width="11" style="3" customWidth="1"/>
    <col min="11268" max="11268" width="12" style="3" customWidth="1"/>
    <col min="11269" max="11269" width="25.7265625" style="3" bestFit="1" customWidth="1"/>
    <col min="11270" max="11270" width="4.453125" style="3" customWidth="1"/>
    <col min="11271" max="11271" width="3.36328125" style="3" customWidth="1"/>
    <col min="11272" max="11273" width="2.08984375" style="3" customWidth="1"/>
    <col min="11274" max="11274" width="7.90625" style="3" customWidth="1"/>
    <col min="11275" max="11275" width="10.36328125" style="3"/>
    <col min="11276" max="11276" width="12.90625" style="3" customWidth="1"/>
    <col min="11277" max="11280" width="10.36328125" style="3"/>
    <col min="11281" max="11281" width="10.08984375" style="3" bestFit="1" customWidth="1"/>
    <col min="11282" max="11283" width="5.7265625" style="3" bestFit="1" customWidth="1"/>
    <col min="11284" max="11302" width="10.36328125" style="3"/>
    <col min="11303" max="11303" width="11.90625" style="3" customWidth="1"/>
    <col min="11304" max="11520" width="10.36328125" style="3"/>
    <col min="11521" max="11521" width="4.36328125" style="3" customWidth="1"/>
    <col min="11522" max="11522" width="10.453125" style="3" customWidth="1"/>
    <col min="11523" max="11523" width="11" style="3" customWidth="1"/>
    <col min="11524" max="11524" width="12" style="3" customWidth="1"/>
    <col min="11525" max="11525" width="25.7265625" style="3" bestFit="1" customWidth="1"/>
    <col min="11526" max="11526" width="4.453125" style="3" customWidth="1"/>
    <col min="11527" max="11527" width="3.36328125" style="3" customWidth="1"/>
    <col min="11528" max="11529" width="2.08984375" style="3" customWidth="1"/>
    <col min="11530" max="11530" width="7.90625" style="3" customWidth="1"/>
    <col min="11531" max="11531" width="10.36328125" style="3"/>
    <col min="11532" max="11532" width="12.90625" style="3" customWidth="1"/>
    <col min="11533" max="11536" width="10.36328125" style="3"/>
    <col min="11537" max="11537" width="10.08984375" style="3" bestFit="1" customWidth="1"/>
    <col min="11538" max="11539" width="5.7265625" style="3" bestFit="1" customWidth="1"/>
    <col min="11540" max="11558" width="10.36328125" style="3"/>
    <col min="11559" max="11559" width="11.90625" style="3" customWidth="1"/>
    <col min="11560" max="11776" width="10.36328125" style="3"/>
    <col min="11777" max="11777" width="4.36328125" style="3" customWidth="1"/>
    <col min="11778" max="11778" width="10.453125" style="3" customWidth="1"/>
    <col min="11779" max="11779" width="11" style="3" customWidth="1"/>
    <col min="11780" max="11780" width="12" style="3" customWidth="1"/>
    <col min="11781" max="11781" width="25.7265625" style="3" bestFit="1" customWidth="1"/>
    <col min="11782" max="11782" width="4.453125" style="3" customWidth="1"/>
    <col min="11783" max="11783" width="3.36328125" style="3" customWidth="1"/>
    <col min="11784" max="11785" width="2.08984375" style="3" customWidth="1"/>
    <col min="11786" max="11786" width="7.90625" style="3" customWidth="1"/>
    <col min="11787" max="11787" width="10.36328125" style="3"/>
    <col min="11788" max="11788" width="12.90625" style="3" customWidth="1"/>
    <col min="11789" max="11792" width="10.36328125" style="3"/>
    <col min="11793" max="11793" width="10.08984375" style="3" bestFit="1" customWidth="1"/>
    <col min="11794" max="11795" width="5.7265625" style="3" bestFit="1" customWidth="1"/>
    <col min="11796" max="11814" width="10.36328125" style="3"/>
    <col min="11815" max="11815" width="11.90625" style="3" customWidth="1"/>
    <col min="11816" max="12032" width="10.36328125" style="3"/>
    <col min="12033" max="12033" width="4.36328125" style="3" customWidth="1"/>
    <col min="12034" max="12034" width="10.453125" style="3" customWidth="1"/>
    <col min="12035" max="12035" width="11" style="3" customWidth="1"/>
    <col min="12036" max="12036" width="12" style="3" customWidth="1"/>
    <col min="12037" max="12037" width="25.7265625" style="3" bestFit="1" customWidth="1"/>
    <col min="12038" max="12038" width="4.453125" style="3" customWidth="1"/>
    <col min="12039" max="12039" width="3.36328125" style="3" customWidth="1"/>
    <col min="12040" max="12041" width="2.08984375" style="3" customWidth="1"/>
    <col min="12042" max="12042" width="7.90625" style="3" customWidth="1"/>
    <col min="12043" max="12043" width="10.36328125" style="3"/>
    <col min="12044" max="12044" width="12.90625" style="3" customWidth="1"/>
    <col min="12045" max="12048" width="10.36328125" style="3"/>
    <col min="12049" max="12049" width="10.08984375" style="3" bestFit="1" customWidth="1"/>
    <col min="12050" max="12051" width="5.7265625" style="3" bestFit="1" customWidth="1"/>
    <col min="12052" max="12070" width="10.36328125" style="3"/>
    <col min="12071" max="12071" width="11.90625" style="3" customWidth="1"/>
    <col min="12072" max="12288" width="10.36328125" style="3"/>
    <col min="12289" max="12289" width="4.36328125" style="3" customWidth="1"/>
    <col min="12290" max="12290" width="10.453125" style="3" customWidth="1"/>
    <col min="12291" max="12291" width="11" style="3" customWidth="1"/>
    <col min="12292" max="12292" width="12" style="3" customWidth="1"/>
    <col min="12293" max="12293" width="25.7265625" style="3" bestFit="1" customWidth="1"/>
    <col min="12294" max="12294" width="4.453125" style="3" customWidth="1"/>
    <col min="12295" max="12295" width="3.36328125" style="3" customWidth="1"/>
    <col min="12296" max="12297" width="2.08984375" style="3" customWidth="1"/>
    <col min="12298" max="12298" width="7.90625" style="3" customWidth="1"/>
    <col min="12299" max="12299" width="10.36328125" style="3"/>
    <col min="12300" max="12300" width="12.90625" style="3" customWidth="1"/>
    <col min="12301" max="12304" width="10.36328125" style="3"/>
    <col min="12305" max="12305" width="10.08984375" style="3" bestFit="1" customWidth="1"/>
    <col min="12306" max="12307" width="5.7265625" style="3" bestFit="1" customWidth="1"/>
    <col min="12308" max="12326" width="10.36328125" style="3"/>
    <col min="12327" max="12327" width="11.90625" style="3" customWidth="1"/>
    <col min="12328" max="12544" width="10.36328125" style="3"/>
    <col min="12545" max="12545" width="4.36328125" style="3" customWidth="1"/>
    <col min="12546" max="12546" width="10.453125" style="3" customWidth="1"/>
    <col min="12547" max="12547" width="11" style="3" customWidth="1"/>
    <col min="12548" max="12548" width="12" style="3" customWidth="1"/>
    <col min="12549" max="12549" width="25.7265625" style="3" bestFit="1" customWidth="1"/>
    <col min="12550" max="12550" width="4.453125" style="3" customWidth="1"/>
    <col min="12551" max="12551" width="3.36328125" style="3" customWidth="1"/>
    <col min="12552" max="12553" width="2.08984375" style="3" customWidth="1"/>
    <col min="12554" max="12554" width="7.90625" style="3" customWidth="1"/>
    <col min="12555" max="12555" width="10.36328125" style="3"/>
    <col min="12556" max="12556" width="12.90625" style="3" customWidth="1"/>
    <col min="12557" max="12560" width="10.36328125" style="3"/>
    <col min="12561" max="12561" width="10.08984375" style="3" bestFit="1" customWidth="1"/>
    <col min="12562" max="12563" width="5.7265625" style="3" bestFit="1" customWidth="1"/>
    <col min="12564" max="12582" width="10.36328125" style="3"/>
    <col min="12583" max="12583" width="11.90625" style="3" customWidth="1"/>
    <col min="12584" max="12800" width="10.36328125" style="3"/>
    <col min="12801" max="12801" width="4.36328125" style="3" customWidth="1"/>
    <col min="12802" max="12802" width="10.453125" style="3" customWidth="1"/>
    <col min="12803" max="12803" width="11" style="3" customWidth="1"/>
    <col min="12804" max="12804" width="12" style="3" customWidth="1"/>
    <col min="12805" max="12805" width="25.7265625" style="3" bestFit="1" customWidth="1"/>
    <col min="12806" max="12806" width="4.453125" style="3" customWidth="1"/>
    <col min="12807" max="12807" width="3.36328125" style="3" customWidth="1"/>
    <col min="12808" max="12809" width="2.08984375" style="3" customWidth="1"/>
    <col min="12810" max="12810" width="7.90625" style="3" customWidth="1"/>
    <col min="12811" max="12811" width="10.36328125" style="3"/>
    <col min="12812" max="12812" width="12.90625" style="3" customWidth="1"/>
    <col min="12813" max="12816" width="10.36328125" style="3"/>
    <col min="12817" max="12817" width="10.08984375" style="3" bestFit="1" customWidth="1"/>
    <col min="12818" max="12819" width="5.7265625" style="3" bestFit="1" customWidth="1"/>
    <col min="12820" max="12838" width="10.36328125" style="3"/>
    <col min="12839" max="12839" width="11.90625" style="3" customWidth="1"/>
    <col min="12840" max="13056" width="10.36328125" style="3"/>
    <col min="13057" max="13057" width="4.36328125" style="3" customWidth="1"/>
    <col min="13058" max="13058" width="10.453125" style="3" customWidth="1"/>
    <col min="13059" max="13059" width="11" style="3" customWidth="1"/>
    <col min="13060" max="13060" width="12" style="3" customWidth="1"/>
    <col min="13061" max="13061" width="25.7265625" style="3" bestFit="1" customWidth="1"/>
    <col min="13062" max="13062" width="4.453125" style="3" customWidth="1"/>
    <col min="13063" max="13063" width="3.36328125" style="3" customWidth="1"/>
    <col min="13064" max="13065" width="2.08984375" style="3" customWidth="1"/>
    <col min="13066" max="13066" width="7.90625" style="3" customWidth="1"/>
    <col min="13067" max="13067" width="10.36328125" style="3"/>
    <col min="13068" max="13068" width="12.90625" style="3" customWidth="1"/>
    <col min="13069" max="13072" width="10.36328125" style="3"/>
    <col min="13073" max="13073" width="10.08984375" style="3" bestFit="1" customWidth="1"/>
    <col min="13074" max="13075" width="5.7265625" style="3" bestFit="1" customWidth="1"/>
    <col min="13076" max="13094" width="10.36328125" style="3"/>
    <col min="13095" max="13095" width="11.90625" style="3" customWidth="1"/>
    <col min="13096" max="13312" width="10.36328125" style="3"/>
    <col min="13313" max="13313" width="4.36328125" style="3" customWidth="1"/>
    <col min="13314" max="13314" width="10.453125" style="3" customWidth="1"/>
    <col min="13315" max="13315" width="11" style="3" customWidth="1"/>
    <col min="13316" max="13316" width="12" style="3" customWidth="1"/>
    <col min="13317" max="13317" width="25.7265625" style="3" bestFit="1" customWidth="1"/>
    <col min="13318" max="13318" width="4.453125" style="3" customWidth="1"/>
    <col min="13319" max="13319" width="3.36328125" style="3" customWidth="1"/>
    <col min="13320" max="13321" width="2.08984375" style="3" customWidth="1"/>
    <col min="13322" max="13322" width="7.90625" style="3" customWidth="1"/>
    <col min="13323" max="13323" width="10.36328125" style="3"/>
    <col min="13324" max="13324" width="12.90625" style="3" customWidth="1"/>
    <col min="13325" max="13328" width="10.36328125" style="3"/>
    <col min="13329" max="13329" width="10.08984375" style="3" bestFit="1" customWidth="1"/>
    <col min="13330" max="13331" width="5.7265625" style="3" bestFit="1" customWidth="1"/>
    <col min="13332" max="13350" width="10.36328125" style="3"/>
    <col min="13351" max="13351" width="11.90625" style="3" customWidth="1"/>
    <col min="13352" max="13568" width="10.36328125" style="3"/>
    <col min="13569" max="13569" width="4.36328125" style="3" customWidth="1"/>
    <col min="13570" max="13570" width="10.453125" style="3" customWidth="1"/>
    <col min="13571" max="13571" width="11" style="3" customWidth="1"/>
    <col min="13572" max="13572" width="12" style="3" customWidth="1"/>
    <col min="13573" max="13573" width="25.7265625" style="3" bestFit="1" customWidth="1"/>
    <col min="13574" max="13574" width="4.453125" style="3" customWidth="1"/>
    <col min="13575" max="13575" width="3.36328125" style="3" customWidth="1"/>
    <col min="13576" max="13577" width="2.08984375" style="3" customWidth="1"/>
    <col min="13578" max="13578" width="7.90625" style="3" customWidth="1"/>
    <col min="13579" max="13579" width="10.36328125" style="3"/>
    <col min="13580" max="13580" width="12.90625" style="3" customWidth="1"/>
    <col min="13581" max="13584" width="10.36328125" style="3"/>
    <col min="13585" max="13585" width="10.08984375" style="3" bestFit="1" customWidth="1"/>
    <col min="13586" max="13587" width="5.7265625" style="3" bestFit="1" customWidth="1"/>
    <col min="13588" max="13606" width="10.36328125" style="3"/>
    <col min="13607" max="13607" width="11.90625" style="3" customWidth="1"/>
    <col min="13608" max="13824" width="10.36328125" style="3"/>
    <col min="13825" max="13825" width="4.36328125" style="3" customWidth="1"/>
    <col min="13826" max="13826" width="10.453125" style="3" customWidth="1"/>
    <col min="13827" max="13827" width="11" style="3" customWidth="1"/>
    <col min="13828" max="13828" width="12" style="3" customWidth="1"/>
    <col min="13829" max="13829" width="25.7265625" style="3" bestFit="1" customWidth="1"/>
    <col min="13830" max="13830" width="4.453125" style="3" customWidth="1"/>
    <col min="13831" max="13831" width="3.36328125" style="3" customWidth="1"/>
    <col min="13832" max="13833" width="2.08984375" style="3" customWidth="1"/>
    <col min="13834" max="13834" width="7.90625" style="3" customWidth="1"/>
    <col min="13835" max="13835" width="10.36328125" style="3"/>
    <col min="13836" max="13836" width="12.90625" style="3" customWidth="1"/>
    <col min="13837" max="13840" width="10.36328125" style="3"/>
    <col min="13841" max="13841" width="10.08984375" style="3" bestFit="1" customWidth="1"/>
    <col min="13842" max="13843" width="5.7265625" style="3" bestFit="1" customWidth="1"/>
    <col min="13844" max="13862" width="10.36328125" style="3"/>
    <col min="13863" max="13863" width="11.90625" style="3" customWidth="1"/>
    <col min="13864" max="14080" width="10.36328125" style="3"/>
    <col min="14081" max="14081" width="4.36328125" style="3" customWidth="1"/>
    <col min="14082" max="14082" width="10.453125" style="3" customWidth="1"/>
    <col min="14083" max="14083" width="11" style="3" customWidth="1"/>
    <col min="14084" max="14084" width="12" style="3" customWidth="1"/>
    <col min="14085" max="14085" width="25.7265625" style="3" bestFit="1" customWidth="1"/>
    <col min="14086" max="14086" width="4.453125" style="3" customWidth="1"/>
    <col min="14087" max="14087" width="3.36328125" style="3" customWidth="1"/>
    <col min="14088" max="14089" width="2.08984375" style="3" customWidth="1"/>
    <col min="14090" max="14090" width="7.90625" style="3" customWidth="1"/>
    <col min="14091" max="14091" width="10.36328125" style="3"/>
    <col min="14092" max="14092" width="12.90625" style="3" customWidth="1"/>
    <col min="14093" max="14096" width="10.36328125" style="3"/>
    <col min="14097" max="14097" width="10.08984375" style="3" bestFit="1" customWidth="1"/>
    <col min="14098" max="14099" width="5.7265625" style="3" bestFit="1" customWidth="1"/>
    <col min="14100" max="14118" width="10.36328125" style="3"/>
    <col min="14119" max="14119" width="11.90625" style="3" customWidth="1"/>
    <col min="14120" max="14336" width="10.36328125" style="3"/>
    <col min="14337" max="14337" width="4.36328125" style="3" customWidth="1"/>
    <col min="14338" max="14338" width="10.453125" style="3" customWidth="1"/>
    <col min="14339" max="14339" width="11" style="3" customWidth="1"/>
    <col min="14340" max="14340" width="12" style="3" customWidth="1"/>
    <col min="14341" max="14341" width="25.7265625" style="3" bestFit="1" customWidth="1"/>
    <col min="14342" max="14342" width="4.453125" style="3" customWidth="1"/>
    <col min="14343" max="14343" width="3.36328125" style="3" customWidth="1"/>
    <col min="14344" max="14345" width="2.08984375" style="3" customWidth="1"/>
    <col min="14346" max="14346" width="7.90625" style="3" customWidth="1"/>
    <col min="14347" max="14347" width="10.36328125" style="3"/>
    <col min="14348" max="14348" width="12.90625" style="3" customWidth="1"/>
    <col min="14349" max="14352" width="10.36328125" style="3"/>
    <col min="14353" max="14353" width="10.08984375" style="3" bestFit="1" customWidth="1"/>
    <col min="14354" max="14355" width="5.7265625" style="3" bestFit="1" customWidth="1"/>
    <col min="14356" max="14374" width="10.36328125" style="3"/>
    <col min="14375" max="14375" width="11.90625" style="3" customWidth="1"/>
    <col min="14376" max="14592" width="10.36328125" style="3"/>
    <col min="14593" max="14593" width="4.36328125" style="3" customWidth="1"/>
    <col min="14594" max="14594" width="10.453125" style="3" customWidth="1"/>
    <col min="14595" max="14595" width="11" style="3" customWidth="1"/>
    <col min="14596" max="14596" width="12" style="3" customWidth="1"/>
    <col min="14597" max="14597" width="25.7265625" style="3" bestFit="1" customWidth="1"/>
    <col min="14598" max="14598" width="4.453125" style="3" customWidth="1"/>
    <col min="14599" max="14599" width="3.36328125" style="3" customWidth="1"/>
    <col min="14600" max="14601" width="2.08984375" style="3" customWidth="1"/>
    <col min="14602" max="14602" width="7.90625" style="3" customWidth="1"/>
    <col min="14603" max="14603" width="10.36328125" style="3"/>
    <col min="14604" max="14604" width="12.90625" style="3" customWidth="1"/>
    <col min="14605" max="14608" width="10.36328125" style="3"/>
    <col min="14609" max="14609" width="10.08984375" style="3" bestFit="1" customWidth="1"/>
    <col min="14610" max="14611" width="5.7265625" style="3" bestFit="1" customWidth="1"/>
    <col min="14612" max="14630" width="10.36328125" style="3"/>
    <col min="14631" max="14631" width="11.90625" style="3" customWidth="1"/>
    <col min="14632" max="14848" width="10.36328125" style="3"/>
    <col min="14849" max="14849" width="4.36328125" style="3" customWidth="1"/>
    <col min="14850" max="14850" width="10.453125" style="3" customWidth="1"/>
    <col min="14851" max="14851" width="11" style="3" customWidth="1"/>
    <col min="14852" max="14852" width="12" style="3" customWidth="1"/>
    <col min="14853" max="14853" width="25.7265625" style="3" bestFit="1" customWidth="1"/>
    <col min="14854" max="14854" width="4.453125" style="3" customWidth="1"/>
    <col min="14855" max="14855" width="3.36328125" style="3" customWidth="1"/>
    <col min="14856" max="14857" width="2.08984375" style="3" customWidth="1"/>
    <col min="14858" max="14858" width="7.90625" style="3" customWidth="1"/>
    <col min="14859" max="14859" width="10.36328125" style="3"/>
    <col min="14860" max="14860" width="12.90625" style="3" customWidth="1"/>
    <col min="14861" max="14864" width="10.36328125" style="3"/>
    <col min="14865" max="14865" width="10.08984375" style="3" bestFit="1" customWidth="1"/>
    <col min="14866" max="14867" width="5.7265625" style="3" bestFit="1" customWidth="1"/>
    <col min="14868" max="14886" width="10.36328125" style="3"/>
    <col min="14887" max="14887" width="11.90625" style="3" customWidth="1"/>
    <col min="14888" max="15104" width="10.36328125" style="3"/>
    <col min="15105" max="15105" width="4.36328125" style="3" customWidth="1"/>
    <col min="15106" max="15106" width="10.453125" style="3" customWidth="1"/>
    <col min="15107" max="15107" width="11" style="3" customWidth="1"/>
    <col min="15108" max="15108" width="12" style="3" customWidth="1"/>
    <col min="15109" max="15109" width="25.7265625" style="3" bestFit="1" customWidth="1"/>
    <col min="15110" max="15110" width="4.453125" style="3" customWidth="1"/>
    <col min="15111" max="15111" width="3.36328125" style="3" customWidth="1"/>
    <col min="15112" max="15113" width="2.08984375" style="3" customWidth="1"/>
    <col min="15114" max="15114" width="7.90625" style="3" customWidth="1"/>
    <col min="15115" max="15115" width="10.36328125" style="3"/>
    <col min="15116" max="15116" width="12.90625" style="3" customWidth="1"/>
    <col min="15117" max="15120" width="10.36328125" style="3"/>
    <col min="15121" max="15121" width="10.08984375" style="3" bestFit="1" customWidth="1"/>
    <col min="15122" max="15123" width="5.7265625" style="3" bestFit="1" customWidth="1"/>
    <col min="15124" max="15142" width="10.36328125" style="3"/>
    <col min="15143" max="15143" width="11.90625" style="3" customWidth="1"/>
    <col min="15144" max="15360" width="10.36328125" style="3"/>
    <col min="15361" max="15361" width="4.36328125" style="3" customWidth="1"/>
    <col min="15362" max="15362" width="10.453125" style="3" customWidth="1"/>
    <col min="15363" max="15363" width="11" style="3" customWidth="1"/>
    <col min="15364" max="15364" width="12" style="3" customWidth="1"/>
    <col min="15365" max="15365" width="25.7265625" style="3" bestFit="1" customWidth="1"/>
    <col min="15366" max="15366" width="4.453125" style="3" customWidth="1"/>
    <col min="15367" max="15367" width="3.36328125" style="3" customWidth="1"/>
    <col min="15368" max="15369" width="2.08984375" style="3" customWidth="1"/>
    <col min="15370" max="15370" width="7.90625" style="3" customWidth="1"/>
    <col min="15371" max="15371" width="10.36328125" style="3"/>
    <col min="15372" max="15372" width="12.90625" style="3" customWidth="1"/>
    <col min="15373" max="15376" width="10.36328125" style="3"/>
    <col min="15377" max="15377" width="10.08984375" style="3" bestFit="1" customWidth="1"/>
    <col min="15378" max="15379" width="5.7265625" style="3" bestFit="1" customWidth="1"/>
    <col min="15380" max="15398" width="10.36328125" style="3"/>
    <col min="15399" max="15399" width="11.90625" style="3" customWidth="1"/>
    <col min="15400" max="15616" width="10.36328125" style="3"/>
    <col min="15617" max="15617" width="4.36328125" style="3" customWidth="1"/>
    <col min="15618" max="15618" width="10.453125" style="3" customWidth="1"/>
    <col min="15619" max="15619" width="11" style="3" customWidth="1"/>
    <col min="15620" max="15620" width="12" style="3" customWidth="1"/>
    <col min="15621" max="15621" width="25.7265625" style="3" bestFit="1" customWidth="1"/>
    <col min="15622" max="15622" width="4.453125" style="3" customWidth="1"/>
    <col min="15623" max="15623" width="3.36328125" style="3" customWidth="1"/>
    <col min="15624" max="15625" width="2.08984375" style="3" customWidth="1"/>
    <col min="15626" max="15626" width="7.90625" style="3" customWidth="1"/>
    <col min="15627" max="15627" width="10.36328125" style="3"/>
    <col min="15628" max="15628" width="12.90625" style="3" customWidth="1"/>
    <col min="15629" max="15632" width="10.36328125" style="3"/>
    <col min="15633" max="15633" width="10.08984375" style="3" bestFit="1" customWidth="1"/>
    <col min="15634" max="15635" width="5.7265625" style="3" bestFit="1" customWidth="1"/>
    <col min="15636" max="15654" width="10.36328125" style="3"/>
    <col min="15655" max="15655" width="11.90625" style="3" customWidth="1"/>
    <col min="15656" max="15872" width="10.36328125" style="3"/>
    <col min="15873" max="15873" width="4.36328125" style="3" customWidth="1"/>
    <col min="15874" max="15874" width="10.453125" style="3" customWidth="1"/>
    <col min="15875" max="15875" width="11" style="3" customWidth="1"/>
    <col min="15876" max="15876" width="12" style="3" customWidth="1"/>
    <col min="15877" max="15877" width="25.7265625" style="3" bestFit="1" customWidth="1"/>
    <col min="15878" max="15878" width="4.453125" style="3" customWidth="1"/>
    <col min="15879" max="15879" width="3.36328125" style="3" customWidth="1"/>
    <col min="15880" max="15881" width="2.08984375" style="3" customWidth="1"/>
    <col min="15882" max="15882" width="7.90625" style="3" customWidth="1"/>
    <col min="15883" max="15883" width="10.36328125" style="3"/>
    <col min="15884" max="15884" width="12.90625" style="3" customWidth="1"/>
    <col min="15885" max="15888" width="10.36328125" style="3"/>
    <col min="15889" max="15889" width="10.08984375" style="3" bestFit="1" customWidth="1"/>
    <col min="15890" max="15891" width="5.7265625" style="3" bestFit="1" customWidth="1"/>
    <col min="15892" max="15910" width="10.36328125" style="3"/>
    <col min="15911" max="15911" width="11.90625" style="3" customWidth="1"/>
    <col min="15912" max="16128" width="10.36328125" style="3"/>
    <col min="16129" max="16129" width="4.36328125" style="3" customWidth="1"/>
    <col min="16130" max="16130" width="10.453125" style="3" customWidth="1"/>
    <col min="16131" max="16131" width="11" style="3" customWidth="1"/>
    <col min="16132" max="16132" width="12" style="3" customWidth="1"/>
    <col min="16133" max="16133" width="25.7265625" style="3" bestFit="1" customWidth="1"/>
    <col min="16134" max="16134" width="4.453125" style="3" customWidth="1"/>
    <col min="16135" max="16135" width="3.36328125" style="3" customWidth="1"/>
    <col min="16136" max="16137" width="2.08984375" style="3" customWidth="1"/>
    <col min="16138" max="16138" width="7.90625" style="3" customWidth="1"/>
    <col min="16139" max="16139" width="10.36328125" style="3"/>
    <col min="16140" max="16140" width="12.90625" style="3" customWidth="1"/>
    <col min="16141" max="16144" width="10.36328125" style="3"/>
    <col min="16145" max="16145" width="10.08984375" style="3" bestFit="1" customWidth="1"/>
    <col min="16146" max="16147" width="5.7265625" style="3" bestFit="1" customWidth="1"/>
    <col min="16148" max="16166" width="10.36328125" style="3"/>
    <col min="16167" max="16167" width="11.90625" style="3" customWidth="1"/>
    <col min="16168" max="16384" width="10.36328125" style="3"/>
  </cols>
  <sheetData>
    <row r="1" spans="1:39" x14ac:dyDescent="0.35">
      <c r="A1" s="1" t="s">
        <v>0</v>
      </c>
      <c r="B1" s="2"/>
    </row>
    <row r="2" spans="1:39" x14ac:dyDescent="0.35">
      <c r="A2" s="1" t="s">
        <v>51</v>
      </c>
      <c r="B2" s="2"/>
    </row>
    <row r="3" spans="1:39" x14ac:dyDescent="0.35">
      <c r="A3" s="1"/>
      <c r="B3" s="2"/>
      <c r="F3" s="3" t="s">
        <v>1</v>
      </c>
      <c r="J3" s="3" t="s">
        <v>2</v>
      </c>
      <c r="M3" s="5" t="s">
        <v>3</v>
      </c>
    </row>
    <row r="4" spans="1:39" s="6" customFormat="1" ht="53" customHeight="1" x14ac:dyDescent="0.25">
      <c r="A4" s="6" t="s">
        <v>4</v>
      </c>
      <c r="B4" s="7" t="s">
        <v>5</v>
      </c>
      <c r="C4" s="6" t="s">
        <v>6</v>
      </c>
      <c r="D4" s="8" t="s">
        <v>7</v>
      </c>
      <c r="E4" s="8" t="s">
        <v>8</v>
      </c>
      <c r="F4" s="6" t="s">
        <v>9</v>
      </c>
      <c r="G4" s="6" t="s">
        <v>10</v>
      </c>
      <c r="H4" s="6" t="s">
        <v>11</v>
      </c>
      <c r="I4" s="6" t="s">
        <v>11</v>
      </c>
      <c r="J4" s="6" t="s">
        <v>12</v>
      </c>
      <c r="K4" s="6" t="s">
        <v>13</v>
      </c>
      <c r="L4" s="9" t="s">
        <v>14</v>
      </c>
      <c r="M4" s="10" t="s">
        <v>12</v>
      </c>
      <c r="N4" s="10" t="s">
        <v>13</v>
      </c>
    </row>
    <row r="6" spans="1:39" x14ac:dyDescent="0.35">
      <c r="A6" s="1">
        <v>10</v>
      </c>
      <c r="B6" s="11" t="s">
        <v>15</v>
      </c>
      <c r="C6" s="3" t="s">
        <v>16</v>
      </c>
      <c r="D6" s="4">
        <v>40714</v>
      </c>
      <c r="E6" s="11" t="s">
        <v>17</v>
      </c>
      <c r="F6" s="3">
        <v>25</v>
      </c>
      <c r="G6" s="3">
        <v>9</v>
      </c>
      <c r="J6" s="3">
        <v>4</v>
      </c>
      <c r="K6" s="3">
        <v>0</v>
      </c>
      <c r="L6" s="12">
        <v>2.5000000000000001E-2</v>
      </c>
      <c r="N6" s="5">
        <f>(J6*20+K6)*L6</f>
        <v>2</v>
      </c>
    </row>
    <row r="7" spans="1:39" x14ac:dyDescent="0.35">
      <c r="A7" s="1">
        <v>10</v>
      </c>
      <c r="B7" s="11" t="s">
        <v>15</v>
      </c>
      <c r="C7" s="3" t="s">
        <v>16</v>
      </c>
      <c r="D7" s="4">
        <v>40714</v>
      </c>
      <c r="E7" s="11" t="s">
        <v>17</v>
      </c>
      <c r="F7" s="3">
        <v>25</v>
      </c>
      <c r="G7" s="3">
        <v>10</v>
      </c>
      <c r="J7" s="3">
        <v>3</v>
      </c>
      <c r="K7" s="3">
        <v>0</v>
      </c>
      <c r="L7" s="12">
        <v>2.5000000000000001E-2</v>
      </c>
      <c r="N7" s="5">
        <f>(J7*20+K7)*L7</f>
        <v>1.5</v>
      </c>
    </row>
    <row r="8" spans="1:39" x14ac:dyDescent="0.35">
      <c r="A8" s="1">
        <v>10</v>
      </c>
      <c r="B8" s="11" t="s">
        <v>15</v>
      </c>
      <c r="C8" s="3" t="s">
        <v>16</v>
      </c>
      <c r="D8" s="4">
        <v>40714</v>
      </c>
      <c r="E8" s="11" t="s">
        <v>17</v>
      </c>
      <c r="F8" s="3">
        <v>25</v>
      </c>
      <c r="G8" s="3">
        <v>11</v>
      </c>
      <c r="J8" s="3">
        <v>3</v>
      </c>
      <c r="K8" s="3">
        <v>14</v>
      </c>
      <c r="L8" s="12">
        <v>2.5000000000000001E-2</v>
      </c>
      <c r="N8" s="5">
        <f>(J8*20+K8)*L8</f>
        <v>1.85</v>
      </c>
    </row>
    <row r="9" spans="1:39" x14ac:dyDescent="0.35">
      <c r="A9" s="1">
        <v>10</v>
      </c>
      <c r="B9" s="11" t="s">
        <v>15</v>
      </c>
      <c r="C9" s="3" t="s">
        <v>16</v>
      </c>
      <c r="D9" s="4">
        <v>40714</v>
      </c>
      <c r="E9" s="11" t="s">
        <v>17</v>
      </c>
      <c r="F9" s="3">
        <v>25</v>
      </c>
      <c r="G9" s="3">
        <v>12</v>
      </c>
      <c r="J9" s="3">
        <v>3</v>
      </c>
      <c r="K9" s="3">
        <v>12</v>
      </c>
      <c r="L9" s="12">
        <v>2.5000000000000001E-2</v>
      </c>
      <c r="N9" s="5">
        <f>(J9*20+K9)*L9</f>
        <v>1.8</v>
      </c>
    </row>
    <row r="10" spans="1:39" x14ac:dyDescent="0.35">
      <c r="A10" s="1">
        <v>10</v>
      </c>
      <c r="B10" s="11" t="s">
        <v>15</v>
      </c>
      <c r="C10" s="3" t="s">
        <v>16</v>
      </c>
      <c r="D10" s="4">
        <v>40714</v>
      </c>
      <c r="E10" s="11" t="s">
        <v>17</v>
      </c>
      <c r="F10" s="3">
        <v>25</v>
      </c>
      <c r="G10" s="3">
        <v>16</v>
      </c>
      <c r="J10" s="3">
        <v>4</v>
      </c>
      <c r="K10" s="3">
        <v>16</v>
      </c>
      <c r="L10" s="12">
        <v>2.5000000000000001E-2</v>
      </c>
      <c r="N10" s="5">
        <f>(J10*20+K10)*L10</f>
        <v>2.4000000000000004</v>
      </c>
    </row>
    <row r="11" spans="1:39" x14ac:dyDescent="0.35">
      <c r="A11" s="1">
        <v>10</v>
      </c>
      <c r="B11" s="11" t="s">
        <v>15</v>
      </c>
      <c r="C11" s="3" t="s">
        <v>16</v>
      </c>
      <c r="D11" s="4">
        <v>40714</v>
      </c>
      <c r="E11" s="11" t="s">
        <v>17</v>
      </c>
      <c r="F11" s="3">
        <v>25</v>
      </c>
      <c r="G11" s="3">
        <v>20</v>
      </c>
      <c r="H11" s="3">
        <v>2</v>
      </c>
      <c r="J11" s="3">
        <v>1</v>
      </c>
      <c r="K11" s="3">
        <v>17</v>
      </c>
      <c r="L11" s="12">
        <v>2.5000000000000001E-2</v>
      </c>
      <c r="N11" s="5">
        <f>(J11*20+K11)*L11</f>
        <v>0.92500000000000004</v>
      </c>
    </row>
    <row r="12" spans="1:39" s="13" customFormat="1" x14ac:dyDescent="0.35">
      <c r="A12" s="1">
        <v>10</v>
      </c>
      <c r="B12" s="11" t="s">
        <v>15</v>
      </c>
      <c r="C12" s="3" t="s">
        <v>16</v>
      </c>
      <c r="D12" s="4">
        <v>40714</v>
      </c>
      <c r="E12" s="11" t="s">
        <v>18</v>
      </c>
      <c r="F12" s="3">
        <v>24</v>
      </c>
      <c r="G12" s="3">
        <v>15</v>
      </c>
      <c r="H12" s="3">
        <v>1</v>
      </c>
      <c r="I12" s="3"/>
      <c r="J12" s="3">
        <v>1</v>
      </c>
      <c r="K12" s="3">
        <v>15</v>
      </c>
      <c r="L12" s="12">
        <v>0.05</v>
      </c>
      <c r="M12" s="5"/>
      <c r="N12" s="5">
        <f>(J12*20+K12)*L12</f>
        <v>1.75</v>
      </c>
      <c r="O12" s="3"/>
      <c r="P12" s="3"/>
      <c r="Q12" s="3"/>
      <c r="R12" s="3"/>
      <c r="S12" s="3"/>
      <c r="T12" s="3"/>
      <c r="AM12" s="3"/>
    </row>
    <row r="13" spans="1:39" s="13" customFormat="1" x14ac:dyDescent="0.35">
      <c r="A13" s="1">
        <v>10</v>
      </c>
      <c r="B13" s="11" t="s">
        <v>15</v>
      </c>
      <c r="C13" s="3" t="s">
        <v>16</v>
      </c>
      <c r="D13" s="4">
        <v>40714</v>
      </c>
      <c r="E13" s="11" t="s">
        <v>18</v>
      </c>
      <c r="F13" s="3">
        <v>24</v>
      </c>
      <c r="G13" s="3">
        <v>16</v>
      </c>
      <c r="H13" s="3">
        <v>1</v>
      </c>
      <c r="I13" s="3"/>
      <c r="J13" s="3">
        <v>1</v>
      </c>
      <c r="K13" s="3">
        <v>15</v>
      </c>
      <c r="L13" s="12">
        <v>0.05</v>
      </c>
      <c r="M13" s="5"/>
      <c r="N13" s="5">
        <f>(J13*20+K13)*L13</f>
        <v>1.75</v>
      </c>
      <c r="O13" s="3"/>
      <c r="P13" s="3"/>
      <c r="Q13" s="3"/>
      <c r="R13" s="3"/>
      <c r="S13" s="3"/>
      <c r="T13" s="3"/>
      <c r="AM13" s="3"/>
    </row>
    <row r="14" spans="1:39" s="13" customFormat="1" x14ac:dyDescent="0.35">
      <c r="A14" s="1">
        <v>10</v>
      </c>
      <c r="B14" s="11" t="s">
        <v>15</v>
      </c>
      <c r="C14" s="3" t="s">
        <v>16</v>
      </c>
      <c r="D14" s="4">
        <v>40714</v>
      </c>
      <c r="E14" s="11" t="s">
        <v>18</v>
      </c>
      <c r="F14" s="3">
        <v>24</v>
      </c>
      <c r="G14" s="3">
        <v>24</v>
      </c>
      <c r="H14" s="3"/>
      <c r="I14" s="3"/>
      <c r="J14" s="3">
        <v>4</v>
      </c>
      <c r="K14" s="3">
        <v>16</v>
      </c>
      <c r="L14" s="12">
        <v>0.05</v>
      </c>
      <c r="M14" s="5"/>
      <c r="N14" s="5">
        <f>(J14*20+K14)*L14</f>
        <v>4.8000000000000007</v>
      </c>
      <c r="O14" s="3"/>
      <c r="P14" s="3"/>
      <c r="Q14" s="3"/>
      <c r="R14" s="3"/>
      <c r="S14" s="3"/>
      <c r="T14" s="3"/>
      <c r="AM14" s="3"/>
    </row>
    <row r="15" spans="1:39" x14ac:dyDescent="0.35">
      <c r="A15" s="1">
        <v>10</v>
      </c>
      <c r="B15" s="11" t="s">
        <v>15</v>
      </c>
      <c r="C15" s="3" t="s">
        <v>16</v>
      </c>
      <c r="D15" s="4">
        <v>40714</v>
      </c>
      <c r="E15" s="11" t="s">
        <v>18</v>
      </c>
      <c r="F15" s="3">
        <v>24</v>
      </c>
      <c r="G15" s="3">
        <v>25</v>
      </c>
      <c r="H15" s="3">
        <v>1</v>
      </c>
      <c r="J15" s="3">
        <v>1</v>
      </c>
      <c r="K15" s="3">
        <v>10</v>
      </c>
      <c r="L15" s="12">
        <v>0.05</v>
      </c>
      <c r="N15" s="5">
        <f>(J15*20+K15)*L15</f>
        <v>1.5</v>
      </c>
    </row>
    <row r="16" spans="1:39" x14ac:dyDescent="0.35">
      <c r="A16" s="1">
        <v>10</v>
      </c>
      <c r="B16" s="11" t="s">
        <v>15</v>
      </c>
      <c r="C16" s="3" t="s">
        <v>16</v>
      </c>
      <c r="D16" s="4">
        <v>40714</v>
      </c>
      <c r="E16" s="11" t="s">
        <v>18</v>
      </c>
      <c r="F16" s="3">
        <v>32</v>
      </c>
      <c r="G16" s="3">
        <v>4</v>
      </c>
      <c r="J16" s="3">
        <v>4</v>
      </c>
      <c r="K16" s="3">
        <v>16</v>
      </c>
      <c r="L16" s="12">
        <v>0.05</v>
      </c>
      <c r="N16" s="5">
        <f>(J16*20+K16)*L16</f>
        <v>4.8000000000000007</v>
      </c>
    </row>
    <row r="17" spans="1:39" x14ac:dyDescent="0.35">
      <c r="A17" s="1">
        <v>10</v>
      </c>
      <c r="B17" s="11" t="s">
        <v>15</v>
      </c>
      <c r="C17" s="3" t="s">
        <v>16</v>
      </c>
      <c r="D17" s="4">
        <v>40714</v>
      </c>
      <c r="E17" s="11" t="s">
        <v>19</v>
      </c>
      <c r="F17" s="3">
        <v>23</v>
      </c>
      <c r="G17" s="3">
        <v>10</v>
      </c>
      <c r="J17" s="3">
        <v>4</v>
      </c>
      <c r="K17" s="3">
        <v>4</v>
      </c>
      <c r="L17" s="12">
        <v>0.05</v>
      </c>
      <c r="N17" s="5">
        <f>(J17*20+K17)*L17</f>
        <v>4.2</v>
      </c>
    </row>
    <row r="18" spans="1:39" x14ac:dyDescent="0.35">
      <c r="A18" s="1">
        <v>10</v>
      </c>
      <c r="B18" s="11" t="s">
        <v>15</v>
      </c>
      <c r="C18" s="3" t="s">
        <v>16</v>
      </c>
      <c r="D18" s="4">
        <v>40714</v>
      </c>
      <c r="E18" s="11" t="s">
        <v>19</v>
      </c>
      <c r="F18" s="3">
        <v>23</v>
      </c>
      <c r="G18" s="3">
        <v>11</v>
      </c>
      <c r="H18" s="3">
        <v>2</v>
      </c>
      <c r="J18" s="3">
        <v>4</v>
      </c>
      <c r="K18" s="3">
        <v>14</v>
      </c>
      <c r="L18" s="12">
        <v>0.05</v>
      </c>
      <c r="N18" s="5">
        <f>(J18*20+K18)*L18</f>
        <v>4.7</v>
      </c>
    </row>
    <row r="19" spans="1:39" x14ac:dyDescent="0.35">
      <c r="A19" s="1">
        <v>10</v>
      </c>
      <c r="B19" s="11" t="s">
        <v>15</v>
      </c>
      <c r="C19" s="3" t="s">
        <v>16</v>
      </c>
      <c r="D19" s="4">
        <v>40714</v>
      </c>
      <c r="E19" s="11" t="s">
        <v>19</v>
      </c>
      <c r="F19" s="3">
        <v>23</v>
      </c>
      <c r="G19" s="3">
        <v>20</v>
      </c>
      <c r="H19" s="3">
        <v>2</v>
      </c>
      <c r="J19" s="3">
        <v>2</v>
      </c>
      <c r="K19" s="3">
        <v>18</v>
      </c>
      <c r="L19" s="12">
        <v>0.05</v>
      </c>
      <c r="N19" s="5">
        <f>(J19*20+K19)*L19</f>
        <v>2.9000000000000004</v>
      </c>
    </row>
    <row r="20" spans="1:39" x14ac:dyDescent="0.35">
      <c r="A20" s="1">
        <v>10</v>
      </c>
      <c r="B20" s="11" t="s">
        <v>15</v>
      </c>
      <c r="C20" s="3" t="s">
        <v>16</v>
      </c>
      <c r="D20" s="4">
        <v>40714</v>
      </c>
      <c r="E20" s="11" t="s">
        <v>19</v>
      </c>
      <c r="F20" s="3">
        <v>23</v>
      </c>
      <c r="G20" s="3">
        <v>21</v>
      </c>
      <c r="H20" s="3">
        <v>1</v>
      </c>
      <c r="J20" s="3">
        <v>0</v>
      </c>
      <c r="K20" s="3">
        <v>10</v>
      </c>
      <c r="L20" s="12">
        <v>0.05</v>
      </c>
      <c r="N20" s="5">
        <f>(J20*20+K20)*L20</f>
        <v>0.5</v>
      </c>
    </row>
    <row r="21" spans="1:39" x14ac:dyDescent="0.35">
      <c r="A21" s="1">
        <v>10</v>
      </c>
      <c r="B21" s="11" t="s">
        <v>15</v>
      </c>
      <c r="C21" s="3" t="s">
        <v>16</v>
      </c>
      <c r="D21" s="4">
        <v>40714</v>
      </c>
      <c r="E21" s="11" t="s">
        <v>19</v>
      </c>
      <c r="F21" s="3">
        <v>32</v>
      </c>
      <c r="G21" s="3">
        <v>5</v>
      </c>
      <c r="H21" s="3">
        <v>1</v>
      </c>
      <c r="I21" s="3">
        <v>1</v>
      </c>
      <c r="J21" s="3">
        <v>0</v>
      </c>
      <c r="K21" s="3">
        <v>1</v>
      </c>
      <c r="L21" s="12">
        <v>0.05</v>
      </c>
      <c r="N21" s="5">
        <f>(J21*20+K21)*L21</f>
        <v>0.05</v>
      </c>
    </row>
    <row r="22" spans="1:39" x14ac:dyDescent="0.35">
      <c r="A22" s="1">
        <v>10</v>
      </c>
      <c r="B22" s="11" t="s">
        <v>15</v>
      </c>
      <c r="C22" s="3" t="s">
        <v>16</v>
      </c>
      <c r="D22" s="4">
        <v>40714</v>
      </c>
      <c r="E22" s="11" t="s">
        <v>20</v>
      </c>
      <c r="F22" s="3">
        <v>31</v>
      </c>
      <c r="G22" s="3">
        <v>6</v>
      </c>
      <c r="J22" s="3">
        <v>4</v>
      </c>
      <c r="K22" s="3">
        <v>16</v>
      </c>
      <c r="L22" s="12">
        <v>0.05</v>
      </c>
      <c r="N22" s="5">
        <f>(J22*20+K22)*L22</f>
        <v>4.8000000000000007</v>
      </c>
    </row>
    <row r="23" spans="1:39" x14ac:dyDescent="0.35">
      <c r="A23" s="1">
        <v>10</v>
      </c>
      <c r="B23" s="11" t="s">
        <v>15</v>
      </c>
      <c r="C23" s="3" t="s">
        <v>16</v>
      </c>
      <c r="D23" s="4">
        <v>40714</v>
      </c>
      <c r="E23" s="11" t="s">
        <v>20</v>
      </c>
      <c r="F23" s="3">
        <v>31</v>
      </c>
      <c r="G23" s="3">
        <v>15</v>
      </c>
      <c r="J23" s="3">
        <v>4</v>
      </c>
      <c r="K23" s="3">
        <v>16</v>
      </c>
      <c r="L23" s="12">
        <v>0.05</v>
      </c>
      <c r="N23" s="5">
        <f>(J23*20+K23)*L23</f>
        <v>4.8000000000000007</v>
      </c>
    </row>
    <row r="24" spans="1:39" x14ac:dyDescent="0.35">
      <c r="A24" s="1">
        <v>10</v>
      </c>
      <c r="B24" s="11" t="s">
        <v>15</v>
      </c>
      <c r="C24" s="3" t="s">
        <v>16</v>
      </c>
      <c r="D24" s="4">
        <v>40714</v>
      </c>
      <c r="E24" s="11" t="s">
        <v>20</v>
      </c>
      <c r="F24" s="3">
        <v>31</v>
      </c>
      <c r="G24" s="3">
        <v>16</v>
      </c>
      <c r="J24" s="3">
        <v>4</v>
      </c>
      <c r="K24" s="3">
        <v>16</v>
      </c>
      <c r="L24" s="12">
        <v>0.05</v>
      </c>
      <c r="N24" s="5">
        <f>(J24*20+K24)*L24</f>
        <v>4.8000000000000007</v>
      </c>
    </row>
    <row r="25" spans="1:39" x14ac:dyDescent="0.35">
      <c r="A25" s="1">
        <v>10</v>
      </c>
      <c r="B25" s="11" t="s">
        <v>15</v>
      </c>
      <c r="C25" s="3" t="s">
        <v>16</v>
      </c>
      <c r="D25" s="4">
        <v>40714</v>
      </c>
      <c r="E25" s="11" t="s">
        <v>20</v>
      </c>
      <c r="F25" s="3">
        <v>32</v>
      </c>
      <c r="G25" s="3">
        <v>11</v>
      </c>
      <c r="J25" s="3">
        <v>4</v>
      </c>
      <c r="K25" s="3">
        <v>16</v>
      </c>
      <c r="L25" s="12">
        <v>2.5000000000000001E-2</v>
      </c>
      <c r="N25" s="5">
        <f>(J25*20+K25)*L25</f>
        <v>2.4000000000000004</v>
      </c>
    </row>
    <row r="26" spans="1:39" x14ac:dyDescent="0.35">
      <c r="A26" s="1">
        <v>10</v>
      </c>
      <c r="B26" s="11" t="s">
        <v>15</v>
      </c>
      <c r="C26" s="3" t="s">
        <v>16</v>
      </c>
      <c r="D26" s="4">
        <v>40714</v>
      </c>
      <c r="E26" s="11" t="s">
        <v>20</v>
      </c>
      <c r="F26" s="3">
        <v>32</v>
      </c>
      <c r="G26" s="3">
        <v>12</v>
      </c>
      <c r="J26" s="3">
        <v>4</v>
      </c>
      <c r="K26" s="3">
        <v>6</v>
      </c>
      <c r="L26" s="12">
        <v>2.5000000000000001E-2</v>
      </c>
      <c r="N26" s="5">
        <f>(J26*20+K26)*L26</f>
        <v>2.15</v>
      </c>
    </row>
    <row r="27" spans="1:39" x14ac:dyDescent="0.35">
      <c r="A27" s="1">
        <v>10</v>
      </c>
      <c r="B27" s="11" t="s">
        <v>15</v>
      </c>
      <c r="C27" s="3" t="s">
        <v>16</v>
      </c>
      <c r="D27" s="4">
        <v>40714</v>
      </c>
      <c r="E27" s="11" t="s">
        <v>20</v>
      </c>
      <c r="F27" s="3">
        <v>32</v>
      </c>
      <c r="G27" s="3">
        <v>19</v>
      </c>
      <c r="J27" s="3">
        <v>4</v>
      </c>
      <c r="K27" s="3">
        <v>16</v>
      </c>
      <c r="L27" s="12">
        <v>0.05</v>
      </c>
      <c r="N27" s="5">
        <f>(J27*20+K27)*L27</f>
        <v>4.8000000000000007</v>
      </c>
    </row>
    <row r="28" spans="1:39" x14ac:dyDescent="0.35">
      <c r="A28" s="1">
        <v>10</v>
      </c>
      <c r="B28" s="11" t="s">
        <v>15</v>
      </c>
      <c r="C28" s="3" t="s">
        <v>16</v>
      </c>
      <c r="D28" s="4">
        <v>40714</v>
      </c>
      <c r="E28" s="11" t="s">
        <v>20</v>
      </c>
      <c r="F28" s="3">
        <v>32</v>
      </c>
      <c r="G28" s="3">
        <v>20</v>
      </c>
      <c r="H28" s="3">
        <v>1</v>
      </c>
      <c r="J28" s="3">
        <v>1</v>
      </c>
      <c r="K28" s="3">
        <v>0</v>
      </c>
      <c r="L28" s="12">
        <v>0.05</v>
      </c>
      <c r="N28" s="5">
        <f>(J28*20+K28)*L28</f>
        <v>1</v>
      </c>
    </row>
    <row r="29" spans="1:39" x14ac:dyDescent="0.35">
      <c r="A29" s="1">
        <v>10</v>
      </c>
      <c r="B29" s="11" t="s">
        <v>15</v>
      </c>
      <c r="C29" s="3" t="s">
        <v>16</v>
      </c>
      <c r="D29" s="4">
        <v>40714</v>
      </c>
      <c r="E29" s="11" t="s">
        <v>20</v>
      </c>
      <c r="F29" s="3">
        <v>32</v>
      </c>
      <c r="G29" s="3">
        <v>20</v>
      </c>
      <c r="H29" s="3">
        <v>2</v>
      </c>
      <c r="J29" s="3">
        <v>3</v>
      </c>
      <c r="K29" s="3">
        <v>16</v>
      </c>
      <c r="L29" s="12">
        <v>0.05</v>
      </c>
      <c r="N29" s="5">
        <f>(J29*20+K29)*L29</f>
        <v>3.8000000000000003</v>
      </c>
    </row>
    <row r="30" spans="1:39" x14ac:dyDescent="0.35">
      <c r="A30" s="14">
        <v>10</v>
      </c>
      <c r="B30" s="15" t="s">
        <v>15</v>
      </c>
      <c r="C30" s="13" t="s">
        <v>16</v>
      </c>
      <c r="D30" s="16">
        <v>40714</v>
      </c>
      <c r="E30" s="11" t="s">
        <v>17</v>
      </c>
      <c r="F30" s="13">
        <v>2</v>
      </c>
      <c r="G30" s="13"/>
      <c r="H30" s="13"/>
      <c r="I30" s="13"/>
      <c r="J30" s="13">
        <v>4</v>
      </c>
      <c r="K30" s="13">
        <v>16</v>
      </c>
      <c r="L30" s="17">
        <f>0.166666666666667-3/19</f>
        <v>8.7719298245617361E-3</v>
      </c>
      <c r="M30" s="18"/>
      <c r="N30" s="18">
        <f>(J30*20+K30)*L30</f>
        <v>0.84210526315792666</v>
      </c>
      <c r="O30" s="13"/>
      <c r="P30" s="13"/>
      <c r="Q30" s="13"/>
      <c r="R30" s="13"/>
      <c r="S30" s="13"/>
      <c r="T30" s="13"/>
      <c r="AM30" s="13"/>
    </row>
    <row r="31" spans="1:39" x14ac:dyDescent="0.35">
      <c r="A31" s="14">
        <v>10</v>
      </c>
      <c r="B31" s="15" t="s">
        <v>15</v>
      </c>
      <c r="C31" s="13" t="s">
        <v>16</v>
      </c>
      <c r="D31" s="16">
        <v>40714</v>
      </c>
      <c r="E31" s="11" t="s">
        <v>17</v>
      </c>
      <c r="F31" s="13">
        <v>3</v>
      </c>
      <c r="G31" s="13"/>
      <c r="H31" s="13"/>
      <c r="I31" s="13"/>
      <c r="J31" s="13">
        <v>3</v>
      </c>
      <c r="K31" s="13">
        <v>19</v>
      </c>
      <c r="L31" s="17">
        <f>0.166666666666667-3/19</f>
        <v>8.7719298245617361E-3</v>
      </c>
      <c r="M31" s="18"/>
      <c r="N31" s="18">
        <f>(J31*20+K31)*L31</f>
        <v>0.69298245614037712</v>
      </c>
      <c r="O31" s="13"/>
      <c r="P31" s="13"/>
      <c r="Q31" s="13"/>
      <c r="R31" s="13"/>
      <c r="S31" s="13"/>
      <c r="T31" s="13"/>
      <c r="AM31" s="13"/>
    </row>
    <row r="32" spans="1:39" x14ac:dyDescent="0.35">
      <c r="A32" s="14">
        <v>10</v>
      </c>
      <c r="B32" s="15" t="s">
        <v>15</v>
      </c>
      <c r="C32" s="13" t="s">
        <v>16</v>
      </c>
      <c r="D32" s="16">
        <v>40714</v>
      </c>
      <c r="E32" s="11" t="s">
        <v>17</v>
      </c>
      <c r="F32" s="13">
        <v>9</v>
      </c>
      <c r="G32" s="13">
        <v>1</v>
      </c>
      <c r="H32" s="13"/>
      <c r="I32" s="13"/>
      <c r="J32" s="13">
        <v>2</v>
      </c>
      <c r="K32" s="13">
        <v>13</v>
      </c>
      <c r="L32" s="17">
        <f>0.166666666666667-3/19</f>
        <v>8.7719298245617361E-3</v>
      </c>
      <c r="M32" s="18"/>
      <c r="N32" s="18">
        <f>(J32*20+K32)*L32</f>
        <v>0.46491228070177204</v>
      </c>
      <c r="O32" s="13"/>
      <c r="P32" s="13"/>
      <c r="Q32" s="13"/>
      <c r="R32" s="13"/>
      <c r="S32" s="13"/>
      <c r="T32" s="13"/>
      <c r="AM32" s="13"/>
    </row>
    <row r="33" spans="1:14" x14ac:dyDescent="0.35">
      <c r="A33" s="1">
        <v>10</v>
      </c>
      <c r="B33" s="11" t="s">
        <v>15</v>
      </c>
      <c r="C33" s="3" t="s">
        <v>16</v>
      </c>
      <c r="D33" s="4">
        <v>40714</v>
      </c>
      <c r="E33" s="11" t="s">
        <v>17</v>
      </c>
      <c r="F33" s="3">
        <v>11</v>
      </c>
      <c r="G33" s="3">
        <v>1</v>
      </c>
      <c r="H33" s="3">
        <v>2</v>
      </c>
      <c r="J33" s="3">
        <v>2</v>
      </c>
      <c r="K33" s="3">
        <v>15</v>
      </c>
      <c r="L33" s="12">
        <v>1.6666666666666666E-2</v>
      </c>
      <c r="N33" s="5">
        <f>(J33*20+K33)*L33</f>
        <v>0.91666666666666663</v>
      </c>
    </row>
    <row r="34" spans="1:14" x14ac:dyDescent="0.35">
      <c r="A34" s="1">
        <v>10</v>
      </c>
      <c r="B34" s="11" t="s">
        <v>15</v>
      </c>
      <c r="C34" s="3" t="s">
        <v>16</v>
      </c>
      <c r="D34" s="4">
        <v>40714</v>
      </c>
      <c r="E34" s="11" t="s">
        <v>17</v>
      </c>
      <c r="F34" s="3">
        <v>56</v>
      </c>
      <c r="G34" s="3">
        <v>13</v>
      </c>
      <c r="J34" s="3">
        <v>2</v>
      </c>
      <c r="K34" s="3">
        <v>16</v>
      </c>
      <c r="L34" s="12">
        <v>2.5000000000000001E-2</v>
      </c>
      <c r="N34" s="5">
        <f>(J34*20+K34)*L34</f>
        <v>1.4000000000000001</v>
      </c>
    </row>
    <row r="35" spans="1:14" x14ac:dyDescent="0.35">
      <c r="A35" s="1">
        <v>11</v>
      </c>
      <c r="B35" s="11" t="s">
        <v>15</v>
      </c>
      <c r="C35" s="3" t="s">
        <v>21</v>
      </c>
      <c r="D35" s="4">
        <v>40808</v>
      </c>
      <c r="E35" s="11" t="s">
        <v>20</v>
      </c>
      <c r="F35" s="3">
        <v>32</v>
      </c>
      <c r="G35" s="3">
        <v>11</v>
      </c>
      <c r="J35" s="3">
        <v>4</v>
      </c>
      <c r="K35" s="3">
        <v>16</v>
      </c>
      <c r="L35" s="12">
        <v>2.5000000000000001E-2</v>
      </c>
      <c r="N35" s="5">
        <f>(J35*20+K35)*L35</f>
        <v>2.4000000000000004</v>
      </c>
    </row>
    <row r="36" spans="1:14" x14ac:dyDescent="0.35">
      <c r="A36" s="1">
        <v>11</v>
      </c>
      <c r="B36" s="11" t="s">
        <v>15</v>
      </c>
      <c r="C36" s="3" t="s">
        <v>21</v>
      </c>
      <c r="D36" s="4">
        <v>40808</v>
      </c>
      <c r="E36" s="11" t="s">
        <v>20</v>
      </c>
      <c r="F36" s="3">
        <v>32</v>
      </c>
      <c r="G36" s="3">
        <v>12</v>
      </c>
      <c r="J36" s="3">
        <v>4</v>
      </c>
      <c r="K36" s="3">
        <v>6</v>
      </c>
      <c r="L36" s="12">
        <v>2.5000000000000001E-2</v>
      </c>
      <c r="N36" s="5">
        <f>(J36*20+K36)*L36</f>
        <v>2.15</v>
      </c>
    </row>
    <row r="37" spans="1:14" x14ac:dyDescent="0.35">
      <c r="A37" s="1">
        <v>11</v>
      </c>
      <c r="B37" s="11" t="s">
        <v>15</v>
      </c>
      <c r="C37" s="3" t="s">
        <v>21</v>
      </c>
      <c r="D37" s="4">
        <v>40808</v>
      </c>
      <c r="E37" s="11" t="s">
        <v>17</v>
      </c>
      <c r="F37" s="3">
        <v>11</v>
      </c>
      <c r="G37" s="3">
        <v>1</v>
      </c>
      <c r="H37" s="3">
        <v>2</v>
      </c>
      <c r="J37" s="3">
        <v>2</v>
      </c>
      <c r="K37" s="3">
        <v>15</v>
      </c>
      <c r="L37" s="12">
        <v>1.6666666666666666E-2</v>
      </c>
      <c r="N37" s="5">
        <f>(J37*20+K37)*L37</f>
        <v>0.91666666666666663</v>
      </c>
    </row>
    <row r="38" spans="1:14" x14ac:dyDescent="0.35">
      <c r="A38" s="1">
        <v>12</v>
      </c>
      <c r="B38" s="11" t="s">
        <v>15</v>
      </c>
      <c r="C38" s="3" t="s">
        <v>22</v>
      </c>
      <c r="D38" s="4">
        <v>41277</v>
      </c>
      <c r="E38" s="11" t="s">
        <v>17</v>
      </c>
      <c r="F38" s="3">
        <v>25</v>
      </c>
      <c r="G38" s="3">
        <v>24</v>
      </c>
      <c r="H38" s="3">
        <v>2</v>
      </c>
      <c r="J38" s="3">
        <v>1</v>
      </c>
      <c r="K38" s="3">
        <v>4</v>
      </c>
      <c r="L38" s="12">
        <v>4.6296296296296294E-3</v>
      </c>
      <c r="N38" s="5">
        <f>(J38*20+K38)*L38</f>
        <v>0.1111111111111111</v>
      </c>
    </row>
    <row r="39" spans="1:14" x14ac:dyDescent="0.35">
      <c r="A39" s="1">
        <v>12</v>
      </c>
      <c r="B39" s="11" t="s">
        <v>15</v>
      </c>
      <c r="C39" s="3" t="s">
        <v>22</v>
      </c>
      <c r="D39" s="4">
        <v>41277</v>
      </c>
      <c r="E39" s="11" t="s">
        <v>20</v>
      </c>
      <c r="F39" s="3">
        <v>31</v>
      </c>
      <c r="G39" s="3">
        <v>5</v>
      </c>
      <c r="J39" s="3">
        <v>1</v>
      </c>
      <c r="K39" s="3">
        <v>17</v>
      </c>
      <c r="L39" s="12">
        <v>4.6296296296296294E-3</v>
      </c>
      <c r="N39" s="5">
        <f>(J39*20+K39)*L39</f>
        <v>0.17129629629629628</v>
      </c>
    </row>
    <row r="40" spans="1:14" x14ac:dyDescent="0.35">
      <c r="A40" s="1">
        <v>13</v>
      </c>
      <c r="B40" s="11" t="s">
        <v>15</v>
      </c>
      <c r="C40" s="3" t="s">
        <v>23</v>
      </c>
      <c r="D40" s="4">
        <v>41520</v>
      </c>
      <c r="E40" s="11" t="s">
        <v>20</v>
      </c>
      <c r="F40" s="3">
        <v>31</v>
      </c>
      <c r="G40" s="3">
        <v>4</v>
      </c>
      <c r="J40" s="3">
        <v>4</v>
      </c>
      <c r="K40" s="3">
        <v>16</v>
      </c>
      <c r="L40" s="12">
        <v>1</v>
      </c>
      <c r="N40" s="5">
        <f>(J40*20+K40)*L40</f>
        <v>96</v>
      </c>
    </row>
    <row r="41" spans="1:14" x14ac:dyDescent="0.35">
      <c r="A41" s="1">
        <v>13</v>
      </c>
      <c r="B41" s="11" t="s">
        <v>15</v>
      </c>
      <c r="C41" s="3" t="s">
        <v>23</v>
      </c>
      <c r="D41" s="4">
        <v>41520</v>
      </c>
      <c r="E41" s="11" t="s">
        <v>20</v>
      </c>
      <c r="F41" s="3">
        <v>31</v>
      </c>
      <c r="G41" s="3">
        <v>7</v>
      </c>
      <c r="H41" s="3">
        <v>1</v>
      </c>
      <c r="J41" s="3">
        <v>3</v>
      </c>
      <c r="K41" s="3">
        <v>16</v>
      </c>
      <c r="L41" s="12">
        <v>1</v>
      </c>
      <c r="N41" s="5">
        <f>(J41*20+K41)*L41</f>
        <v>76</v>
      </c>
    </row>
    <row r="42" spans="1:14" x14ac:dyDescent="0.35">
      <c r="A42" s="1">
        <v>13</v>
      </c>
      <c r="B42" s="11" t="s">
        <v>15</v>
      </c>
      <c r="C42" s="3" t="s">
        <v>23</v>
      </c>
      <c r="D42" s="4">
        <v>41520</v>
      </c>
      <c r="E42" s="11" t="s">
        <v>20</v>
      </c>
      <c r="F42" s="3">
        <v>31</v>
      </c>
      <c r="G42" s="3">
        <v>7</v>
      </c>
      <c r="H42" s="3">
        <v>2</v>
      </c>
      <c r="J42" s="3">
        <v>1</v>
      </c>
      <c r="K42" s="3">
        <v>0</v>
      </c>
      <c r="L42" s="12">
        <v>1</v>
      </c>
      <c r="N42" s="5">
        <f>(J42*20+K42)*L42</f>
        <v>20</v>
      </c>
    </row>
    <row r="43" spans="1:14" x14ac:dyDescent="0.35">
      <c r="A43" s="1">
        <v>13</v>
      </c>
      <c r="B43" s="11" t="s">
        <v>15</v>
      </c>
      <c r="C43" s="3" t="s">
        <v>23</v>
      </c>
      <c r="D43" s="4">
        <v>41520</v>
      </c>
      <c r="E43" s="11" t="s">
        <v>20</v>
      </c>
      <c r="F43" s="3">
        <v>31</v>
      </c>
      <c r="G43" s="3">
        <v>14</v>
      </c>
      <c r="J43" s="3">
        <v>4</v>
      </c>
      <c r="K43" s="3">
        <v>16</v>
      </c>
      <c r="L43" s="12">
        <v>1</v>
      </c>
      <c r="N43" s="5">
        <f>(J43*20+K43)*L43</f>
        <v>96</v>
      </c>
    </row>
    <row r="44" spans="1:14" x14ac:dyDescent="0.35">
      <c r="A44" s="1">
        <v>13</v>
      </c>
      <c r="B44" s="11" t="s">
        <v>15</v>
      </c>
      <c r="C44" s="3" t="s">
        <v>23</v>
      </c>
      <c r="D44" s="4">
        <v>41520</v>
      </c>
      <c r="E44" s="11" t="s">
        <v>20</v>
      </c>
      <c r="F44" s="3">
        <v>31</v>
      </c>
      <c r="G44" s="3">
        <v>17</v>
      </c>
      <c r="J44" s="3">
        <v>1</v>
      </c>
      <c r="K44" s="3">
        <v>0</v>
      </c>
      <c r="L44" s="12">
        <v>1</v>
      </c>
      <c r="N44" s="5">
        <f>(J44*20+K44)*L44</f>
        <v>20</v>
      </c>
    </row>
    <row r="45" spans="1:14" x14ac:dyDescent="0.35">
      <c r="A45" s="1">
        <v>14</v>
      </c>
      <c r="B45" s="11" t="s">
        <v>15</v>
      </c>
      <c r="C45" s="3" t="s">
        <v>24</v>
      </c>
      <c r="D45" s="4">
        <v>41527</v>
      </c>
      <c r="E45" s="11" t="s">
        <v>18</v>
      </c>
      <c r="F45" s="3">
        <v>24</v>
      </c>
      <c r="G45" s="3">
        <v>15</v>
      </c>
      <c r="H45" s="3">
        <v>1</v>
      </c>
      <c r="J45" s="3">
        <v>1</v>
      </c>
      <c r="K45" s="3">
        <v>15</v>
      </c>
      <c r="L45" s="12">
        <v>0.40833333333333333</v>
      </c>
      <c r="N45" s="5">
        <f>(J45*20+K45)*L45</f>
        <v>14.291666666666666</v>
      </c>
    </row>
    <row r="46" spans="1:14" x14ac:dyDescent="0.35">
      <c r="A46" s="1">
        <v>14</v>
      </c>
      <c r="B46" s="11" t="s">
        <v>15</v>
      </c>
      <c r="C46" s="3" t="s">
        <v>24</v>
      </c>
      <c r="D46" s="4">
        <v>41527</v>
      </c>
      <c r="E46" s="11" t="s">
        <v>18</v>
      </c>
      <c r="F46" s="3">
        <v>24</v>
      </c>
      <c r="G46" s="3">
        <v>16</v>
      </c>
      <c r="H46" s="3">
        <v>1</v>
      </c>
      <c r="J46" s="3">
        <v>1</v>
      </c>
      <c r="K46" s="3">
        <v>15</v>
      </c>
      <c r="L46" s="12">
        <v>0.40833333333333333</v>
      </c>
      <c r="N46" s="5">
        <f>(J46*20+K46)*L46</f>
        <v>14.291666666666666</v>
      </c>
    </row>
    <row r="47" spans="1:14" x14ac:dyDescent="0.35">
      <c r="A47" s="1">
        <v>14</v>
      </c>
      <c r="B47" s="11" t="s">
        <v>15</v>
      </c>
      <c r="C47" s="3" t="s">
        <v>24</v>
      </c>
      <c r="D47" s="4">
        <v>41527</v>
      </c>
      <c r="E47" s="11" t="s">
        <v>18</v>
      </c>
      <c r="F47" s="3">
        <v>24</v>
      </c>
      <c r="G47" s="3">
        <v>25</v>
      </c>
      <c r="H47" s="3">
        <v>1</v>
      </c>
      <c r="J47" s="3">
        <v>1</v>
      </c>
      <c r="K47" s="3">
        <v>10</v>
      </c>
      <c r="L47" s="12">
        <v>0.40833333333333333</v>
      </c>
      <c r="N47" s="5">
        <f>(J47*20+K47)*L47</f>
        <v>12.25</v>
      </c>
    </row>
    <row r="48" spans="1:14" x14ac:dyDescent="0.35">
      <c r="A48" s="1">
        <v>14</v>
      </c>
      <c r="B48" s="11" t="s">
        <v>15</v>
      </c>
      <c r="C48" s="3" t="s">
        <v>24</v>
      </c>
      <c r="D48" s="4">
        <v>41527</v>
      </c>
      <c r="E48" s="11" t="s">
        <v>19</v>
      </c>
      <c r="F48" s="3">
        <v>23</v>
      </c>
      <c r="G48" s="3">
        <v>20</v>
      </c>
      <c r="H48" s="3">
        <v>2</v>
      </c>
      <c r="J48" s="3">
        <v>2</v>
      </c>
      <c r="K48" s="3">
        <v>18</v>
      </c>
      <c r="L48" s="12">
        <v>0.40833333333333333</v>
      </c>
      <c r="N48" s="5">
        <f>(J48*20+K48)*L48</f>
        <v>23.683333333333334</v>
      </c>
    </row>
    <row r="49" spans="1:14" x14ac:dyDescent="0.35">
      <c r="A49" s="1">
        <v>14</v>
      </c>
      <c r="B49" s="11" t="s">
        <v>15</v>
      </c>
      <c r="C49" s="3" t="s">
        <v>24</v>
      </c>
      <c r="D49" s="4">
        <v>41527</v>
      </c>
      <c r="E49" s="11" t="s">
        <v>19</v>
      </c>
      <c r="F49" s="3">
        <v>23</v>
      </c>
      <c r="G49" s="3">
        <v>21</v>
      </c>
      <c r="H49" s="3">
        <v>1</v>
      </c>
      <c r="J49" s="3">
        <v>0</v>
      </c>
      <c r="K49" s="3">
        <v>10</v>
      </c>
      <c r="L49" s="12">
        <v>0.40833333333333333</v>
      </c>
      <c r="N49" s="5">
        <f>(J49*20+K49)*L49</f>
        <v>4.083333333333333</v>
      </c>
    </row>
    <row r="50" spans="1:14" x14ac:dyDescent="0.35">
      <c r="A50" s="1">
        <v>14</v>
      </c>
      <c r="B50" s="11" t="s">
        <v>15</v>
      </c>
      <c r="C50" s="3" t="s">
        <v>24</v>
      </c>
      <c r="D50" s="4">
        <v>41527</v>
      </c>
      <c r="E50" s="11" t="s">
        <v>19</v>
      </c>
      <c r="F50" s="3">
        <v>32</v>
      </c>
      <c r="G50" s="3">
        <v>5</v>
      </c>
      <c r="H50" s="3">
        <v>1</v>
      </c>
      <c r="I50" s="3">
        <v>1</v>
      </c>
      <c r="J50" s="3">
        <v>0</v>
      </c>
      <c r="K50" s="3">
        <v>1</v>
      </c>
      <c r="L50" s="12">
        <v>0.40833333333333333</v>
      </c>
      <c r="N50" s="5">
        <f>(J50*20+K50)*L50</f>
        <v>0.40833333333333333</v>
      </c>
    </row>
    <row r="51" spans="1:14" x14ac:dyDescent="0.35">
      <c r="A51" s="1">
        <v>16</v>
      </c>
      <c r="B51" s="11" t="s">
        <v>15</v>
      </c>
      <c r="C51" s="3" t="s">
        <v>25</v>
      </c>
      <c r="D51" s="4">
        <v>41414</v>
      </c>
      <c r="E51" s="11" t="s">
        <v>17</v>
      </c>
      <c r="F51" s="3">
        <v>25</v>
      </c>
      <c r="G51" s="3">
        <v>16</v>
      </c>
      <c r="J51" s="3">
        <v>4</v>
      </c>
      <c r="K51" s="3">
        <v>16</v>
      </c>
      <c r="L51" s="12">
        <v>8.3333333333333332E-3</v>
      </c>
      <c r="N51" s="5">
        <f>(J51*20+K51)*L51</f>
        <v>0.8</v>
      </c>
    </row>
    <row r="52" spans="1:14" x14ac:dyDescent="0.35">
      <c r="A52" s="1">
        <v>16</v>
      </c>
      <c r="B52" s="11" t="s">
        <v>15</v>
      </c>
      <c r="C52" s="3" t="s">
        <v>25</v>
      </c>
      <c r="D52" s="4">
        <v>41414</v>
      </c>
      <c r="E52" s="11" t="s">
        <v>18</v>
      </c>
      <c r="F52" s="3">
        <v>24</v>
      </c>
      <c r="G52" s="3">
        <v>15</v>
      </c>
      <c r="H52" s="3">
        <v>1</v>
      </c>
      <c r="J52" s="3">
        <v>1</v>
      </c>
      <c r="K52" s="3">
        <v>15</v>
      </c>
      <c r="L52" s="12">
        <v>1.6666666666666666E-2</v>
      </c>
      <c r="N52" s="5">
        <f>(J52*20+K52)*L52</f>
        <v>0.58333333333333337</v>
      </c>
    </row>
    <row r="53" spans="1:14" x14ac:dyDescent="0.35">
      <c r="A53" s="1">
        <v>16</v>
      </c>
      <c r="B53" s="11" t="s">
        <v>15</v>
      </c>
      <c r="C53" s="3" t="s">
        <v>25</v>
      </c>
      <c r="D53" s="4">
        <v>41414</v>
      </c>
      <c r="E53" s="11" t="s">
        <v>18</v>
      </c>
      <c r="F53" s="3">
        <v>24</v>
      </c>
      <c r="G53" s="3">
        <v>16</v>
      </c>
      <c r="H53" s="3">
        <v>1</v>
      </c>
      <c r="J53" s="3">
        <v>1</v>
      </c>
      <c r="K53" s="3">
        <v>15</v>
      </c>
      <c r="L53" s="12">
        <v>1.6666666666666666E-2</v>
      </c>
      <c r="N53" s="5">
        <f>(J53*20+K53)*L53</f>
        <v>0.58333333333333337</v>
      </c>
    </row>
    <row r="54" spans="1:14" x14ac:dyDescent="0.35">
      <c r="A54" s="1">
        <v>16</v>
      </c>
      <c r="B54" s="11" t="s">
        <v>15</v>
      </c>
      <c r="C54" s="3" t="s">
        <v>25</v>
      </c>
      <c r="D54" s="4">
        <v>41414</v>
      </c>
      <c r="E54" s="11" t="s">
        <v>18</v>
      </c>
      <c r="F54" s="3">
        <v>24</v>
      </c>
      <c r="G54" s="3">
        <v>24</v>
      </c>
      <c r="J54" s="3">
        <v>4</v>
      </c>
      <c r="K54" s="3">
        <v>16</v>
      </c>
      <c r="L54" s="12">
        <v>1.6666666666666666E-2</v>
      </c>
      <c r="N54" s="5">
        <f>(J54*20+K54)*L54</f>
        <v>1.6</v>
      </c>
    </row>
    <row r="55" spans="1:14" x14ac:dyDescent="0.35">
      <c r="A55" s="1">
        <v>16</v>
      </c>
      <c r="B55" s="11" t="s">
        <v>15</v>
      </c>
      <c r="C55" s="3" t="s">
        <v>25</v>
      </c>
      <c r="D55" s="4">
        <v>41414</v>
      </c>
      <c r="E55" s="11" t="s">
        <v>18</v>
      </c>
      <c r="F55" s="3">
        <v>24</v>
      </c>
      <c r="G55" s="3">
        <v>25</v>
      </c>
      <c r="H55" s="3">
        <v>1</v>
      </c>
      <c r="J55" s="3">
        <v>1</v>
      </c>
      <c r="K55" s="3">
        <v>10</v>
      </c>
      <c r="L55" s="12">
        <v>1.6666666666666666E-2</v>
      </c>
      <c r="N55" s="5">
        <f>(J55*20+K55)*L55</f>
        <v>0.5</v>
      </c>
    </row>
    <row r="56" spans="1:14" x14ac:dyDescent="0.35">
      <c r="A56" s="1">
        <v>16</v>
      </c>
      <c r="B56" s="11" t="s">
        <v>15</v>
      </c>
      <c r="C56" s="3" t="s">
        <v>25</v>
      </c>
      <c r="D56" s="4">
        <v>41414</v>
      </c>
      <c r="E56" s="11" t="s">
        <v>18</v>
      </c>
      <c r="F56" s="3">
        <v>32</v>
      </c>
      <c r="G56" s="3">
        <v>4</v>
      </c>
      <c r="J56" s="3">
        <v>4</v>
      </c>
      <c r="K56" s="3">
        <v>16</v>
      </c>
      <c r="L56" s="12">
        <v>1.6666666666666666E-2</v>
      </c>
      <c r="N56" s="5">
        <f>(J56*20+K56)*L56</f>
        <v>1.6</v>
      </c>
    </row>
    <row r="57" spans="1:14" x14ac:dyDescent="0.35">
      <c r="A57" s="1">
        <v>16</v>
      </c>
      <c r="B57" s="11" t="s">
        <v>15</v>
      </c>
      <c r="C57" s="3" t="s">
        <v>25</v>
      </c>
      <c r="D57" s="4">
        <v>41414</v>
      </c>
      <c r="E57" s="11" t="s">
        <v>19</v>
      </c>
      <c r="F57" s="3">
        <v>23</v>
      </c>
      <c r="G57" s="3">
        <v>20</v>
      </c>
      <c r="H57" s="3">
        <v>2</v>
      </c>
      <c r="J57" s="3">
        <v>2</v>
      </c>
      <c r="K57" s="3">
        <v>18</v>
      </c>
      <c r="L57" s="12">
        <v>1.6666666666666666E-2</v>
      </c>
      <c r="N57" s="5">
        <f>(J57*20+K57)*L57</f>
        <v>0.96666666666666667</v>
      </c>
    </row>
    <row r="58" spans="1:14" x14ac:dyDescent="0.35">
      <c r="A58" s="1">
        <v>16</v>
      </c>
      <c r="B58" s="11" t="s">
        <v>15</v>
      </c>
      <c r="C58" s="3" t="s">
        <v>25</v>
      </c>
      <c r="D58" s="4">
        <v>41414</v>
      </c>
      <c r="E58" s="11" t="s">
        <v>19</v>
      </c>
      <c r="F58" s="3">
        <v>23</v>
      </c>
      <c r="G58" s="3">
        <v>21</v>
      </c>
      <c r="H58" s="3">
        <v>1</v>
      </c>
      <c r="J58" s="3">
        <v>0</v>
      </c>
      <c r="K58" s="3">
        <v>10</v>
      </c>
      <c r="L58" s="12">
        <v>1.6666666666666666E-2</v>
      </c>
      <c r="N58" s="5">
        <f>(J58*20+K58)*L58</f>
        <v>0.16666666666666666</v>
      </c>
    </row>
    <row r="59" spans="1:14" x14ac:dyDescent="0.35">
      <c r="A59" s="1">
        <v>16</v>
      </c>
      <c r="B59" s="11" t="s">
        <v>15</v>
      </c>
      <c r="C59" s="3" t="s">
        <v>25</v>
      </c>
      <c r="D59" s="4">
        <v>41414</v>
      </c>
      <c r="E59" s="11" t="s">
        <v>19</v>
      </c>
      <c r="F59" s="3">
        <v>32</v>
      </c>
      <c r="G59" s="3">
        <v>5</v>
      </c>
      <c r="H59" s="3">
        <v>1</v>
      </c>
      <c r="I59" s="3">
        <v>1</v>
      </c>
      <c r="J59" s="3">
        <v>0</v>
      </c>
      <c r="K59" s="3">
        <v>1</v>
      </c>
      <c r="L59" s="12">
        <v>1.6666666666666666E-2</v>
      </c>
      <c r="N59" s="5">
        <f>(J59*20+K59)*L59</f>
        <v>1.6666666666666666E-2</v>
      </c>
    </row>
    <row r="60" spans="1:14" x14ac:dyDescent="0.35">
      <c r="A60" s="1">
        <v>16</v>
      </c>
      <c r="B60" s="11" t="s">
        <v>15</v>
      </c>
      <c r="C60" s="3" t="s">
        <v>25</v>
      </c>
      <c r="D60" s="4">
        <v>41414</v>
      </c>
      <c r="E60" s="11" t="s">
        <v>20</v>
      </c>
      <c r="F60" s="3">
        <v>31</v>
      </c>
      <c r="G60" s="3">
        <v>6</v>
      </c>
      <c r="J60" s="3">
        <v>4</v>
      </c>
      <c r="K60" s="3">
        <v>16</v>
      </c>
      <c r="L60" s="12">
        <v>1.6666666666666666E-2</v>
      </c>
      <c r="N60" s="5">
        <f>(J60*20+K60)*L60</f>
        <v>1.6</v>
      </c>
    </row>
    <row r="61" spans="1:14" x14ac:dyDescent="0.35">
      <c r="A61" s="1">
        <v>16</v>
      </c>
      <c r="B61" s="11" t="s">
        <v>15</v>
      </c>
      <c r="C61" s="3" t="s">
        <v>25</v>
      </c>
      <c r="D61" s="4">
        <v>41414</v>
      </c>
      <c r="E61" s="11" t="s">
        <v>20</v>
      </c>
      <c r="F61" s="3">
        <v>31</v>
      </c>
      <c r="G61" s="3">
        <v>15</v>
      </c>
      <c r="J61" s="3">
        <v>4</v>
      </c>
      <c r="K61" s="3">
        <v>16</v>
      </c>
      <c r="L61" s="12">
        <v>1.6666666666666666E-2</v>
      </c>
      <c r="N61" s="5">
        <f>(J61*20+K61)*L61</f>
        <v>1.6</v>
      </c>
    </row>
    <row r="62" spans="1:14" x14ac:dyDescent="0.35">
      <c r="A62" s="1">
        <v>16</v>
      </c>
      <c r="B62" s="11" t="s">
        <v>15</v>
      </c>
      <c r="C62" s="3" t="s">
        <v>25</v>
      </c>
      <c r="D62" s="4">
        <v>41414</v>
      </c>
      <c r="E62" s="11" t="s">
        <v>20</v>
      </c>
      <c r="F62" s="3">
        <v>31</v>
      </c>
      <c r="G62" s="3">
        <v>16</v>
      </c>
      <c r="J62" s="3">
        <v>4</v>
      </c>
      <c r="K62" s="3">
        <v>16</v>
      </c>
      <c r="L62" s="12">
        <v>1.6666666666666666E-2</v>
      </c>
      <c r="N62" s="5">
        <f>(J62*20+K62)*L62</f>
        <v>1.6</v>
      </c>
    </row>
    <row r="63" spans="1:14" x14ac:dyDescent="0.35">
      <c r="A63" s="1">
        <v>16</v>
      </c>
      <c r="B63" s="11" t="s">
        <v>15</v>
      </c>
      <c r="C63" s="3" t="s">
        <v>25</v>
      </c>
      <c r="D63" s="4">
        <v>41414</v>
      </c>
      <c r="E63" s="11" t="s">
        <v>20</v>
      </c>
      <c r="F63" s="3">
        <v>32</v>
      </c>
      <c r="G63" s="3">
        <v>11</v>
      </c>
      <c r="J63" s="3">
        <v>4</v>
      </c>
      <c r="K63" s="3">
        <v>16</v>
      </c>
      <c r="L63" s="12">
        <v>8.3333333333333332E-3</v>
      </c>
      <c r="N63" s="5">
        <f>(J63*20+K63)*L63</f>
        <v>0.8</v>
      </c>
    </row>
    <row r="64" spans="1:14" x14ac:dyDescent="0.35">
      <c r="A64" s="1">
        <v>16</v>
      </c>
      <c r="B64" s="11" t="s">
        <v>15</v>
      </c>
      <c r="C64" s="3" t="s">
        <v>25</v>
      </c>
      <c r="D64" s="4">
        <v>41414</v>
      </c>
      <c r="E64" s="11" t="s">
        <v>20</v>
      </c>
      <c r="F64" s="3">
        <v>32</v>
      </c>
      <c r="G64" s="3">
        <v>12</v>
      </c>
      <c r="J64" s="3">
        <v>4</v>
      </c>
      <c r="K64" s="3">
        <v>6</v>
      </c>
      <c r="L64" s="12">
        <v>8.3333333333333332E-3</v>
      </c>
      <c r="N64" s="5">
        <f>(J64*20+K64)*L64</f>
        <v>0.71666666666666667</v>
      </c>
    </row>
    <row r="65" spans="1:14" x14ac:dyDescent="0.35">
      <c r="A65" s="1">
        <v>16</v>
      </c>
      <c r="B65" s="11" t="s">
        <v>15</v>
      </c>
      <c r="C65" s="3" t="s">
        <v>25</v>
      </c>
      <c r="D65" s="4">
        <v>41414</v>
      </c>
      <c r="E65" s="11" t="s">
        <v>20</v>
      </c>
      <c r="F65" s="3">
        <v>32</v>
      </c>
      <c r="G65" s="3">
        <v>19</v>
      </c>
      <c r="J65" s="3">
        <v>4</v>
      </c>
      <c r="K65" s="3">
        <v>16</v>
      </c>
      <c r="L65" s="12">
        <v>1.6666666666666666E-2</v>
      </c>
      <c r="N65" s="5">
        <f>(J65*20+K65)*L65</f>
        <v>1.6</v>
      </c>
    </row>
    <row r="66" spans="1:14" x14ac:dyDescent="0.35">
      <c r="A66" s="1">
        <v>16</v>
      </c>
      <c r="B66" s="11" t="s">
        <v>15</v>
      </c>
      <c r="C66" s="3" t="s">
        <v>25</v>
      </c>
      <c r="D66" s="4">
        <v>41414</v>
      </c>
      <c r="E66" s="11" t="s">
        <v>20</v>
      </c>
      <c r="F66" s="3">
        <v>32</v>
      </c>
      <c r="G66" s="3">
        <v>20</v>
      </c>
      <c r="H66" s="3">
        <v>1</v>
      </c>
      <c r="J66" s="3">
        <v>1</v>
      </c>
      <c r="K66" s="3">
        <v>0</v>
      </c>
      <c r="L66" s="12">
        <v>1.6666666666666666E-2</v>
      </c>
      <c r="N66" s="5">
        <f>(J66*20+K66)*L66</f>
        <v>0.33333333333333331</v>
      </c>
    </row>
    <row r="67" spans="1:14" x14ac:dyDescent="0.35">
      <c r="A67" s="1">
        <v>16</v>
      </c>
      <c r="B67" s="11" t="s">
        <v>15</v>
      </c>
      <c r="C67" s="3" t="s">
        <v>25</v>
      </c>
      <c r="D67" s="4">
        <v>41414</v>
      </c>
      <c r="E67" s="11" t="s">
        <v>20</v>
      </c>
      <c r="F67" s="3">
        <v>32</v>
      </c>
      <c r="G67" s="3">
        <v>20</v>
      </c>
      <c r="H67" s="3">
        <v>2</v>
      </c>
      <c r="J67" s="3">
        <v>3</v>
      </c>
      <c r="K67" s="3">
        <v>16</v>
      </c>
      <c r="L67" s="12">
        <v>1.6666666666666666E-2</v>
      </c>
      <c r="N67" s="5">
        <f>(J67*20+K67)*L67</f>
        <v>1.2666666666666666</v>
      </c>
    </row>
    <row r="68" spans="1:14" x14ac:dyDescent="0.35">
      <c r="A68" s="1">
        <v>18</v>
      </c>
      <c r="B68" s="11" t="s">
        <v>15</v>
      </c>
      <c r="C68" s="3" t="s">
        <v>26</v>
      </c>
      <c r="D68" s="4">
        <v>41766</v>
      </c>
      <c r="E68" s="11" t="s">
        <v>18</v>
      </c>
      <c r="F68" s="3">
        <v>24</v>
      </c>
      <c r="G68" s="3">
        <v>24</v>
      </c>
      <c r="J68" s="3">
        <v>4</v>
      </c>
      <c r="K68" s="3">
        <v>16</v>
      </c>
      <c r="L68" s="12">
        <v>0.35</v>
      </c>
      <c r="N68" s="5">
        <f>(J68*20+K68)*L68</f>
        <v>33.599999999999994</v>
      </c>
    </row>
    <row r="69" spans="1:14" x14ac:dyDescent="0.35">
      <c r="A69" s="1">
        <v>18</v>
      </c>
      <c r="B69" s="11" t="s">
        <v>15</v>
      </c>
      <c r="C69" s="3" t="s">
        <v>26</v>
      </c>
      <c r="D69" s="4">
        <v>41766</v>
      </c>
      <c r="E69" s="11" t="s">
        <v>18</v>
      </c>
      <c r="F69" s="3">
        <v>32</v>
      </c>
      <c r="G69" s="3">
        <v>4</v>
      </c>
      <c r="J69" s="3">
        <v>4</v>
      </c>
      <c r="K69" s="3">
        <v>16</v>
      </c>
      <c r="L69" s="12">
        <v>0.35</v>
      </c>
      <c r="N69" s="5">
        <f>(J69*20+K69)*L69</f>
        <v>33.599999999999994</v>
      </c>
    </row>
    <row r="70" spans="1:14" x14ac:dyDescent="0.35">
      <c r="A70" s="1">
        <v>18</v>
      </c>
      <c r="B70" s="11" t="s">
        <v>15</v>
      </c>
      <c r="C70" s="3" t="s">
        <v>26</v>
      </c>
      <c r="D70" s="4">
        <v>41766</v>
      </c>
      <c r="E70" s="11" t="s">
        <v>20</v>
      </c>
      <c r="F70" s="3">
        <v>31</v>
      </c>
      <c r="G70" s="3">
        <v>6</v>
      </c>
      <c r="J70" s="3">
        <v>4</v>
      </c>
      <c r="K70" s="3">
        <v>16</v>
      </c>
      <c r="L70" s="12">
        <v>0.35</v>
      </c>
      <c r="N70" s="5">
        <f>(J70*20+K70)*L70</f>
        <v>33.599999999999994</v>
      </c>
    </row>
    <row r="71" spans="1:14" x14ac:dyDescent="0.35">
      <c r="A71" s="1">
        <v>18</v>
      </c>
      <c r="B71" s="11" t="s">
        <v>15</v>
      </c>
      <c r="C71" s="3" t="s">
        <v>26</v>
      </c>
      <c r="D71" s="4">
        <v>41766</v>
      </c>
      <c r="E71" s="11" t="s">
        <v>20</v>
      </c>
      <c r="F71" s="3">
        <v>31</v>
      </c>
      <c r="G71" s="3">
        <v>15</v>
      </c>
      <c r="J71" s="3">
        <v>4</v>
      </c>
      <c r="K71" s="3">
        <v>16</v>
      </c>
      <c r="L71" s="12">
        <v>0.35</v>
      </c>
      <c r="N71" s="5">
        <f>(J71*20+K71)*L71</f>
        <v>33.599999999999994</v>
      </c>
    </row>
    <row r="72" spans="1:14" x14ac:dyDescent="0.35">
      <c r="A72" s="1">
        <v>18</v>
      </c>
      <c r="B72" s="11" t="s">
        <v>15</v>
      </c>
      <c r="C72" s="3" t="s">
        <v>26</v>
      </c>
      <c r="D72" s="4">
        <v>41766</v>
      </c>
      <c r="E72" s="11" t="s">
        <v>20</v>
      </c>
      <c r="F72" s="3">
        <v>31</v>
      </c>
      <c r="G72" s="3">
        <v>16</v>
      </c>
      <c r="J72" s="3">
        <v>2</v>
      </c>
      <c r="K72" s="3">
        <v>16</v>
      </c>
      <c r="L72" s="12">
        <v>0.35</v>
      </c>
      <c r="N72" s="5">
        <f>(J72*20+K72)*L72</f>
        <v>19.599999999999998</v>
      </c>
    </row>
    <row r="73" spans="1:14" x14ac:dyDescent="0.35">
      <c r="A73" s="1">
        <v>18</v>
      </c>
      <c r="B73" s="11" t="s">
        <v>15</v>
      </c>
      <c r="C73" s="3" t="s">
        <v>26</v>
      </c>
      <c r="D73" s="4">
        <v>41766</v>
      </c>
      <c r="E73" s="11" t="s">
        <v>20</v>
      </c>
      <c r="F73" s="3">
        <v>32</v>
      </c>
      <c r="G73" s="3">
        <v>19</v>
      </c>
      <c r="J73" s="3">
        <v>0</v>
      </c>
      <c r="K73" s="3">
        <v>15</v>
      </c>
      <c r="L73" s="12">
        <v>0.35</v>
      </c>
      <c r="N73" s="5">
        <f>(J73*20+K73)*L73</f>
        <v>5.25</v>
      </c>
    </row>
    <row r="74" spans="1:14" x14ac:dyDescent="0.35">
      <c r="A74" s="1">
        <v>18</v>
      </c>
      <c r="B74" s="11" t="s">
        <v>15</v>
      </c>
      <c r="C74" s="3" t="s">
        <v>26</v>
      </c>
      <c r="D74" s="4">
        <v>41766</v>
      </c>
      <c r="E74" s="11" t="s">
        <v>20</v>
      </c>
      <c r="F74" s="3">
        <v>32</v>
      </c>
      <c r="G74" s="3">
        <v>20</v>
      </c>
      <c r="H74" s="3">
        <v>2</v>
      </c>
      <c r="J74" s="3">
        <v>0</v>
      </c>
      <c r="K74" s="3">
        <v>15</v>
      </c>
      <c r="L74" s="12">
        <v>0.35</v>
      </c>
      <c r="N74" s="5">
        <f>(J74*20+K74)*L74</f>
        <v>5.25</v>
      </c>
    </row>
    <row r="75" spans="1:14" x14ac:dyDescent="0.35">
      <c r="A75" s="1">
        <v>19</v>
      </c>
      <c r="B75" s="11" t="s">
        <v>15</v>
      </c>
      <c r="C75" s="3" t="s">
        <v>27</v>
      </c>
      <c r="D75" s="4">
        <v>42146</v>
      </c>
      <c r="E75" s="11" t="s">
        <v>20</v>
      </c>
      <c r="F75" s="3">
        <v>32</v>
      </c>
      <c r="G75" s="3">
        <v>11</v>
      </c>
      <c r="J75" s="3">
        <v>4</v>
      </c>
      <c r="K75" s="3">
        <v>16</v>
      </c>
      <c r="L75" s="12">
        <v>0.13750000000000001</v>
      </c>
      <c r="N75" s="5">
        <f>(J75*20+K75)*L75</f>
        <v>13.200000000000001</v>
      </c>
    </row>
    <row r="76" spans="1:14" x14ac:dyDescent="0.35">
      <c r="A76" s="1">
        <v>19</v>
      </c>
      <c r="B76" s="11" t="s">
        <v>15</v>
      </c>
      <c r="C76" s="3" t="s">
        <v>27</v>
      </c>
      <c r="D76" s="4">
        <v>42146</v>
      </c>
      <c r="E76" s="11" t="s">
        <v>20</v>
      </c>
      <c r="F76" s="3">
        <v>32</v>
      </c>
      <c r="G76" s="3">
        <v>12</v>
      </c>
      <c r="J76" s="3">
        <v>4</v>
      </c>
      <c r="K76" s="3">
        <v>6</v>
      </c>
      <c r="L76" s="12">
        <v>0.13750000000000001</v>
      </c>
      <c r="N76" s="5">
        <f>(J76*20+K76)*L76</f>
        <v>11.825000000000001</v>
      </c>
    </row>
    <row r="77" spans="1:14" x14ac:dyDescent="0.35">
      <c r="A77" s="1">
        <v>21</v>
      </c>
      <c r="B77" s="11" t="s">
        <v>28</v>
      </c>
      <c r="C77" s="3" t="s">
        <v>29</v>
      </c>
      <c r="D77" s="4">
        <v>43018</v>
      </c>
      <c r="E77" s="11" t="s">
        <v>17</v>
      </c>
      <c r="F77" s="3">
        <v>25</v>
      </c>
      <c r="G77" s="3">
        <v>24</v>
      </c>
      <c r="H77" s="3">
        <v>2</v>
      </c>
      <c r="J77" s="3">
        <v>1</v>
      </c>
      <c r="K77" s="3">
        <v>4</v>
      </c>
      <c r="L77" s="12">
        <v>0.37731481481481483</v>
      </c>
      <c r="N77" s="5">
        <f>(J77*20+K77)*L77</f>
        <v>9.0555555555555554</v>
      </c>
    </row>
    <row r="78" spans="1:14" x14ac:dyDescent="0.35">
      <c r="A78" s="1">
        <v>21</v>
      </c>
      <c r="B78" s="11" t="s">
        <v>28</v>
      </c>
      <c r="C78" s="3" t="s">
        <v>29</v>
      </c>
      <c r="D78" s="4">
        <v>43018</v>
      </c>
      <c r="E78" s="11" t="s">
        <v>20</v>
      </c>
      <c r="F78" s="3">
        <v>31</v>
      </c>
      <c r="G78" s="3">
        <v>5</v>
      </c>
      <c r="J78" s="3">
        <v>1</v>
      </c>
      <c r="K78" s="3">
        <v>17</v>
      </c>
      <c r="L78" s="12">
        <v>0.37731481481481483</v>
      </c>
      <c r="N78" s="5">
        <f>(J78*20+K78)*L78</f>
        <v>13.960648148148149</v>
      </c>
    </row>
    <row r="79" spans="1:14" x14ac:dyDescent="0.35">
      <c r="A79" s="1">
        <v>22</v>
      </c>
      <c r="B79" s="11" t="s">
        <v>28</v>
      </c>
      <c r="C79" s="3" t="s">
        <v>30</v>
      </c>
      <c r="D79" s="4">
        <v>43018</v>
      </c>
      <c r="E79" s="11" t="s">
        <v>20</v>
      </c>
      <c r="F79" s="3">
        <v>31</v>
      </c>
      <c r="G79" s="3">
        <v>5</v>
      </c>
      <c r="J79" s="3">
        <v>1</v>
      </c>
      <c r="K79" s="3">
        <v>17</v>
      </c>
      <c r="L79" s="12">
        <v>4.1666666666666664E-2</v>
      </c>
      <c r="N79" s="5">
        <f>(J79*20+K79)*L79</f>
        <v>1.5416666666666665</v>
      </c>
    </row>
    <row r="80" spans="1:14" x14ac:dyDescent="0.35">
      <c r="A80" s="1">
        <v>24</v>
      </c>
      <c r="B80" s="3" t="s">
        <v>31</v>
      </c>
      <c r="C80" s="3" t="s">
        <v>32</v>
      </c>
      <c r="D80" s="4">
        <v>43696</v>
      </c>
      <c r="E80" s="4" t="s">
        <v>33</v>
      </c>
      <c r="F80" s="3">
        <v>30</v>
      </c>
      <c r="G80" s="3">
        <v>14</v>
      </c>
      <c r="H80" s="3">
        <v>2</v>
      </c>
      <c r="J80" s="3">
        <v>0</v>
      </c>
      <c r="K80" s="3">
        <v>5</v>
      </c>
      <c r="L80" s="12">
        <v>1</v>
      </c>
      <c r="N80" s="5">
        <f>(J80*20+K80)*L80</f>
        <v>5</v>
      </c>
    </row>
    <row r="81" spans="1:44" x14ac:dyDescent="0.35">
      <c r="A81" s="1">
        <v>24</v>
      </c>
      <c r="B81" s="3" t="s">
        <v>31</v>
      </c>
      <c r="C81" s="3" t="s">
        <v>32</v>
      </c>
      <c r="D81" s="4">
        <v>43696</v>
      </c>
      <c r="E81" s="4" t="s">
        <v>33</v>
      </c>
      <c r="F81" s="3">
        <v>30</v>
      </c>
      <c r="G81" s="3">
        <v>18</v>
      </c>
      <c r="J81" s="3">
        <v>2</v>
      </c>
      <c r="K81" s="3">
        <v>14</v>
      </c>
      <c r="L81" s="12">
        <v>1</v>
      </c>
      <c r="N81" s="5">
        <f>(J81*20+K81)*L81</f>
        <v>54</v>
      </c>
    </row>
    <row r="82" spans="1:44" x14ac:dyDescent="0.35">
      <c r="A82" s="1">
        <v>24</v>
      </c>
      <c r="B82" s="3" t="s">
        <v>31</v>
      </c>
      <c r="C82" s="3" t="s">
        <v>32</v>
      </c>
      <c r="D82" s="4">
        <v>43696</v>
      </c>
      <c r="E82" s="4" t="s">
        <v>33</v>
      </c>
      <c r="F82" s="3">
        <v>30</v>
      </c>
      <c r="G82" s="3">
        <v>19</v>
      </c>
      <c r="H82" s="3">
        <v>1</v>
      </c>
      <c r="J82" s="3">
        <v>2</v>
      </c>
      <c r="K82" s="3">
        <v>2</v>
      </c>
      <c r="L82" s="12">
        <v>1</v>
      </c>
      <c r="N82" s="5">
        <f>(J82*20+K82)*L82</f>
        <v>42</v>
      </c>
    </row>
    <row r="83" spans="1:44" x14ac:dyDescent="0.35">
      <c r="A83" s="1">
        <v>24</v>
      </c>
      <c r="B83" s="3" t="s">
        <v>31</v>
      </c>
      <c r="C83" s="3" t="s">
        <v>32</v>
      </c>
      <c r="D83" s="4">
        <v>43696</v>
      </c>
      <c r="E83" s="4" t="s">
        <v>33</v>
      </c>
      <c r="F83" s="3">
        <v>30</v>
      </c>
      <c r="G83" s="3">
        <v>23</v>
      </c>
      <c r="J83" s="3">
        <v>1</v>
      </c>
      <c r="K83" s="3">
        <v>14</v>
      </c>
      <c r="L83" s="12">
        <v>1</v>
      </c>
      <c r="N83" s="5">
        <f>(J83*20+K83)*L83</f>
        <v>34</v>
      </c>
    </row>
    <row r="84" spans="1:44" x14ac:dyDescent="0.35">
      <c r="A84" s="1">
        <v>25</v>
      </c>
      <c r="B84" s="3" t="s">
        <v>34</v>
      </c>
      <c r="C84" s="3" t="s">
        <v>35</v>
      </c>
      <c r="D84" s="4">
        <v>44372</v>
      </c>
      <c r="E84" s="11" t="s">
        <v>20</v>
      </c>
      <c r="F84" s="3">
        <v>31</v>
      </c>
      <c r="G84" s="3">
        <v>13</v>
      </c>
      <c r="J84" s="3">
        <v>2</v>
      </c>
      <c r="K84" s="3">
        <v>16</v>
      </c>
      <c r="L84" s="12">
        <v>0.5</v>
      </c>
      <c r="N84" s="5">
        <f>(J84*20+K84)*L84</f>
        <v>28</v>
      </c>
    </row>
    <row r="85" spans="1:44" x14ac:dyDescent="0.35">
      <c r="A85" s="1">
        <v>26</v>
      </c>
      <c r="B85" s="3" t="s">
        <v>34</v>
      </c>
      <c r="C85" s="3" t="s">
        <v>36</v>
      </c>
      <c r="D85" s="4" t="s">
        <v>37</v>
      </c>
      <c r="E85" s="11" t="s">
        <v>17</v>
      </c>
      <c r="F85" s="3">
        <v>25</v>
      </c>
      <c r="G85" s="3">
        <v>24</v>
      </c>
      <c r="H85" s="3">
        <v>2</v>
      </c>
      <c r="J85" s="3">
        <v>1</v>
      </c>
      <c r="K85" s="3">
        <v>4</v>
      </c>
      <c r="L85" s="12">
        <v>5.5555555555555552E-2</v>
      </c>
      <c r="N85" s="5">
        <f>(J85*20+K85)*L85</f>
        <v>1.3333333333333333</v>
      </c>
    </row>
    <row r="86" spans="1:44" x14ac:dyDescent="0.35">
      <c r="A86" s="1">
        <v>26</v>
      </c>
      <c r="B86" s="3" t="s">
        <v>34</v>
      </c>
      <c r="C86" s="3" t="s">
        <v>36</v>
      </c>
      <c r="D86" s="4" t="s">
        <v>37</v>
      </c>
      <c r="E86" s="11" t="s">
        <v>20</v>
      </c>
      <c r="F86" s="3">
        <v>31</v>
      </c>
      <c r="G86" s="3">
        <v>5</v>
      </c>
      <c r="J86" s="3">
        <v>1</v>
      </c>
      <c r="K86" s="3">
        <v>17</v>
      </c>
      <c r="L86" s="12">
        <v>5.5555555555555552E-2</v>
      </c>
      <c r="N86" s="5">
        <f>(J86*20+K86)*L86</f>
        <v>2.0555555555555554</v>
      </c>
    </row>
    <row r="87" spans="1:44" x14ac:dyDescent="0.35">
      <c r="A87" s="1">
        <v>27</v>
      </c>
      <c r="B87" s="3" t="s">
        <v>34</v>
      </c>
      <c r="C87" s="3" t="s">
        <v>38</v>
      </c>
      <c r="D87" s="4">
        <v>45196</v>
      </c>
      <c r="E87" s="11" t="s">
        <v>17</v>
      </c>
      <c r="F87" s="3">
        <v>25</v>
      </c>
      <c r="G87" s="3">
        <v>24</v>
      </c>
      <c r="H87" s="3">
        <v>2</v>
      </c>
      <c r="J87" s="3">
        <v>1</v>
      </c>
      <c r="K87" s="3">
        <v>4</v>
      </c>
      <c r="L87" s="12">
        <v>2.0833333333333332E-2</v>
      </c>
      <c r="N87" s="5">
        <f>(J87*20+K87)*L87</f>
        <v>0.5</v>
      </c>
    </row>
    <row r="88" spans="1:44" x14ac:dyDescent="0.35">
      <c r="A88" s="1">
        <v>27</v>
      </c>
      <c r="B88" s="3" t="s">
        <v>34</v>
      </c>
      <c r="C88" s="3" t="s">
        <v>38</v>
      </c>
      <c r="D88" s="4">
        <v>45196</v>
      </c>
      <c r="E88" s="11" t="s">
        <v>20</v>
      </c>
      <c r="F88" s="3">
        <v>31</v>
      </c>
      <c r="G88" s="3">
        <v>5</v>
      </c>
      <c r="J88" s="3">
        <v>1</v>
      </c>
      <c r="K88" s="3">
        <v>17</v>
      </c>
      <c r="L88" s="12">
        <v>2.0833333333333332E-2</v>
      </c>
      <c r="N88" s="5">
        <f>(J88*20+K88)*L88</f>
        <v>0.77083333333333326</v>
      </c>
    </row>
    <row r="89" spans="1:44" x14ac:dyDescent="0.35">
      <c r="A89" s="1">
        <v>28</v>
      </c>
      <c r="B89" s="3" t="s">
        <v>34</v>
      </c>
      <c r="C89" s="3" t="s">
        <v>39</v>
      </c>
      <c r="D89" s="4">
        <v>45406</v>
      </c>
      <c r="E89" s="11" t="s">
        <v>17</v>
      </c>
      <c r="F89" s="3">
        <v>25</v>
      </c>
      <c r="G89" s="3">
        <v>24</v>
      </c>
      <c r="H89" s="3">
        <v>2</v>
      </c>
      <c r="J89" s="3">
        <v>1</v>
      </c>
      <c r="K89" s="3">
        <v>4</v>
      </c>
      <c r="L89" s="12">
        <v>2.0833333333333332E-2</v>
      </c>
      <c r="N89" s="5">
        <f>(J89*20+K89)*L89</f>
        <v>0.5</v>
      </c>
    </row>
    <row r="90" spans="1:44" x14ac:dyDescent="0.35">
      <c r="A90" s="1">
        <v>28</v>
      </c>
      <c r="B90" s="3" t="s">
        <v>34</v>
      </c>
      <c r="C90" s="3" t="s">
        <v>39</v>
      </c>
      <c r="D90" s="4">
        <v>45406</v>
      </c>
      <c r="E90" s="11" t="s">
        <v>20</v>
      </c>
      <c r="F90" s="3">
        <v>31</v>
      </c>
      <c r="G90" s="3">
        <v>5</v>
      </c>
      <c r="J90" s="3">
        <v>1</v>
      </c>
      <c r="K90" s="3">
        <v>17</v>
      </c>
      <c r="L90" s="12">
        <v>2.0833333333333332E-2</v>
      </c>
      <c r="N90" s="5">
        <f>(J90*20+K90)*L90</f>
        <v>0.77083333333333326</v>
      </c>
    </row>
    <row r="91" spans="1:44" x14ac:dyDescent="0.35">
      <c r="M91" s="1"/>
      <c r="N91" s="19"/>
    </row>
    <row r="92" spans="1:44" x14ac:dyDescent="0.35">
      <c r="M92" s="5">
        <f>N92/96</f>
        <v>8.8791232638888928</v>
      </c>
      <c r="N92" s="19">
        <f>SUM(N5:N91)</f>
        <v>852.39583333333371</v>
      </c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</row>
    <row r="93" spans="1:44" x14ac:dyDescent="0.35">
      <c r="B93" s="11" t="s">
        <v>40</v>
      </c>
      <c r="C93" s="20"/>
      <c r="D93" s="4" t="s">
        <v>42</v>
      </c>
      <c r="E93" s="4" t="s">
        <v>43</v>
      </c>
      <c r="M93" s="3"/>
      <c r="N93" s="20" t="s">
        <v>44</v>
      </c>
      <c r="O93" s="3">
        <v>10</v>
      </c>
      <c r="P93" s="3">
        <v>11</v>
      </c>
      <c r="Q93" s="3">
        <v>12</v>
      </c>
      <c r="R93" s="3">
        <v>13</v>
      </c>
      <c r="S93" s="3">
        <v>14</v>
      </c>
      <c r="T93" s="3">
        <v>16</v>
      </c>
      <c r="U93" s="3">
        <v>18</v>
      </c>
      <c r="V93" s="3">
        <v>19</v>
      </c>
      <c r="W93" s="3">
        <v>21</v>
      </c>
      <c r="X93" s="3">
        <v>22</v>
      </c>
      <c r="Y93" s="3">
        <v>24</v>
      </c>
      <c r="Z93" s="3">
        <v>25</v>
      </c>
      <c r="AA93" s="3">
        <v>26</v>
      </c>
      <c r="AB93" s="3">
        <v>27</v>
      </c>
      <c r="AC93" s="3">
        <v>28</v>
      </c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</row>
    <row r="94" spans="1:44" x14ac:dyDescent="0.35">
      <c r="M94" s="20" t="s">
        <v>41</v>
      </c>
      <c r="N94" s="20" t="s">
        <v>45</v>
      </c>
      <c r="O94" s="20" t="s">
        <v>41</v>
      </c>
      <c r="P94" s="20" t="s">
        <v>41</v>
      </c>
      <c r="Q94" s="20" t="s">
        <v>41</v>
      </c>
      <c r="R94" s="20" t="s">
        <v>41</v>
      </c>
      <c r="S94" s="20" t="s">
        <v>41</v>
      </c>
      <c r="T94" s="20" t="s">
        <v>41</v>
      </c>
      <c r="U94" s="20" t="s">
        <v>41</v>
      </c>
      <c r="V94" s="20" t="s">
        <v>41</v>
      </c>
      <c r="W94" s="20" t="s">
        <v>41</v>
      </c>
      <c r="X94" s="20" t="s">
        <v>41</v>
      </c>
      <c r="Y94" s="20" t="s">
        <v>41</v>
      </c>
      <c r="Z94" s="20" t="s">
        <v>41</v>
      </c>
      <c r="AA94" s="20" t="s">
        <v>41</v>
      </c>
      <c r="AB94" s="20" t="s">
        <v>41</v>
      </c>
      <c r="AC94" s="20" t="s">
        <v>41</v>
      </c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</row>
    <row r="95" spans="1:44" x14ac:dyDescent="0.35">
      <c r="B95" s="3" t="s">
        <v>46</v>
      </c>
      <c r="C95"/>
      <c r="D95" s="4" t="s">
        <v>47</v>
      </c>
      <c r="E95" s="4" t="s">
        <v>33</v>
      </c>
      <c r="F95"/>
      <c r="G95"/>
      <c r="H95"/>
      <c r="I95"/>
      <c r="J95"/>
      <c r="M95" s="5">
        <f>N95/96</f>
        <v>1.40625</v>
      </c>
      <c r="N95" s="5">
        <f>SUMIF($E$5:$E$91,$E95,N$5:N$91)</f>
        <v>135</v>
      </c>
      <c r="O95" s="5">
        <f>ROUND(SUMIFS($N$5:$N$91,$E$5:$E$91,$E95,$A$5:$A$91,O$93)/96,3)</f>
        <v>0</v>
      </c>
      <c r="P95" s="5">
        <f>ROUND(SUMIFS($N$5:$N$91,$E$5:$E$91,$E95,$A$5:$A$91,P$93)/96,3)</f>
        <v>0</v>
      </c>
      <c r="Q95" s="5">
        <f>ROUND(SUMIFS($N$5:$N$91,$E$5:$E$91,$E95,$A$5:$A$91,Q$93)/96,3)</f>
        <v>0</v>
      </c>
      <c r="R95" s="5">
        <f>ROUND(SUMIFS($N$5:$N$91,$E$5:$E$91,$E95,$A$5:$A$91,R$93)/96,3)</f>
        <v>0</v>
      </c>
      <c r="S95" s="5">
        <f>ROUND(SUMIFS($N$5:$N$91,$E$5:$E$91,$E95,$A$5:$A$91,S$93)/96,3)</f>
        <v>0</v>
      </c>
      <c r="T95" s="5">
        <f>ROUND(SUMIFS($N$5:$N$91,$E$5:$E$91,$E95,$A$5:$A$91,T$93)/96,3)</f>
        <v>0</v>
      </c>
      <c r="U95" s="5">
        <f>ROUND(SUMIFS($N$5:$N$91,$E$5:$E$91,$E95,$A$5:$A$91,U$93)/96,3)</f>
        <v>0</v>
      </c>
      <c r="V95" s="5">
        <f>ROUND(SUMIFS($N$5:$N$91,$E$5:$E$91,$E95,$A$5:$A$91,V$93)/96,3)</f>
        <v>0</v>
      </c>
      <c r="W95" s="5">
        <f>ROUND(SUMIFS($N$5:$N$91,$E$5:$E$91,$E95,$A$5:$A$91,W$93)/96,3)</f>
        <v>0</v>
      </c>
      <c r="X95" s="5">
        <f>ROUND(SUMIFS($N$5:$N$91,$E$5:$E$91,$E95,$A$5:$A$91,X$93)/96,3)</f>
        <v>0</v>
      </c>
      <c r="Y95" s="5">
        <f>ROUND(SUMIFS($N$5:$N$91,$E$5:$E$91,$E95,$A$5:$A$91,Y$93)/96,3)</f>
        <v>1.4059999999999999</v>
      </c>
      <c r="Z95" s="5">
        <f>ROUND(SUMIFS($N$5:$N$91,$E$5:$E$91,$E95,$A$5:$A$91,Z$93)/96,3)</f>
        <v>0</v>
      </c>
      <c r="AA95" s="5">
        <f>ROUND(SUMIFS($N$5:$N$91,$E$5:$E$91,$E95,$A$5:$A$91,AA$93)/96,3)</f>
        <v>0</v>
      </c>
      <c r="AB95" s="5">
        <f>ROUND(SUMIFS($N$5:$N$91,$E$5:$E$91,$E95,$A$5:$A$91,AB$93)/96,3)</f>
        <v>0</v>
      </c>
      <c r="AC95" s="5">
        <f>ROUND(SUMIFS($N$5:$N$91,$E$5:$E$91,$E95,$A$5:$A$91,AC$93)/96,3)</f>
        <v>0</v>
      </c>
      <c r="AD95" s="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</row>
    <row r="96" spans="1:44" x14ac:dyDescent="0.35">
      <c r="B96" s="21" t="s">
        <v>48</v>
      </c>
      <c r="C96" s="22"/>
      <c r="D96" s="11" t="s">
        <v>15</v>
      </c>
      <c r="E96" s="11" t="s">
        <v>19</v>
      </c>
      <c r="F96"/>
      <c r="G96"/>
      <c r="H96"/>
      <c r="I96"/>
      <c r="J96"/>
      <c r="M96" s="5">
        <f t="shared" ref="M96:M99" si="0">N96/96</f>
        <v>0.4341145833333333</v>
      </c>
      <c r="N96" s="5">
        <f>SUMIF($E$5:$E$91,$E96,N$5:N$91)</f>
        <v>41.674999999999997</v>
      </c>
      <c r="O96" s="5">
        <f>ROUND(SUMIFS($N$5:$N$91,$E$5:$E$91,$E96,$A$5:$A$91,O$93)/96,3)</f>
        <v>0.129</v>
      </c>
      <c r="P96" s="5">
        <f>ROUND(SUMIFS($N$5:$N$91,$E$5:$E$91,$E96,$A$5:$A$91,P$93)/96,3)</f>
        <v>0</v>
      </c>
      <c r="Q96" s="5">
        <f>ROUND(SUMIFS($N$5:$N$91,$E$5:$E$91,$E96,$A$5:$A$91,Q$93)/96,3)</f>
        <v>0</v>
      </c>
      <c r="R96" s="5">
        <f>ROUND(SUMIFS($N$5:$N$91,$E$5:$E$91,$E96,$A$5:$A$91,R$93)/96,3)</f>
        <v>0</v>
      </c>
      <c r="S96" s="5">
        <f>ROUND(SUMIFS($N$5:$N$91,$E$5:$E$91,$E96,$A$5:$A$91,S$93)/96,3)</f>
        <v>0.29299999999999998</v>
      </c>
      <c r="T96" s="5">
        <f>ROUND(SUMIFS($N$5:$N$91,$E$5:$E$91,$E96,$A$5:$A$91,T$93)/96,3)</f>
        <v>1.2E-2</v>
      </c>
      <c r="U96" s="5">
        <f>ROUND(SUMIFS($N$5:$N$91,$E$5:$E$91,$E96,$A$5:$A$91,U$93)/96,3)</f>
        <v>0</v>
      </c>
      <c r="V96" s="5">
        <f>ROUND(SUMIFS($N$5:$N$91,$E$5:$E$91,$E96,$A$5:$A$91,V$93)/96,3)</f>
        <v>0</v>
      </c>
      <c r="W96" s="5">
        <f>ROUND(SUMIFS($N$5:$N$91,$E$5:$E$91,$E96,$A$5:$A$91,W$93)/96,3)</f>
        <v>0</v>
      </c>
      <c r="X96" s="5">
        <f>ROUND(SUMIFS($N$5:$N$91,$E$5:$E$91,$E96,$A$5:$A$91,X$93)/96,3)</f>
        <v>0</v>
      </c>
      <c r="Y96" s="5">
        <f>ROUND(SUMIFS($N$5:$N$91,$E$5:$E$91,$E96,$A$5:$A$91,Y$93)/96,3)</f>
        <v>0</v>
      </c>
      <c r="Z96" s="5">
        <f>ROUND(SUMIFS($N$5:$N$91,$E$5:$E$91,$E96,$A$5:$A$91,Z$93)/96,3)</f>
        <v>0</v>
      </c>
      <c r="AA96" s="5">
        <f>ROUND(SUMIFS($N$5:$N$91,$E$5:$E$91,$E96,$A$5:$A$91,AA$93)/96,3)</f>
        <v>0</v>
      </c>
      <c r="AB96" s="5">
        <f>ROUND(SUMIFS($N$5:$N$91,$E$5:$E$91,$E96,$A$5:$A$91,AB$93)/96,3)</f>
        <v>0</v>
      </c>
      <c r="AC96" s="5">
        <f>ROUND(SUMIFS($N$5:$N$91,$E$5:$E$91,$E96,$A$5:$A$91,AC$93)/96,3)</f>
        <v>0</v>
      </c>
      <c r="AD96" s="5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</row>
    <row r="97" spans="2:44" x14ac:dyDescent="0.35">
      <c r="B97" s="23"/>
      <c r="C97" s="24"/>
      <c r="D97" s="11" t="s">
        <v>15</v>
      </c>
      <c r="E97" s="4" t="s">
        <v>18</v>
      </c>
      <c r="F97"/>
      <c r="G97"/>
      <c r="H97"/>
      <c r="I97"/>
      <c r="J97"/>
      <c r="M97" s="5">
        <f t="shared" si="0"/>
        <v>1.328125</v>
      </c>
      <c r="N97" s="5">
        <f>SUMIF($E$5:$E$91,$E97,N$5:N$91)</f>
        <v>127.5</v>
      </c>
      <c r="O97" s="5">
        <f>ROUND(SUMIFS($N$5:$N$91,$E$5:$E$91,$E97,$A$5:$A$91,O$93)/96,3)</f>
        <v>0.152</v>
      </c>
      <c r="P97" s="5">
        <f>ROUND(SUMIFS($N$5:$N$91,$E$5:$E$91,$E97,$A$5:$A$91,P$93)/96,3)</f>
        <v>0</v>
      </c>
      <c r="Q97" s="5">
        <f>ROUND(SUMIFS($N$5:$N$91,$E$5:$E$91,$E97,$A$5:$A$91,Q$93)/96,3)</f>
        <v>0</v>
      </c>
      <c r="R97" s="5">
        <f>ROUND(SUMIFS($N$5:$N$91,$E$5:$E$91,$E97,$A$5:$A$91,R$93)/96,3)</f>
        <v>0</v>
      </c>
      <c r="S97" s="5">
        <f>ROUND(SUMIFS($N$5:$N$91,$E$5:$E$91,$E97,$A$5:$A$91,S$93)/96,3)</f>
        <v>0.42499999999999999</v>
      </c>
      <c r="T97" s="5">
        <f>ROUND(SUMIFS($N$5:$N$91,$E$5:$E$91,$E97,$A$5:$A$91,T$93)/96,3)</f>
        <v>5.0999999999999997E-2</v>
      </c>
      <c r="U97" s="5">
        <f>ROUND(SUMIFS($N$5:$N$91,$E$5:$E$91,$E97,$A$5:$A$91,U$93)/96,3)</f>
        <v>0.7</v>
      </c>
      <c r="V97" s="5">
        <f>ROUND(SUMIFS($N$5:$N$91,$E$5:$E$91,$E97,$A$5:$A$91,V$93)/96,3)</f>
        <v>0</v>
      </c>
      <c r="W97" s="5">
        <f>ROUND(SUMIFS($N$5:$N$91,$E$5:$E$91,$E97,$A$5:$A$91,W$93)/96,3)</f>
        <v>0</v>
      </c>
      <c r="X97" s="5">
        <f>ROUND(SUMIFS($N$5:$N$91,$E$5:$E$91,$E97,$A$5:$A$91,X$93)/96,3)</f>
        <v>0</v>
      </c>
      <c r="Y97" s="5">
        <f>ROUND(SUMIFS($N$5:$N$91,$E$5:$E$91,$E97,$A$5:$A$91,Y$93)/96,3)</f>
        <v>0</v>
      </c>
      <c r="Z97" s="5">
        <f>ROUND(SUMIFS($N$5:$N$91,$E$5:$E$91,$E97,$A$5:$A$91,Z$93)/96,3)</f>
        <v>0</v>
      </c>
      <c r="AA97" s="5">
        <f>ROUND(SUMIFS($N$5:$N$91,$E$5:$E$91,$E97,$A$5:$A$91,AA$93)/96,3)</f>
        <v>0</v>
      </c>
      <c r="AB97" s="5">
        <f>ROUND(SUMIFS($N$5:$N$91,$E$5:$E$91,$E97,$A$5:$A$91,AB$93)/96,3)</f>
        <v>0</v>
      </c>
      <c r="AC97" s="5">
        <f>ROUND(SUMIFS($N$5:$N$91,$E$5:$E$91,$E97,$A$5:$A$91,AC$93)/96,3)</f>
        <v>0</v>
      </c>
      <c r="AD97" s="5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</row>
    <row r="98" spans="2:44" x14ac:dyDescent="0.35">
      <c r="B98" s="3" t="s">
        <v>49</v>
      </c>
      <c r="C98"/>
      <c r="D98" s="11" t="s">
        <v>15</v>
      </c>
      <c r="E98" s="11" t="s">
        <v>20</v>
      </c>
      <c r="F98"/>
      <c r="G98"/>
      <c r="H98"/>
      <c r="I98"/>
      <c r="J98"/>
      <c r="M98" s="5">
        <f>N98/96</f>
        <v>5.4188802083333352</v>
      </c>
      <c r="N98" s="5">
        <f>SUMIF($E$5:$E$91,$E98,N$5:N$91)</f>
        <v>520.2125000000002</v>
      </c>
      <c r="O98" s="5">
        <f>ROUND(SUMIFS($N$5:$N$91,$E$5:$E$91,$E98,$A$5:$A$91,O$93)/96,3)</f>
        <v>0.29699999999999999</v>
      </c>
      <c r="P98" s="5">
        <f>ROUND(SUMIFS($N$5:$N$91,$E$5:$E$91,$E98,$A$5:$A$91,P$93)/96,3)</f>
        <v>4.7E-2</v>
      </c>
      <c r="Q98" s="5">
        <f>ROUND(SUMIFS($N$5:$N$91,$E$5:$E$91,$E98,$A$5:$A$91,Q$93)/96,3)</f>
        <v>2E-3</v>
      </c>
      <c r="R98" s="5">
        <f>ROUND(SUMIFS($N$5:$N$91,$E$5:$E$91,$E98,$A$5:$A$91,R$93)/96,3)</f>
        <v>3.2080000000000002</v>
      </c>
      <c r="S98" s="5">
        <f>ROUND(SUMIFS($N$5:$N$91,$E$5:$E$91,$E98,$A$5:$A$91,S$93)/96,3)</f>
        <v>0</v>
      </c>
      <c r="T98" s="5">
        <f>ROUND(SUMIFS($N$5:$N$91,$E$5:$E$91,$E98,$A$5:$A$91,T$93)/96,3)</f>
        <v>9.9000000000000005E-2</v>
      </c>
      <c r="U98" s="5">
        <f>ROUND(SUMIFS($N$5:$N$91,$E$5:$E$91,$E98,$A$5:$A$91,U$93)/96,3)</f>
        <v>1.014</v>
      </c>
      <c r="V98" s="5">
        <f>ROUND(SUMIFS($N$5:$N$91,$E$5:$E$91,$E98,$A$5:$A$91,V$93)/96,3)</f>
        <v>0.26100000000000001</v>
      </c>
      <c r="W98" s="5">
        <f>ROUND(SUMIFS($N$5:$N$91,$E$5:$E$91,$E98,$A$5:$A$91,W$93)/96,3)</f>
        <v>0.14499999999999999</v>
      </c>
      <c r="X98" s="5">
        <f>ROUND(SUMIFS($N$5:$N$91,$E$5:$E$91,$E98,$A$5:$A$91,X$93)/96,3)</f>
        <v>1.6E-2</v>
      </c>
      <c r="Y98" s="5">
        <f>ROUND(SUMIFS($N$5:$N$91,$E$5:$E$91,$E98,$A$5:$A$91,Y$93)/96,3)</f>
        <v>0</v>
      </c>
      <c r="Z98" s="5">
        <f>ROUND(SUMIFS($N$5:$N$91,$E$5:$E$91,$E98,$A$5:$A$91,Z$93)/96,3)</f>
        <v>0.29199999999999998</v>
      </c>
      <c r="AA98" s="5">
        <f>ROUND(SUMIFS($N$5:$N$91,$E$5:$E$91,$E98,$A$5:$A$91,AA$93)/96,3)</f>
        <v>2.1000000000000001E-2</v>
      </c>
      <c r="AB98" s="5">
        <f>ROUND(SUMIFS($N$5:$N$91,$E$5:$E$91,$E98,$A$5:$A$91,AB$93)/96,3)</f>
        <v>8.0000000000000002E-3</v>
      </c>
      <c r="AC98" s="5">
        <f>ROUND(SUMIFS($N$5:$N$91,$E$5:$E$91,$E98,$A$5:$A$91,AC$93)/96,3)</f>
        <v>8.0000000000000002E-3</v>
      </c>
      <c r="AD98" s="5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</row>
    <row r="99" spans="2:44" x14ac:dyDescent="0.35">
      <c r="B99" s="21" t="s">
        <v>50</v>
      </c>
      <c r="C99"/>
      <c r="D99" s="11" t="s">
        <v>15</v>
      </c>
      <c r="E99" s="11" t="s">
        <v>17</v>
      </c>
      <c r="F99"/>
      <c r="G99"/>
      <c r="H99"/>
      <c r="I99"/>
      <c r="J99"/>
      <c r="M99" s="5">
        <f t="shared" si="0"/>
        <v>0.29175347222222298</v>
      </c>
      <c r="N99" s="5">
        <f>SUMIF($E$5:$E$91,$E99,N$5:N$91)</f>
        <v>28.008333333333407</v>
      </c>
      <c r="O99" s="5">
        <f>ROUND(SUMIFS($N$5:$N$91,$E$5:$E$91,$E99,$A$5:$A$91,O$93)/96,3)</f>
        <v>0.154</v>
      </c>
      <c r="P99" s="5">
        <f>ROUND(SUMIFS($N$5:$N$91,$E$5:$E$91,$E99,$A$5:$A$91,P$93)/96,3)</f>
        <v>0.01</v>
      </c>
      <c r="Q99" s="5">
        <f>ROUND(SUMIFS($N$5:$N$91,$E$5:$E$91,$E99,$A$5:$A$91,Q$93)/96,3)</f>
        <v>1E-3</v>
      </c>
      <c r="R99" s="5">
        <f>ROUND(SUMIFS($N$5:$N$91,$E$5:$E$91,$E99,$A$5:$A$91,R$93)/96,3)</f>
        <v>0</v>
      </c>
      <c r="S99" s="5">
        <f>ROUND(SUMIFS($N$5:$N$91,$E$5:$E$91,$E99,$A$5:$A$91,S$93)/96,3)</f>
        <v>0</v>
      </c>
      <c r="T99" s="5">
        <f>ROUND(SUMIFS($N$5:$N$91,$E$5:$E$91,$E99,$A$5:$A$91,T$93)/96,3)</f>
        <v>8.0000000000000002E-3</v>
      </c>
      <c r="U99" s="5">
        <f>ROUND(SUMIFS($N$5:$N$91,$E$5:$E$91,$E99,$A$5:$A$91,U$93)/96,3)</f>
        <v>0</v>
      </c>
      <c r="V99" s="5">
        <f>ROUND(SUMIFS($N$5:$N$91,$E$5:$E$91,$E99,$A$5:$A$91,V$93)/96,3)</f>
        <v>0</v>
      </c>
      <c r="W99" s="5">
        <f>ROUND(SUMIFS($N$5:$N$91,$E$5:$E$91,$E99,$A$5:$A$91,W$93)/96,3)</f>
        <v>9.4E-2</v>
      </c>
      <c r="X99" s="5">
        <f>ROUND(SUMIFS($N$5:$N$91,$E$5:$E$91,$E99,$A$5:$A$91,X$93)/96,3)</f>
        <v>0</v>
      </c>
      <c r="Y99" s="5">
        <f>ROUND(SUMIFS($N$5:$N$91,$E$5:$E$91,$E99,$A$5:$A$91,Y$93)/96,3)</f>
        <v>0</v>
      </c>
      <c r="Z99" s="5">
        <f>ROUND(SUMIFS($N$5:$N$91,$E$5:$E$91,$E99,$A$5:$A$91,Z$93)/96,3)</f>
        <v>0</v>
      </c>
      <c r="AA99" s="5">
        <f>ROUND(SUMIFS($N$5:$N$91,$E$5:$E$91,$E99,$A$5:$A$91,AA$93)/96,3)</f>
        <v>1.4E-2</v>
      </c>
      <c r="AB99" s="5">
        <f>ROUND(SUMIFS($N$5:$N$91,$E$5:$E$91,$E99,$A$5:$A$91,AB$93)/96,3)</f>
        <v>5.0000000000000001E-3</v>
      </c>
      <c r="AC99" s="5">
        <f>ROUND(SUMIFS($N$5:$N$91,$E$5:$E$91,$E99,$A$5:$A$91,AC$93)/96,3)</f>
        <v>5.0000000000000001E-3</v>
      </c>
      <c r="AD99" s="5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</row>
    <row r="100" spans="2:44" x14ac:dyDescent="0.35">
      <c r="C100"/>
      <c r="F100"/>
      <c r="G100"/>
      <c r="H100"/>
      <c r="I100"/>
      <c r="J100"/>
      <c r="M100" s="3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</row>
    <row r="101" spans="2:44" x14ac:dyDescent="0.35">
      <c r="F101"/>
      <c r="G101"/>
      <c r="H101"/>
      <c r="I101"/>
      <c r="J101"/>
      <c r="M101" s="5">
        <f>SUM(M95:M100)</f>
        <v>8.8791232638888911</v>
      </c>
      <c r="N101" s="19">
        <f>SUM(N95:N100)</f>
        <v>852.39583333333371</v>
      </c>
      <c r="O101" s="5">
        <f>SUM(O95:O100)</f>
        <v>0.7320000000000001</v>
      </c>
      <c r="P101" s="5">
        <f>SUM(P95:P100)</f>
        <v>5.7000000000000002E-2</v>
      </c>
      <c r="Q101" s="5">
        <f>SUM(Q95:Q100)</f>
        <v>3.0000000000000001E-3</v>
      </c>
      <c r="R101" s="5">
        <f>SUM(R95:R100)</f>
        <v>3.2080000000000002</v>
      </c>
      <c r="S101" s="5">
        <f>SUM(S95:S100)</f>
        <v>0.71799999999999997</v>
      </c>
      <c r="T101" s="5">
        <f>SUM(T95:T100)</f>
        <v>0.17</v>
      </c>
      <c r="U101" s="5">
        <f>SUM(U95:U100)</f>
        <v>1.714</v>
      </c>
      <c r="V101" s="5">
        <f>SUM(V95:V100)</f>
        <v>0.26100000000000001</v>
      </c>
      <c r="W101" s="5">
        <f>SUM(W95:W100)</f>
        <v>0.23899999999999999</v>
      </c>
      <c r="X101" s="5">
        <f>SUM(X95:X100)</f>
        <v>1.6E-2</v>
      </c>
      <c r="Y101" s="5">
        <f>SUM(Y95:Y100)</f>
        <v>1.4059999999999999</v>
      </c>
      <c r="Z101" s="5">
        <f>SUM(Z95:Z100)</f>
        <v>0.29199999999999998</v>
      </c>
      <c r="AA101" s="5">
        <f>SUM(AA95:AA100)</f>
        <v>3.5000000000000003E-2</v>
      </c>
      <c r="AB101" s="5">
        <f>SUM(AB95:AB100)</f>
        <v>1.3000000000000001E-2</v>
      </c>
      <c r="AC101" s="5">
        <f>SUM(AC95:AC100)</f>
        <v>1.3000000000000001E-2</v>
      </c>
      <c r="AD101" s="5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</row>
    <row r="102" spans="2:44" x14ac:dyDescent="0.35">
      <c r="F102"/>
      <c r="G102"/>
      <c r="H102"/>
      <c r="I102"/>
      <c r="J102"/>
      <c r="M102" s="5">
        <f>M92-M101</f>
        <v>0</v>
      </c>
      <c r="N102" s="5">
        <f>N92-N101</f>
        <v>0</v>
      </c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</row>
    <row r="103" spans="2:44" x14ac:dyDescent="0.35">
      <c r="F103"/>
      <c r="G103"/>
      <c r="H103"/>
      <c r="I103"/>
      <c r="J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</row>
    <row r="104" spans="2:44" x14ac:dyDescent="0.35">
      <c r="F104"/>
      <c r="G104"/>
      <c r="H104"/>
      <c r="I104"/>
      <c r="J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</row>
    <row r="105" spans="2:44" x14ac:dyDescent="0.35"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</row>
    <row r="106" spans="2:44" x14ac:dyDescent="0.35"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</row>
  </sheetData>
  <autoFilter ref="A4:N93" xr:uid="{E692CC1A-B77E-435F-8A5E-E9839B8AE1B0}"/>
  <pageMargins left="0.74803149606299213" right="0.74803149606299213" top="0.98425196850393704" bottom="0.98425196850393704" header="0.51181102362204722" footer="0.51181102362204722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Nu-Stores-LAND-24.05.24 summary</vt:lpstr>
      <vt:lpstr>'Nu-Stores-LAND-24.05.24 summary'!Print_Area</vt:lpstr>
      <vt:lpstr>'Nu-Stores-LAND-24.05.24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2024-05-24T15:31:25Z</dcterms:created>
  <dcterms:modified xsi:type="dcterms:W3CDTF">2024-05-24T15:57:27Z</dcterms:modified>
</cp:coreProperties>
</file>