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filterPrivacy="1" defaultThemeVersion="124226"/>
  <xr:revisionPtr revIDLastSave="0" documentId="13_ncr:1_{53C7CD3F-DD0D-482A-BB89-B4D957359FF5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Sheet1" sheetId="1" r:id="rId1"/>
  </sheets>
  <calcPr calcId="181029"/>
</workbook>
</file>

<file path=xl/calcChain.xml><?xml version="1.0" encoding="utf-8"?>
<calcChain xmlns="http://schemas.openxmlformats.org/spreadsheetml/2006/main">
  <c r="C20" i="1" l="1"/>
  <c r="C18" i="1"/>
  <c r="C16" i="1"/>
  <c r="C4" i="1"/>
  <c r="D4" i="1" s="1"/>
  <c r="G9" i="1"/>
  <c r="D5" i="1" l="1"/>
  <c r="M5" i="1" l="1"/>
  <c r="K5" i="1" l="1"/>
  <c r="K4" i="1" s="1"/>
  <c r="L5" i="1"/>
  <c r="C3" i="1"/>
  <c r="G5" i="1"/>
  <c r="C5" i="1" l="1"/>
  <c r="E5" i="1" s="1"/>
  <c r="E3" i="1"/>
  <c r="E4" i="1" l="1"/>
  <c r="E10" i="1"/>
  <c r="E12" i="1" l="1"/>
  <c r="E11" i="1"/>
</calcChain>
</file>

<file path=xl/sharedStrings.xml><?xml version="1.0" encoding="utf-8"?>
<sst xmlns="http://schemas.openxmlformats.org/spreadsheetml/2006/main" count="16" uniqueCount="15">
  <si>
    <t>Area</t>
  </si>
  <si>
    <t>rate</t>
  </si>
  <si>
    <t>ref</t>
  </si>
  <si>
    <t>Value</t>
  </si>
  <si>
    <t>Builtup area</t>
  </si>
  <si>
    <t>Balcony</t>
  </si>
  <si>
    <t>Total</t>
  </si>
  <si>
    <t>Discount</t>
  </si>
  <si>
    <t>Base Rate</t>
  </si>
  <si>
    <t>FMV</t>
  </si>
  <si>
    <t>RV</t>
  </si>
  <si>
    <t>DV</t>
  </si>
  <si>
    <t>Circle</t>
  </si>
  <si>
    <t>Rate</t>
  </si>
  <si>
    <t>Percentage Diff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</si>
</sst>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_ * #,##0_ ;_ * \-#,##0_ ;_ * &quot;-&quot;??_ ;_ @_ "/>
    <numFmt numFmtId="170" formatCode="0.0%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">
    <xf numFmtId="0" fontId="0" fillId="0" borderId="0" xfId="0"/>
    <xf numFmtId="164" fontId="0" fillId="0" borderId="0" xfId="1" applyNumberFormat="1" applyFont="1"/>
    <xf numFmtId="164" fontId="0" fillId="0" borderId="0" xfId="0" applyNumberFormat="1"/>
    <xf numFmtId="0" fontId="2" fillId="0" borderId="0" xfId="0" applyFont="1"/>
    <xf numFmtId="43" fontId="0" fillId="0" borderId="0" xfId="0" applyNumberFormat="1"/>
    <xf numFmtId="0" fontId="0" fillId="0" borderId="0" xfId="0" applyAlignment="1">
      <alignment horizontal="center" vertical="center"/>
    </xf>
    <xf numFmtId="164" fontId="2" fillId="0" borderId="0" xfId="1" applyNumberFormat="1" applyFont="1"/>
    <xf numFmtId="9" fontId="0" fillId="0" borderId="0" xfId="2" applyFont="1"/>
    <xf numFmtId="0" fontId="0" fillId="0" borderId="1" xfId="0" applyBorder="1"/>
    <xf numFmtId="164" fontId="0" fillId="0" borderId="1" xfId="1" applyNumberFormat="1" applyFont="1" applyBorder="1"/>
    <xf numFmtId="164" fontId="0" fillId="0" borderId="1" xfId="0" applyNumberFormat="1" applyBorder="1"/>
    <xf numFmtId="2" fontId="0" fillId="0" borderId="0" xfId="0" applyNumberFormat="1"/>
    <xf numFmtId="170" fontId="0" fillId="0" borderId="0" xfId="2" applyNumberFormat="1" applyFont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M20"/>
  <sheetViews>
    <sheetView tabSelected="1" workbookViewId="0">
      <selection activeCell="C20" sqref="C20"/>
    </sheetView>
  </sheetViews>
  <sheetFormatPr defaultRowHeight="15" x14ac:dyDescent="0.25"/>
  <cols>
    <col min="2" max="3" width="14.85546875" bestFit="1" customWidth="1"/>
    <col min="4" max="6" width="14.85546875" customWidth="1"/>
    <col min="7" max="7" width="11.28515625" bestFit="1" customWidth="1"/>
    <col min="9" max="9" width="9.7109375" bestFit="1" customWidth="1"/>
    <col min="11" max="11" width="12.28515625" bestFit="1" customWidth="1"/>
    <col min="12" max="12" width="14.85546875" bestFit="1" customWidth="1"/>
    <col min="13" max="13" width="11.28515625" bestFit="1" customWidth="1"/>
  </cols>
  <sheetData>
    <row r="2" spans="2:13" x14ac:dyDescent="0.25">
      <c r="C2" s="5" t="s">
        <v>4</v>
      </c>
      <c r="D2" s="5" t="s">
        <v>5</v>
      </c>
      <c r="E2" s="5" t="s">
        <v>6</v>
      </c>
      <c r="G2" s="3" t="s">
        <v>2</v>
      </c>
    </row>
    <row r="3" spans="2:13" x14ac:dyDescent="0.25">
      <c r="B3" t="s">
        <v>0</v>
      </c>
      <c r="C3">
        <f>4872.83</f>
        <v>4872.83</v>
      </c>
      <c r="D3">
        <v>1831</v>
      </c>
      <c r="E3">
        <f>C3+D3</f>
        <v>6703.83</v>
      </c>
      <c r="G3">
        <v>2200</v>
      </c>
      <c r="K3">
        <v>6703.83</v>
      </c>
      <c r="L3">
        <v>6703.83</v>
      </c>
      <c r="M3">
        <v>1500</v>
      </c>
    </row>
    <row r="4" spans="2:13" x14ac:dyDescent="0.25">
      <c r="B4" t="s">
        <v>1</v>
      </c>
      <c r="C4">
        <f>C8*(1-D8)</f>
        <v>20000</v>
      </c>
      <c r="D4">
        <f>C4/2</f>
        <v>10000</v>
      </c>
      <c r="E4" s="4">
        <f>E5/E3</f>
        <v>17268.725489757348</v>
      </c>
      <c r="G4">
        <v>13637</v>
      </c>
      <c r="K4">
        <f>K5/K3</f>
        <v>14916.846041740318</v>
      </c>
      <c r="L4">
        <v>16700</v>
      </c>
      <c r="M4">
        <v>22000</v>
      </c>
    </row>
    <row r="5" spans="2:13" x14ac:dyDescent="0.25">
      <c r="B5" t="s">
        <v>3</v>
      </c>
      <c r="C5" s="6">
        <f>C3*C4</f>
        <v>97456600</v>
      </c>
      <c r="D5" s="6">
        <f>D3*D4</f>
        <v>18310000</v>
      </c>
      <c r="E5" s="6">
        <f>C5+D5</f>
        <v>115766600</v>
      </c>
      <c r="F5" s="1"/>
      <c r="G5" s="1">
        <f>G3*G4</f>
        <v>30001400</v>
      </c>
      <c r="H5" s="1"/>
      <c r="I5" s="1"/>
      <c r="J5" s="1"/>
      <c r="K5" s="1">
        <f>10^8</f>
        <v>100000000</v>
      </c>
      <c r="L5" s="1">
        <f>L3*L4</f>
        <v>111953961</v>
      </c>
      <c r="M5" s="1">
        <f>M3*M4</f>
        <v>33000000</v>
      </c>
    </row>
    <row r="6" spans="2:13" x14ac:dyDescent="0.25">
      <c r="I6" s="2"/>
    </row>
    <row r="7" spans="2:13" x14ac:dyDescent="0.25">
      <c r="C7" t="s">
        <v>8</v>
      </c>
      <c r="D7" t="s">
        <v>7</v>
      </c>
      <c r="G7">
        <v>22000</v>
      </c>
    </row>
    <row r="8" spans="2:13" x14ac:dyDescent="0.25">
      <c r="C8">
        <v>20000</v>
      </c>
      <c r="D8" s="7">
        <v>0</v>
      </c>
      <c r="G8">
        <v>0.9</v>
      </c>
    </row>
    <row r="9" spans="2:13" x14ac:dyDescent="0.25">
      <c r="G9">
        <f>G7*G8</f>
        <v>19800</v>
      </c>
    </row>
    <row r="10" spans="2:13" x14ac:dyDescent="0.25">
      <c r="D10" s="8" t="s">
        <v>9</v>
      </c>
      <c r="E10" s="9">
        <f>ROUND(E5,-6)</f>
        <v>116000000</v>
      </c>
    </row>
    <row r="11" spans="2:13" x14ac:dyDescent="0.25">
      <c r="D11" s="8" t="s">
        <v>10</v>
      </c>
      <c r="E11" s="10">
        <f>E10*0.85</f>
        <v>98600000</v>
      </c>
    </row>
    <row r="12" spans="2:13" x14ac:dyDescent="0.25">
      <c r="D12" s="8" t="s">
        <v>11</v>
      </c>
      <c r="E12" s="10">
        <f>E10*0.75</f>
        <v>87000000</v>
      </c>
    </row>
    <row r="15" spans="2:13" x14ac:dyDescent="0.25">
      <c r="B15" s="3" t="s">
        <v>12</v>
      </c>
    </row>
    <row r="16" spans="2:13" x14ac:dyDescent="0.25">
      <c r="B16" t="s">
        <v>0</v>
      </c>
      <c r="C16" s="11">
        <f>C3/10.7639</f>
        <v>452.70115850202995</v>
      </c>
    </row>
    <row r="17" spans="2:3" x14ac:dyDescent="0.25">
      <c r="B17" t="s">
        <v>13</v>
      </c>
      <c r="C17" s="1">
        <v>170000</v>
      </c>
    </row>
    <row r="18" spans="2:3" x14ac:dyDescent="0.25">
      <c r="C18" s="6">
        <f>C16*C17</f>
        <v>76959196.945345089</v>
      </c>
    </row>
    <row r="20" spans="2:3" x14ac:dyDescent="0.25">
      <c r="B20" t="s">
        <v>14</v>
      </c>
      <c r="C20" s="12">
        <f>(E5-C18)/AVERAGE(C18,E5)</f>
        <v>0.40272141736853484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2024-07-02T09:32:34Z</dcterms:modified>
</cp:coreProperties>
</file>