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3527378-E80F-461F-9B7E-771292691878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Sheet1" sheetId="1" r:id="rId1"/>
    <sheet name="WO" sheetId="2" r:id="rId2"/>
    <sheet name="Sheet2" sheetId="3" r:id="rId3"/>
  </sheets>
  <definedNames>
    <definedName name="_xlnm._FilterDatabase" localSheetId="0" hidden="1">Sheet1!$A$2:$L$127</definedName>
    <definedName name="_xlnm._FilterDatabase" localSheetId="2" hidden="1">Sheet2!$D$1:$D$128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K10" i="3"/>
  <c r="L10" i="3" s="1"/>
  <c r="K52" i="3"/>
  <c r="L52" i="3" s="1"/>
  <c r="K8" i="3"/>
  <c r="J99" i="3"/>
  <c r="K99" i="3" s="1"/>
  <c r="K64" i="3"/>
  <c r="L64" i="3" s="1"/>
  <c r="K13" i="3"/>
  <c r="L13" i="3" s="1"/>
  <c r="K69" i="3"/>
  <c r="L69" i="3" s="1"/>
  <c r="J23" i="3"/>
  <c r="K23" i="3" s="1"/>
  <c r="K72" i="3"/>
  <c r="K35" i="3"/>
  <c r="L35" i="3" s="1"/>
  <c r="K89" i="3"/>
  <c r="L89" i="3" s="1"/>
  <c r="K101" i="3"/>
  <c r="L101" i="3" s="1"/>
  <c r="K7" i="3"/>
  <c r="K20" i="3"/>
  <c r="L20" i="3" s="1"/>
  <c r="K3" i="3"/>
  <c r="L3" i="3" s="1"/>
  <c r="K114" i="3"/>
  <c r="L114" i="3" s="1"/>
  <c r="K17" i="3"/>
  <c r="K45" i="3"/>
  <c r="L45" i="3" s="1"/>
  <c r="K123" i="3"/>
  <c r="L123" i="3" s="1"/>
  <c r="K127" i="3"/>
  <c r="L127" i="3" s="1"/>
  <c r="K122" i="3"/>
  <c r="L122" i="3" s="1"/>
  <c r="K121" i="3"/>
  <c r="L121" i="3" s="1"/>
  <c r="K110" i="3"/>
  <c r="L110" i="3" s="1"/>
  <c r="K30" i="3"/>
  <c r="L30" i="3" s="1"/>
  <c r="K112" i="3"/>
  <c r="L112" i="3" s="1"/>
  <c r="K81" i="3"/>
  <c r="L81" i="3" s="1"/>
  <c r="K93" i="3"/>
  <c r="L93" i="3" s="1"/>
  <c r="K106" i="3"/>
  <c r="L106" i="3" s="1"/>
  <c r="K76" i="3"/>
  <c r="L76" i="3" s="1"/>
  <c r="K62" i="3"/>
  <c r="L62" i="3" s="1"/>
  <c r="K95" i="3"/>
  <c r="L95" i="3" s="1"/>
  <c r="K107" i="3"/>
  <c r="L107" i="3" s="1"/>
  <c r="K29" i="3"/>
  <c r="L29" i="3" s="1"/>
  <c r="K92" i="3"/>
  <c r="L92" i="3" s="1"/>
  <c r="K58" i="3"/>
  <c r="L58" i="3" s="1"/>
  <c r="K18" i="3"/>
  <c r="L18" i="3" s="1"/>
  <c r="K111" i="3"/>
  <c r="L111" i="3" s="1"/>
  <c r="K108" i="3"/>
  <c r="L108" i="3" s="1"/>
  <c r="K15" i="3"/>
  <c r="L15" i="3" s="1"/>
  <c r="K5" i="3"/>
  <c r="K43" i="3"/>
  <c r="L43" i="3" s="1"/>
  <c r="K65" i="3"/>
  <c r="L65" i="3" s="1"/>
  <c r="K88" i="3"/>
  <c r="L88" i="3" s="1"/>
  <c r="K46" i="3"/>
  <c r="L46" i="3" s="1"/>
  <c r="K47" i="3"/>
  <c r="K48" i="3"/>
  <c r="L48" i="3" s="1"/>
  <c r="K49" i="3"/>
  <c r="L49" i="3" s="1"/>
  <c r="K50" i="3"/>
  <c r="L50" i="3" s="1"/>
  <c r="K51" i="3"/>
  <c r="L51" i="3" s="1"/>
  <c r="K21" i="3"/>
  <c r="L21" i="3" s="1"/>
  <c r="K53" i="3"/>
  <c r="L53" i="3" s="1"/>
  <c r="K54" i="3"/>
  <c r="L54" i="3" s="1"/>
  <c r="K55" i="3"/>
  <c r="K56" i="3"/>
  <c r="L56" i="3" s="1"/>
  <c r="K57" i="3"/>
  <c r="L57" i="3" s="1"/>
  <c r="K27" i="3"/>
  <c r="L27" i="3" s="1"/>
  <c r="K59" i="3"/>
  <c r="L59" i="3" s="1"/>
  <c r="K33" i="3"/>
  <c r="L33" i="3" s="1"/>
  <c r="K61" i="3"/>
  <c r="L61" i="3" s="1"/>
  <c r="K24" i="3"/>
  <c r="L24" i="3" s="1"/>
  <c r="K85" i="3"/>
  <c r="K102" i="3"/>
  <c r="L102" i="3" s="1"/>
  <c r="K113" i="3"/>
  <c r="L113" i="3" s="1"/>
  <c r="K36" i="3"/>
  <c r="L36" i="3" s="1"/>
  <c r="K14" i="3"/>
  <c r="L14" i="3" s="1"/>
  <c r="K31" i="3"/>
  <c r="L31" i="3" s="1"/>
  <c r="K12" i="3"/>
  <c r="L12" i="3" s="1"/>
  <c r="K74" i="3"/>
  <c r="L74" i="3" s="1"/>
  <c r="K68" i="3"/>
  <c r="L68" i="3" s="1"/>
  <c r="K4" i="3"/>
  <c r="L4" i="3" s="1"/>
  <c r="K19" i="3"/>
  <c r="L19" i="3" s="1"/>
  <c r="K70" i="3"/>
  <c r="L70" i="3" s="1"/>
  <c r="K103" i="3"/>
  <c r="L103" i="3" s="1"/>
  <c r="K75" i="3"/>
  <c r="L75" i="3" s="1"/>
  <c r="K77" i="3"/>
  <c r="L77" i="3" s="1"/>
  <c r="K78" i="3"/>
  <c r="L78" i="3" s="1"/>
  <c r="K79" i="3"/>
  <c r="L79" i="3" s="1"/>
  <c r="K80" i="3"/>
  <c r="L80" i="3" s="1"/>
  <c r="K44" i="3"/>
  <c r="L44" i="3" s="1"/>
  <c r="K82" i="3"/>
  <c r="L82" i="3" s="1"/>
  <c r="K67" i="3"/>
  <c r="L67" i="3" s="1"/>
  <c r="K16" i="3"/>
  <c r="L16" i="3" s="1"/>
  <c r="K83" i="3"/>
  <c r="L83" i="3" s="1"/>
  <c r="K86" i="3"/>
  <c r="L86" i="3" s="1"/>
  <c r="K87" i="3"/>
  <c r="L87" i="3" s="1"/>
  <c r="K28" i="3"/>
  <c r="L28" i="3" s="1"/>
  <c r="K39" i="3"/>
  <c r="L39" i="3" s="1"/>
  <c r="K25" i="3"/>
  <c r="L25" i="3" s="1"/>
  <c r="K91" i="3"/>
  <c r="L91" i="3" s="1"/>
  <c r="K11" i="3"/>
  <c r="L11" i="3" s="1"/>
  <c r="K9" i="3"/>
  <c r="L9" i="3" s="1"/>
  <c r="K6" i="3"/>
  <c r="L6" i="3" s="1"/>
  <c r="K105" i="3"/>
  <c r="L105" i="3" s="1"/>
  <c r="K96" i="3"/>
  <c r="L96" i="3" s="1"/>
  <c r="K26" i="3"/>
  <c r="L26" i="3" s="1"/>
  <c r="K98" i="3"/>
  <c r="L98" i="3" s="1"/>
  <c r="K71" i="3"/>
  <c r="L71" i="3" s="1"/>
  <c r="K84" i="3"/>
  <c r="L84" i="3" s="1"/>
  <c r="K63" i="3"/>
  <c r="L63" i="3" s="1"/>
  <c r="K60" i="3"/>
  <c r="L60" i="3" s="1"/>
  <c r="K73" i="3"/>
  <c r="L73" i="3" s="1"/>
  <c r="K104" i="3"/>
  <c r="L104" i="3" s="1"/>
  <c r="K32" i="3"/>
  <c r="L32" i="3" s="1"/>
  <c r="K42" i="3"/>
  <c r="L42" i="3" s="1"/>
  <c r="K38" i="3"/>
  <c r="L38" i="3" s="1"/>
  <c r="K37" i="3"/>
  <c r="L37" i="3" s="1"/>
  <c r="K109" i="3"/>
  <c r="L109" i="3" s="1"/>
  <c r="K34" i="3"/>
  <c r="L34" i="3" s="1"/>
  <c r="K41" i="3"/>
  <c r="L41" i="3" s="1"/>
  <c r="K66" i="3"/>
  <c r="L66" i="3" s="1"/>
  <c r="K97" i="3"/>
  <c r="L97" i="3" s="1"/>
  <c r="K90" i="3"/>
  <c r="L90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94" i="3"/>
  <c r="L94" i="3" s="1"/>
  <c r="K100" i="3"/>
  <c r="L100" i="3" s="1"/>
  <c r="K40" i="3"/>
  <c r="L40" i="3" s="1"/>
  <c r="K124" i="3"/>
  <c r="L124" i="3" s="1"/>
  <c r="K125" i="3"/>
  <c r="L125" i="3" s="1"/>
  <c r="K126" i="3"/>
  <c r="L126" i="3" s="1"/>
  <c r="L85" i="3"/>
  <c r="L55" i="3"/>
  <c r="L47" i="3"/>
  <c r="L5" i="3"/>
  <c r="F58" i="3"/>
  <c r="F76" i="3"/>
  <c r="F81" i="3"/>
  <c r="L17" i="3"/>
  <c r="L7" i="3"/>
  <c r="L72" i="3"/>
  <c r="E19" i="2"/>
  <c r="E15" i="2"/>
  <c r="C13" i="2"/>
  <c r="E12" i="2"/>
  <c r="E11" i="2"/>
  <c r="E10" i="2"/>
  <c r="E9" i="2"/>
  <c r="E8" i="2"/>
  <c r="E7" i="2"/>
  <c r="E6" i="2"/>
  <c r="E5" i="2"/>
  <c r="L8" i="3" l="1"/>
  <c r="L22" i="3"/>
  <c r="L23" i="3"/>
  <c r="E13" i="2"/>
  <c r="E16" i="2" s="1"/>
  <c r="E17" i="2" s="1"/>
  <c r="E18" i="2" s="1"/>
  <c r="E20" i="2"/>
  <c r="E21" i="2" s="1"/>
  <c r="L99" i="3" l="1"/>
  <c r="K127" i="1"/>
  <c r="L127" i="1" s="1"/>
  <c r="K126" i="1"/>
  <c r="L126" i="1" s="1"/>
  <c r="K125" i="1"/>
  <c r="L125" i="1" s="1"/>
  <c r="K124" i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L124" i="1" l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 l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F38" i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F32" i="1"/>
  <c r="K31" i="1"/>
  <c r="L31" i="1" s="1"/>
  <c r="K30" i="1"/>
  <c r="L30" i="1" s="1"/>
  <c r="K29" i="1"/>
  <c r="L29" i="1" s="1"/>
  <c r="F29" i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J11" i="1"/>
  <c r="K11" i="1" s="1"/>
  <c r="K10" i="1"/>
  <c r="L10" i="1" s="1"/>
  <c r="K9" i="1"/>
  <c r="L9" i="1" s="1"/>
  <c r="K8" i="1"/>
  <c r="L8" i="1" s="1"/>
  <c r="K7" i="1"/>
  <c r="L7" i="1" s="1"/>
  <c r="J7" i="1"/>
  <c r="K6" i="1"/>
  <c r="L6" i="1" s="1"/>
  <c r="K5" i="1"/>
  <c r="L5" i="1" s="1"/>
  <c r="K4" i="1"/>
  <c r="L4" i="1" s="1"/>
  <c r="K3" i="1"/>
  <c r="K129" i="1" l="1"/>
  <c r="J129" i="1"/>
  <c r="L11" i="1"/>
  <c r="L3" i="1"/>
  <c r="L129" i="1" l="1"/>
</calcChain>
</file>

<file path=xl/sharedStrings.xml><?xml version="1.0" encoding="utf-8"?>
<sst xmlns="http://schemas.openxmlformats.org/spreadsheetml/2006/main" count="1278" uniqueCount="259">
  <si>
    <t>SL NO</t>
  </si>
  <si>
    <t>Party Name</t>
  </si>
  <si>
    <t>Invoice No</t>
  </si>
  <si>
    <t>Invoice Date</t>
  </si>
  <si>
    <t>HSN</t>
  </si>
  <si>
    <t>Basic</t>
  </si>
  <si>
    <t>GST</t>
  </si>
  <si>
    <t>Total value</t>
  </si>
  <si>
    <t>Sungreen Power &amp; Renewable Energy PVT</t>
  </si>
  <si>
    <t>10.7.23</t>
  </si>
  <si>
    <t>20.7.23</t>
  </si>
  <si>
    <t>Item Name</t>
  </si>
  <si>
    <t>Uom</t>
  </si>
  <si>
    <t>No</t>
  </si>
  <si>
    <t>Service</t>
  </si>
  <si>
    <t>Ishaani Electronics Pvt. Ltd</t>
  </si>
  <si>
    <t>PDB pannel</t>
  </si>
  <si>
    <t>pc</t>
  </si>
  <si>
    <t>Control pannel</t>
  </si>
  <si>
    <t>Motor</t>
  </si>
  <si>
    <t>18.12.23</t>
  </si>
  <si>
    <t>11.12.23</t>
  </si>
  <si>
    <t>20.11.23</t>
  </si>
  <si>
    <t>28.12.23</t>
  </si>
  <si>
    <t>LT pcc pannel</t>
  </si>
  <si>
    <t>MCC pannel</t>
  </si>
  <si>
    <t>2.1.24</t>
  </si>
  <si>
    <t>PLC pannel</t>
  </si>
  <si>
    <t>Control Desk</t>
  </si>
  <si>
    <t>3.2.24</t>
  </si>
  <si>
    <t>29.11.23</t>
  </si>
  <si>
    <t>12.1.24</t>
  </si>
  <si>
    <t>4.12.23</t>
  </si>
  <si>
    <t xml:space="preserve"> List of Invoice </t>
  </si>
  <si>
    <t>Schneider electric</t>
  </si>
  <si>
    <t>33kv panel</t>
  </si>
  <si>
    <t>9.02.24</t>
  </si>
  <si>
    <t>11 kv</t>
  </si>
  <si>
    <t>13.12.23</t>
  </si>
  <si>
    <t>D-Max industries</t>
  </si>
  <si>
    <t>GM valve Adapt</t>
  </si>
  <si>
    <t>16.12.23</t>
  </si>
  <si>
    <t>Cylinder Repair</t>
  </si>
  <si>
    <t>Servic</t>
  </si>
  <si>
    <t>10.2.24</t>
  </si>
  <si>
    <t>Valve &amp; Nozel</t>
  </si>
  <si>
    <t>19.1.24</t>
  </si>
  <si>
    <t>cylinder Testing</t>
  </si>
  <si>
    <t>05.01.24</t>
  </si>
  <si>
    <t>17.1.24</t>
  </si>
  <si>
    <t>New C02 Cylinder</t>
  </si>
  <si>
    <t>27.11.23</t>
  </si>
  <si>
    <t>Copper cable</t>
  </si>
  <si>
    <t>Mtr</t>
  </si>
  <si>
    <t>20.12.23</t>
  </si>
  <si>
    <t>C02 Accsories</t>
  </si>
  <si>
    <t>15.1.24</t>
  </si>
  <si>
    <t>C02 Gas</t>
  </si>
  <si>
    <t>kg</t>
  </si>
  <si>
    <t>Pressure valve</t>
  </si>
  <si>
    <t>23.12.23</t>
  </si>
  <si>
    <t xml:space="preserve">hose </t>
  </si>
  <si>
    <t>Forge Fitting</t>
  </si>
  <si>
    <t>LS</t>
  </si>
  <si>
    <t>5.12.23</t>
  </si>
  <si>
    <t>Gas &amp; Valve</t>
  </si>
  <si>
    <t>5.1.24</t>
  </si>
  <si>
    <t>C02 contorl panel</t>
  </si>
  <si>
    <t>1.2.24</t>
  </si>
  <si>
    <t>nozel,valve, adaptor</t>
  </si>
  <si>
    <t>4.1.24</t>
  </si>
  <si>
    <t>C02 service</t>
  </si>
  <si>
    <t>C02 refiling</t>
  </si>
  <si>
    <t>19.4.24</t>
  </si>
  <si>
    <t>17.2.24</t>
  </si>
  <si>
    <t>Jasch Gauging Technologics Ltd</t>
  </si>
  <si>
    <t>Revamping Foil Mill</t>
  </si>
  <si>
    <t>set</t>
  </si>
  <si>
    <t>31.10.23</t>
  </si>
  <si>
    <t>Sps Steel rolling Mill Ltd</t>
  </si>
  <si>
    <t>transformer 12500 kva</t>
  </si>
  <si>
    <t>15.10.23</t>
  </si>
  <si>
    <t>Thermocom 500 TMt</t>
  </si>
  <si>
    <t>MT</t>
  </si>
  <si>
    <t>11.10.23</t>
  </si>
  <si>
    <t>Shree Manmonhan Corporation</t>
  </si>
  <si>
    <t>Flood Light</t>
  </si>
  <si>
    <t>Pc</t>
  </si>
  <si>
    <t>4.10.23</t>
  </si>
  <si>
    <t>Supertech Engineering &amp; Trade</t>
  </si>
  <si>
    <t>Pump</t>
  </si>
  <si>
    <t>13.10.23</t>
  </si>
  <si>
    <t>Great eastern infracon pvt. Ltd</t>
  </si>
  <si>
    <t xml:space="preserve">Ms angel </t>
  </si>
  <si>
    <t>Mt</t>
  </si>
  <si>
    <t>14.7.23</t>
  </si>
  <si>
    <t>Manbhum ispat</t>
  </si>
  <si>
    <t>Ms  ISMB</t>
  </si>
  <si>
    <t>mt</t>
  </si>
  <si>
    <t>Shree Anjaneya ispat pvt. Ltd</t>
  </si>
  <si>
    <t>profile sheet</t>
  </si>
  <si>
    <t>17.7.23</t>
  </si>
  <si>
    <t>Gajanan iron pvt ltd</t>
  </si>
  <si>
    <t>ms channel</t>
  </si>
  <si>
    <t>B.K. Steel</t>
  </si>
  <si>
    <t>18.8.23</t>
  </si>
  <si>
    <t>2.9.23</t>
  </si>
  <si>
    <t>Avery india Ltd</t>
  </si>
  <si>
    <t>60 mt weigh bridge</t>
  </si>
  <si>
    <t>E239</t>
  </si>
  <si>
    <t>31.8.23</t>
  </si>
  <si>
    <t>8.9.23</t>
  </si>
  <si>
    <t>11.9.23</t>
  </si>
  <si>
    <t>12.9.23</t>
  </si>
  <si>
    <t>Poorva Engineering &amp; Tools Pvt ltd</t>
  </si>
  <si>
    <t>compressor</t>
  </si>
  <si>
    <t>13.9.23</t>
  </si>
  <si>
    <t>Devasya Vinimay pvt. Ltd</t>
  </si>
  <si>
    <t>Chq. Plate</t>
  </si>
  <si>
    <t>21.9.23</t>
  </si>
  <si>
    <t>Bravospong iron pvt ltd</t>
  </si>
  <si>
    <t>Aluminium Paint</t>
  </si>
  <si>
    <t>LTs</t>
  </si>
  <si>
    <t>22.9.23</t>
  </si>
  <si>
    <t>Surya Alloy industries ltd</t>
  </si>
  <si>
    <t>MSBeam</t>
  </si>
  <si>
    <t>23.9.23</t>
  </si>
  <si>
    <t>Prism Fluids LLP</t>
  </si>
  <si>
    <t>Achenbach Mill</t>
  </si>
  <si>
    <t>24.4.24</t>
  </si>
  <si>
    <t>Paharpur Cooling towers ltd</t>
  </si>
  <si>
    <t>paharpur cooling tower</t>
  </si>
  <si>
    <t>3.11.23</t>
  </si>
  <si>
    <t>23.4.24</t>
  </si>
  <si>
    <t>Live line Electronice</t>
  </si>
  <si>
    <t>10kv Ups</t>
  </si>
  <si>
    <t>7.2.24</t>
  </si>
  <si>
    <t>Gainwell commosales pvt ltd</t>
  </si>
  <si>
    <t>500 cat DG set</t>
  </si>
  <si>
    <t>20.1.24</t>
  </si>
  <si>
    <t>Sovisy india pvt ltd</t>
  </si>
  <si>
    <t>Pannel tank</t>
  </si>
  <si>
    <t>13.1.24</t>
  </si>
  <si>
    <t>Voltam Transformers ltd</t>
  </si>
  <si>
    <t xml:space="preserve">3000 kva </t>
  </si>
  <si>
    <t>8.11.23</t>
  </si>
  <si>
    <t>12.12.23</t>
  </si>
  <si>
    <t>30.10.23</t>
  </si>
  <si>
    <t>Thermochem Furnaces Pvt. Ltd</t>
  </si>
  <si>
    <t>Furnace</t>
  </si>
  <si>
    <t>universal cables ltd</t>
  </si>
  <si>
    <t>Cables</t>
  </si>
  <si>
    <t>Mtrs</t>
  </si>
  <si>
    <t>9.12.23</t>
  </si>
  <si>
    <t>15.12.23</t>
  </si>
  <si>
    <t>Aspire Bearing</t>
  </si>
  <si>
    <t>Bearing</t>
  </si>
  <si>
    <t>24.11.23</t>
  </si>
  <si>
    <t>SMTC</t>
  </si>
  <si>
    <t>plate</t>
  </si>
  <si>
    <t>2.11.23</t>
  </si>
  <si>
    <t>Shyam sell &amp; Power</t>
  </si>
  <si>
    <t>Ibem</t>
  </si>
  <si>
    <t>Channel</t>
  </si>
  <si>
    <t>6.11.23</t>
  </si>
  <si>
    <t>joist</t>
  </si>
  <si>
    <t>9.11.23</t>
  </si>
  <si>
    <t>Metcast India</t>
  </si>
  <si>
    <t>Copper Strip</t>
  </si>
  <si>
    <t>MTR</t>
  </si>
  <si>
    <t>28.11.23</t>
  </si>
  <si>
    <t>Kleenoil Filteration</t>
  </si>
  <si>
    <t>Access</t>
  </si>
  <si>
    <t>25.10.23</t>
  </si>
  <si>
    <t>SSK Electrical</t>
  </si>
  <si>
    <t>26.12.23</t>
  </si>
  <si>
    <t>Haidery Hydraulics</t>
  </si>
  <si>
    <t>Filter</t>
  </si>
  <si>
    <t>22.12.23</t>
  </si>
  <si>
    <t>mtrs</t>
  </si>
  <si>
    <t>Ms Plate</t>
  </si>
  <si>
    <t>6.12.23</t>
  </si>
  <si>
    <t xml:space="preserve">utkarsh india </t>
  </si>
  <si>
    <t>ERW pipe</t>
  </si>
  <si>
    <t>Kg</t>
  </si>
  <si>
    <t>Shree Jaganath</t>
  </si>
  <si>
    <t>Gi Cable Tray</t>
  </si>
  <si>
    <t>MTr</t>
  </si>
  <si>
    <t>Chq coil</t>
  </si>
  <si>
    <t>30.1.24</t>
  </si>
  <si>
    <t>31.5.24</t>
  </si>
  <si>
    <t>29.12.23</t>
  </si>
  <si>
    <t>SIPL</t>
  </si>
  <si>
    <t>TMT</t>
  </si>
  <si>
    <t>16.1.24</t>
  </si>
  <si>
    <t>Taherbrothers</t>
  </si>
  <si>
    <t xml:space="preserve">Valve </t>
  </si>
  <si>
    <t>mtr</t>
  </si>
  <si>
    <t>3.1.24</t>
  </si>
  <si>
    <t>protec &amp;control</t>
  </si>
  <si>
    <t>sensor</t>
  </si>
  <si>
    <t>9.1.24</t>
  </si>
  <si>
    <t>light</t>
  </si>
  <si>
    <t>6.1.24</t>
  </si>
  <si>
    <t>pipe</t>
  </si>
  <si>
    <t>8.2.24</t>
  </si>
  <si>
    <t>ups 10 kva</t>
  </si>
  <si>
    <t>PLATE</t>
  </si>
  <si>
    <t>13.2.24</t>
  </si>
  <si>
    <t>PIPE</t>
  </si>
  <si>
    <t>PC</t>
  </si>
  <si>
    <t>PRERANA ENG</t>
  </si>
  <si>
    <t>R O PLANT</t>
  </si>
  <si>
    <t>SET</t>
  </si>
  <si>
    <t>10408`</t>
  </si>
  <si>
    <t>15.2.24</t>
  </si>
  <si>
    <t>VALVE</t>
  </si>
  <si>
    <t>14.2.24</t>
  </si>
  <si>
    <t>DEW TECHNOLOGIES</t>
  </si>
  <si>
    <t>PARTHA METER</t>
  </si>
  <si>
    <t>21.2.24</t>
  </si>
  <si>
    <t>16.2.24</t>
  </si>
  <si>
    <t>beam</t>
  </si>
  <si>
    <t>22.2.24</t>
  </si>
  <si>
    <t>23..2.24</t>
  </si>
  <si>
    <t>3.3.24</t>
  </si>
  <si>
    <t>hr coil</t>
  </si>
  <si>
    <t>28.3.24</t>
  </si>
  <si>
    <t>20.3.24</t>
  </si>
  <si>
    <t>valve</t>
  </si>
  <si>
    <t>Total</t>
  </si>
  <si>
    <t>31.3.24</t>
  </si>
  <si>
    <t>26.3.24</t>
  </si>
  <si>
    <t>Bhagatjee steel pvt</t>
  </si>
  <si>
    <t>angle</t>
  </si>
  <si>
    <t>1.3.24</t>
  </si>
  <si>
    <t>Service &amp; Labour charge (Approx)</t>
  </si>
  <si>
    <t>Assets</t>
  </si>
  <si>
    <t>ACHENBACH</t>
  </si>
  <si>
    <t>Weighbridge</t>
  </si>
  <si>
    <t>Factory Shed</t>
  </si>
  <si>
    <t>lab instrument</t>
  </si>
  <si>
    <t>Fire fighting</t>
  </si>
  <si>
    <t>GENERATOR</t>
  </si>
  <si>
    <t>ELECTRICAL</t>
  </si>
  <si>
    <t>UTILITY</t>
  </si>
  <si>
    <t>SOLAR POWER</t>
  </si>
  <si>
    <t>PU FLOORING WORKS -DETAILS as on 28.03.24</t>
  </si>
  <si>
    <t>WO</t>
  </si>
  <si>
    <t>QTY (Sq ft)</t>
  </si>
  <si>
    <t>Rate</t>
  </si>
  <si>
    <t>Basic Value</t>
  </si>
  <si>
    <t>Proposed wo</t>
  </si>
  <si>
    <t xml:space="preserve">TOTAL WO </t>
  </si>
  <si>
    <t>GST @18 %</t>
  </si>
  <si>
    <t>TOTAL WO  VALUE</t>
  </si>
  <si>
    <t xml:space="preserve">Bill Booked </t>
  </si>
  <si>
    <t>Total Bill release</t>
  </si>
  <si>
    <t>kisanu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</si>
</sst>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1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0" fontId="4" fillId="4" borderId="0" xfId="0" applyFont="1" applyFill="1"/>
    <xf numFmtId="0" fontId="5" fillId="5" borderId="1" xfId="0" applyFont="1" applyFill="1" applyBorder="1" applyAlignment="1">
      <alignment horizontal="center"/>
    </xf>
    <xf numFmtId="1" fontId="6" fillId="4" borderId="8" xfId="0" applyNumberFormat="1" applyFont="1" applyFill="1" applyBorder="1"/>
    <xf numFmtId="3" fontId="6" fillId="4" borderId="8" xfId="0" applyNumberFormat="1" applyFont="1" applyFill="1" applyBorder="1"/>
    <xf numFmtId="0" fontId="6" fillId="4" borderId="8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3" fontId="6" fillId="4" borderId="1" xfId="0" applyNumberFormat="1" applyFont="1" applyFill="1" applyBorder="1"/>
    <xf numFmtId="3" fontId="6" fillId="4" borderId="9" xfId="0" applyNumberFormat="1" applyFont="1" applyFill="1" applyBorder="1"/>
    <xf numFmtId="0" fontId="6" fillId="4" borderId="0" xfId="0" applyFont="1" applyFill="1"/>
    <xf numFmtId="3" fontId="5" fillId="4" borderId="10" xfId="0" applyNumberFormat="1" applyFont="1" applyFill="1" applyBorder="1"/>
    <xf numFmtId="3" fontId="5" fillId="4" borderId="0" xfId="0" applyNumberFormat="1" applyFont="1" applyFill="1"/>
    <xf numFmtId="3" fontId="6" fillId="4" borderId="0" xfId="0" applyNumberFormat="1" applyFont="1" applyFill="1"/>
    <xf numFmtId="0" fontId="5" fillId="4" borderId="11" xfId="0" applyFont="1" applyFill="1" applyBorder="1"/>
    <xf numFmtId="3" fontId="5" fillId="4" borderId="12" xfId="0" applyNumberFormat="1" applyFont="1" applyFill="1" applyBorder="1" applyAlignment="1">
      <alignment horizontal="right"/>
    </xf>
    <xf numFmtId="0" fontId="6" fillId="4" borderId="12" xfId="0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right"/>
    </xf>
    <xf numFmtId="0" fontId="6" fillId="4" borderId="14" xfId="0" applyFont="1" applyFill="1" applyBorder="1"/>
    <xf numFmtId="3" fontId="5" fillId="4" borderId="15" xfId="0" applyNumberFormat="1" applyFont="1" applyFill="1" applyBorder="1"/>
    <xf numFmtId="0" fontId="5" fillId="5" borderId="10" xfId="0" applyFont="1" applyFill="1" applyBorder="1"/>
    <xf numFmtId="0" fontId="5" fillId="4" borderId="16" xfId="0" applyFont="1" applyFill="1" applyBorder="1"/>
    <xf numFmtId="3" fontId="5" fillId="5" borderId="10" xfId="0" applyNumberFormat="1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3" fontId="6" fillId="4" borderId="7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28" sqref="B128"/>
    </sheetView>
  </sheetViews>
  <sheetFormatPr defaultRowHeight="15" x14ac:dyDescent="0.25"/>
  <cols>
    <col min="2" max="2" width="39.28515625" customWidth="1"/>
    <col min="3" max="3" width="19.85546875" customWidth="1"/>
    <col min="4" max="4" width="15.140625" customWidth="1"/>
    <col min="5" max="6" width="5.85546875" customWidth="1"/>
    <col min="7" max="7" width="10.85546875" customWidth="1"/>
    <col min="8" max="8" width="12.140625" customWidth="1"/>
    <col min="9" max="9" width="9.7109375" customWidth="1"/>
    <col min="10" max="10" width="10.85546875" customWidth="1"/>
    <col min="11" max="11" width="9" customWidth="1"/>
    <col min="12" max="12" width="14.28515625" bestFit="1" customWidth="1"/>
  </cols>
  <sheetData>
    <row r="1" spans="1:14" x14ac:dyDescent="0.25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4" x14ac:dyDescent="0.25">
      <c r="A2" s="5" t="s">
        <v>0</v>
      </c>
      <c r="B2" s="5" t="s">
        <v>1</v>
      </c>
      <c r="C2" s="5" t="s">
        <v>11</v>
      </c>
      <c r="D2" s="5" t="s">
        <v>237</v>
      </c>
      <c r="E2" s="5" t="s">
        <v>12</v>
      </c>
      <c r="F2" s="5" t="s">
        <v>13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</row>
    <row r="3" spans="1:14" x14ac:dyDescent="0.25">
      <c r="A3" s="1">
        <v>1</v>
      </c>
      <c r="B3" s="1" t="s">
        <v>8</v>
      </c>
      <c r="C3" s="1" t="s">
        <v>14</v>
      </c>
      <c r="D3" s="1" t="s">
        <v>246</v>
      </c>
      <c r="E3" s="1"/>
      <c r="F3" s="1"/>
      <c r="G3" s="1">
        <v>58</v>
      </c>
      <c r="H3" s="1" t="s">
        <v>9</v>
      </c>
      <c r="I3" s="1">
        <v>9954</v>
      </c>
      <c r="J3" s="1">
        <v>1980000</v>
      </c>
      <c r="K3" s="1">
        <f>J3*18%</f>
        <v>356400</v>
      </c>
      <c r="L3" s="1">
        <f t="shared" ref="L3:L34" si="0">J3+K3</f>
        <v>2336400</v>
      </c>
    </row>
    <row r="4" spans="1:14" x14ac:dyDescent="0.25">
      <c r="A4" s="1">
        <v>2</v>
      </c>
      <c r="B4" s="1" t="s">
        <v>8</v>
      </c>
      <c r="C4" s="1"/>
      <c r="D4" s="1" t="s">
        <v>246</v>
      </c>
      <c r="E4" s="1"/>
      <c r="F4" s="1"/>
      <c r="G4" s="1">
        <v>57</v>
      </c>
      <c r="H4" s="1" t="s">
        <v>9</v>
      </c>
      <c r="I4" s="1">
        <v>9954</v>
      </c>
      <c r="J4" s="1">
        <v>4620000</v>
      </c>
      <c r="K4" s="1">
        <f>J4*12%</f>
        <v>554400</v>
      </c>
      <c r="L4" s="1">
        <f t="shared" si="0"/>
        <v>5174400</v>
      </c>
    </row>
    <row r="5" spans="1:14" x14ac:dyDescent="0.25">
      <c r="A5" s="1">
        <v>3</v>
      </c>
      <c r="B5" s="1" t="s">
        <v>15</v>
      </c>
      <c r="C5" s="1" t="s">
        <v>16</v>
      </c>
      <c r="D5" s="1" t="s">
        <v>238</v>
      </c>
      <c r="E5" s="1" t="s">
        <v>17</v>
      </c>
      <c r="F5" s="1">
        <v>1</v>
      </c>
      <c r="G5" s="1">
        <v>149</v>
      </c>
      <c r="H5" s="1" t="s">
        <v>22</v>
      </c>
      <c r="I5" s="1">
        <v>85371</v>
      </c>
      <c r="J5" s="1">
        <v>833250</v>
      </c>
      <c r="K5" s="1">
        <f t="shared" ref="K5:K36" si="1">J5*18%</f>
        <v>149985</v>
      </c>
      <c r="L5" s="1">
        <f t="shared" si="0"/>
        <v>983235</v>
      </c>
    </row>
    <row r="6" spans="1:14" x14ac:dyDescent="0.25">
      <c r="A6" s="1">
        <v>4</v>
      </c>
      <c r="B6" s="1" t="s">
        <v>15</v>
      </c>
      <c r="C6" s="1" t="s">
        <v>18</v>
      </c>
      <c r="D6" s="1" t="s">
        <v>238</v>
      </c>
      <c r="E6" s="1" t="s">
        <v>17</v>
      </c>
      <c r="F6" s="1">
        <v>3</v>
      </c>
      <c r="G6" s="1">
        <v>167</v>
      </c>
      <c r="H6" s="1" t="s">
        <v>21</v>
      </c>
      <c r="I6" s="1">
        <v>85371</v>
      </c>
      <c r="J6" s="1">
        <v>4650000</v>
      </c>
      <c r="K6" s="1">
        <f t="shared" si="1"/>
        <v>837000</v>
      </c>
      <c r="L6" s="1">
        <f t="shared" si="0"/>
        <v>5487000</v>
      </c>
    </row>
    <row r="7" spans="1:14" x14ac:dyDescent="0.25">
      <c r="A7" s="1">
        <v>5</v>
      </c>
      <c r="B7" s="1" t="s">
        <v>15</v>
      </c>
      <c r="C7" s="1" t="s">
        <v>19</v>
      </c>
      <c r="D7" s="1" t="s">
        <v>238</v>
      </c>
      <c r="E7" s="1" t="s">
        <v>17</v>
      </c>
      <c r="F7" s="1">
        <v>3</v>
      </c>
      <c r="G7" s="1">
        <v>170</v>
      </c>
      <c r="H7" s="1" t="s">
        <v>20</v>
      </c>
      <c r="I7" s="1">
        <v>85015</v>
      </c>
      <c r="J7" s="1">
        <f>203182+101591</f>
        <v>304773</v>
      </c>
      <c r="K7" s="1">
        <f t="shared" si="1"/>
        <v>54859.14</v>
      </c>
      <c r="L7" s="1">
        <f t="shared" si="0"/>
        <v>359632.14</v>
      </c>
    </row>
    <row r="8" spans="1:14" x14ac:dyDescent="0.25">
      <c r="A8" s="1">
        <v>6</v>
      </c>
      <c r="B8" s="1" t="s">
        <v>15</v>
      </c>
      <c r="C8" s="1" t="s">
        <v>16</v>
      </c>
      <c r="D8" s="1" t="s">
        <v>238</v>
      </c>
      <c r="E8" s="1" t="s">
        <v>17</v>
      </c>
      <c r="F8" s="1">
        <v>1</v>
      </c>
      <c r="G8" s="1">
        <v>174</v>
      </c>
      <c r="H8" s="1" t="s">
        <v>23</v>
      </c>
      <c r="I8" s="1">
        <v>85371</v>
      </c>
      <c r="J8" s="1">
        <v>659603</v>
      </c>
      <c r="K8" s="1">
        <f t="shared" si="1"/>
        <v>118728.54</v>
      </c>
      <c r="L8" s="1">
        <f t="shared" si="0"/>
        <v>778331.54</v>
      </c>
      <c r="N8" t="s">
        <v>258</v>
      </c>
    </row>
    <row r="9" spans="1:14" x14ac:dyDescent="0.25">
      <c r="A9" s="1">
        <v>7</v>
      </c>
      <c r="B9" s="1" t="s">
        <v>15</v>
      </c>
      <c r="C9" s="1" t="s">
        <v>24</v>
      </c>
      <c r="D9" s="1" t="s">
        <v>238</v>
      </c>
      <c r="E9" s="1" t="s">
        <v>17</v>
      </c>
      <c r="F9" s="1">
        <v>1</v>
      </c>
      <c r="G9" s="1">
        <v>148</v>
      </c>
      <c r="H9" s="1" t="s">
        <v>22</v>
      </c>
      <c r="I9" s="1">
        <v>85371</v>
      </c>
      <c r="J9" s="1">
        <v>3284026</v>
      </c>
      <c r="K9" s="1">
        <f t="shared" si="1"/>
        <v>591124.67999999993</v>
      </c>
      <c r="L9" s="1">
        <f t="shared" si="0"/>
        <v>3875150.6799999997</v>
      </c>
    </row>
    <row r="10" spans="1:14" x14ac:dyDescent="0.25">
      <c r="A10" s="1">
        <v>8</v>
      </c>
      <c r="B10" s="1" t="s">
        <v>15</v>
      </c>
      <c r="C10" s="1" t="s">
        <v>25</v>
      </c>
      <c r="D10" s="1" t="s">
        <v>238</v>
      </c>
      <c r="E10" s="1" t="s">
        <v>17</v>
      </c>
      <c r="F10" s="1">
        <v>1</v>
      </c>
      <c r="G10" s="1">
        <v>148</v>
      </c>
      <c r="H10" s="1" t="s">
        <v>22</v>
      </c>
      <c r="I10" s="1">
        <v>85371</v>
      </c>
      <c r="J10" s="1">
        <v>612000</v>
      </c>
      <c r="K10" s="1">
        <f t="shared" si="1"/>
        <v>110160</v>
      </c>
      <c r="L10" s="1">
        <f t="shared" si="0"/>
        <v>722160</v>
      </c>
    </row>
    <row r="11" spans="1:14" x14ac:dyDescent="0.25">
      <c r="A11" s="1">
        <v>9</v>
      </c>
      <c r="B11" s="1" t="s">
        <v>15</v>
      </c>
      <c r="C11" s="1" t="s">
        <v>27</v>
      </c>
      <c r="D11" s="1" t="s">
        <v>238</v>
      </c>
      <c r="E11" s="1" t="s">
        <v>17</v>
      </c>
      <c r="F11" s="1">
        <v>2</v>
      </c>
      <c r="G11" s="1">
        <v>177</v>
      </c>
      <c r="H11" s="1" t="s">
        <v>26</v>
      </c>
      <c r="I11" s="1">
        <v>85371</v>
      </c>
      <c r="J11" s="1">
        <f>1108609+866225</f>
        <v>1974834</v>
      </c>
      <c r="K11" s="1">
        <f t="shared" si="1"/>
        <v>355470.12</v>
      </c>
      <c r="L11" s="1">
        <f t="shared" si="0"/>
        <v>2330304.12</v>
      </c>
    </row>
    <row r="12" spans="1:14" x14ac:dyDescent="0.25">
      <c r="A12" s="1">
        <v>10</v>
      </c>
      <c r="B12" s="1" t="s">
        <v>15</v>
      </c>
      <c r="C12" s="1" t="s">
        <v>28</v>
      </c>
      <c r="D12" s="1" t="s">
        <v>238</v>
      </c>
      <c r="E12" s="1" t="s">
        <v>17</v>
      </c>
      <c r="F12" s="1">
        <v>1</v>
      </c>
      <c r="G12" s="1">
        <v>197</v>
      </c>
      <c r="H12" s="1" t="s">
        <v>29</v>
      </c>
      <c r="I12" s="1">
        <v>85371</v>
      </c>
      <c r="J12" s="1">
        <v>576159</v>
      </c>
      <c r="K12" s="1">
        <f t="shared" si="1"/>
        <v>103708.62</v>
      </c>
      <c r="L12" s="1">
        <f t="shared" si="0"/>
        <v>679867.62</v>
      </c>
    </row>
    <row r="13" spans="1:14" x14ac:dyDescent="0.25">
      <c r="A13" s="1">
        <v>11</v>
      </c>
      <c r="B13" s="1" t="s">
        <v>15</v>
      </c>
      <c r="C13" s="1" t="s">
        <v>16</v>
      </c>
      <c r="D13" s="1" t="s">
        <v>238</v>
      </c>
      <c r="E13" s="1" t="s">
        <v>17</v>
      </c>
      <c r="F13" s="1">
        <v>2</v>
      </c>
      <c r="G13" s="1">
        <v>155</v>
      </c>
      <c r="H13" s="1" t="s">
        <v>30</v>
      </c>
      <c r="I13" s="1">
        <v>85371</v>
      </c>
      <c r="J13" s="1">
        <v>1182000</v>
      </c>
      <c r="K13" s="1">
        <f t="shared" si="1"/>
        <v>212760</v>
      </c>
      <c r="L13" s="1">
        <f t="shared" si="0"/>
        <v>1394760</v>
      </c>
    </row>
    <row r="14" spans="1:14" x14ac:dyDescent="0.25">
      <c r="A14" s="1">
        <v>12</v>
      </c>
      <c r="B14" s="1" t="s">
        <v>15</v>
      </c>
      <c r="C14" s="1" t="s">
        <v>28</v>
      </c>
      <c r="D14" s="1" t="s">
        <v>238</v>
      </c>
      <c r="E14" s="1" t="s">
        <v>17</v>
      </c>
      <c r="F14" s="1">
        <v>1</v>
      </c>
      <c r="G14" s="1">
        <v>187</v>
      </c>
      <c r="H14" s="1" t="s">
        <v>31</v>
      </c>
      <c r="I14" s="1">
        <v>85371</v>
      </c>
      <c r="J14" s="1">
        <v>389404</v>
      </c>
      <c r="K14" s="1">
        <f t="shared" si="1"/>
        <v>70092.72</v>
      </c>
      <c r="L14" s="1">
        <f t="shared" si="0"/>
        <v>459496.72</v>
      </c>
    </row>
    <row r="15" spans="1:14" x14ac:dyDescent="0.25">
      <c r="A15" s="1">
        <v>13</v>
      </c>
      <c r="B15" s="1" t="s">
        <v>15</v>
      </c>
      <c r="C15" s="1" t="s">
        <v>19</v>
      </c>
      <c r="D15" s="1" t="s">
        <v>238</v>
      </c>
      <c r="E15" s="1" t="s">
        <v>17</v>
      </c>
      <c r="F15" s="1">
        <v>3</v>
      </c>
      <c r="G15" s="1">
        <v>162</v>
      </c>
      <c r="H15" s="1" t="s">
        <v>32</v>
      </c>
      <c r="I15" s="1">
        <v>850152</v>
      </c>
      <c r="J15" s="1">
        <v>275747</v>
      </c>
      <c r="K15" s="1">
        <f t="shared" si="1"/>
        <v>49634.46</v>
      </c>
      <c r="L15" s="1">
        <f t="shared" si="0"/>
        <v>325381.46000000002</v>
      </c>
    </row>
    <row r="16" spans="1:14" x14ac:dyDescent="0.25">
      <c r="A16" s="1">
        <v>14</v>
      </c>
      <c r="B16" s="1" t="s">
        <v>15</v>
      </c>
      <c r="C16" s="1" t="s">
        <v>27</v>
      </c>
      <c r="D16" s="1" t="s">
        <v>238</v>
      </c>
      <c r="E16" s="1" t="s">
        <v>17</v>
      </c>
      <c r="F16" s="1">
        <v>3</v>
      </c>
      <c r="G16" s="1">
        <v>161</v>
      </c>
      <c r="H16" s="1" t="s">
        <v>32</v>
      </c>
      <c r="I16" s="1">
        <v>85371</v>
      </c>
      <c r="J16" s="1">
        <v>4758205</v>
      </c>
      <c r="K16" s="1">
        <f t="shared" si="1"/>
        <v>856476.9</v>
      </c>
      <c r="L16" s="1">
        <f t="shared" si="0"/>
        <v>5614681.9000000004</v>
      </c>
    </row>
    <row r="17" spans="1:12" x14ac:dyDescent="0.25">
      <c r="A17" s="1">
        <v>15</v>
      </c>
      <c r="B17" s="1" t="s">
        <v>34</v>
      </c>
      <c r="C17" s="1" t="s">
        <v>35</v>
      </c>
      <c r="D17" s="1" t="s">
        <v>244</v>
      </c>
      <c r="E17" s="1" t="s">
        <v>17</v>
      </c>
      <c r="F17" s="1">
        <v>1</v>
      </c>
      <c r="G17" s="1">
        <v>537</v>
      </c>
      <c r="H17" s="1" t="s">
        <v>36</v>
      </c>
      <c r="I17" s="1">
        <v>85372</v>
      </c>
      <c r="J17" s="1">
        <v>2200000</v>
      </c>
      <c r="K17" s="1">
        <f t="shared" si="1"/>
        <v>396000</v>
      </c>
      <c r="L17" s="1">
        <f t="shared" si="0"/>
        <v>2596000</v>
      </c>
    </row>
    <row r="18" spans="1:12" x14ac:dyDescent="0.25">
      <c r="A18" s="1">
        <v>16</v>
      </c>
      <c r="B18" s="1" t="s">
        <v>34</v>
      </c>
      <c r="C18" s="1" t="s">
        <v>37</v>
      </c>
      <c r="D18" s="1" t="s">
        <v>244</v>
      </c>
      <c r="E18" s="1" t="s">
        <v>17</v>
      </c>
      <c r="F18" s="1">
        <v>2</v>
      </c>
      <c r="G18" s="1">
        <v>7019</v>
      </c>
      <c r="H18" s="1" t="s">
        <v>38</v>
      </c>
      <c r="I18" s="1">
        <v>85372</v>
      </c>
      <c r="J18" s="1">
        <v>9400000</v>
      </c>
      <c r="K18" s="1">
        <f t="shared" si="1"/>
        <v>1692000</v>
      </c>
      <c r="L18" s="1">
        <f t="shared" si="0"/>
        <v>11092000</v>
      </c>
    </row>
    <row r="19" spans="1:12" x14ac:dyDescent="0.25">
      <c r="A19" s="1">
        <v>17</v>
      </c>
      <c r="B19" s="1" t="s">
        <v>39</v>
      </c>
      <c r="C19" s="1" t="s">
        <v>40</v>
      </c>
      <c r="D19" s="1" t="s">
        <v>242</v>
      </c>
      <c r="E19" s="1" t="s">
        <v>17</v>
      </c>
      <c r="F19" s="1">
        <v>10</v>
      </c>
      <c r="G19" s="1">
        <v>131</v>
      </c>
      <c r="H19" s="1" t="s">
        <v>41</v>
      </c>
      <c r="I19" s="1">
        <v>84241</v>
      </c>
      <c r="J19" s="1">
        <v>74460</v>
      </c>
      <c r="K19" s="1">
        <f t="shared" si="1"/>
        <v>13402.8</v>
      </c>
      <c r="L19" s="1">
        <f t="shared" si="0"/>
        <v>87862.8</v>
      </c>
    </row>
    <row r="20" spans="1:12" x14ac:dyDescent="0.25">
      <c r="A20" s="1">
        <v>18</v>
      </c>
      <c r="B20" s="1" t="s">
        <v>39</v>
      </c>
      <c r="C20" s="1" t="s">
        <v>42</v>
      </c>
      <c r="D20" s="1" t="s">
        <v>242</v>
      </c>
      <c r="E20" s="1" t="s">
        <v>43</v>
      </c>
      <c r="F20" s="1"/>
      <c r="G20" s="1">
        <v>242</v>
      </c>
      <c r="H20" s="1" t="s">
        <v>44</v>
      </c>
      <c r="I20" s="1">
        <v>995461</v>
      </c>
      <c r="J20" s="3">
        <v>2529643</v>
      </c>
      <c r="K20" s="2">
        <f t="shared" si="1"/>
        <v>455335.74</v>
      </c>
      <c r="L20" s="2">
        <f t="shared" si="0"/>
        <v>2984978.74</v>
      </c>
    </row>
    <row r="21" spans="1:12" x14ac:dyDescent="0.25">
      <c r="A21" s="1">
        <v>19</v>
      </c>
      <c r="B21" s="1" t="s">
        <v>39</v>
      </c>
      <c r="C21" s="1" t="s">
        <v>45</v>
      </c>
      <c r="D21" s="1" t="s">
        <v>242</v>
      </c>
      <c r="E21" s="1" t="s">
        <v>17</v>
      </c>
      <c r="F21" s="1">
        <v>110</v>
      </c>
      <c r="G21" s="1">
        <v>215</v>
      </c>
      <c r="H21" s="1" t="s">
        <v>46</v>
      </c>
      <c r="I21" s="1">
        <v>84241</v>
      </c>
      <c r="J21" s="1">
        <v>858450</v>
      </c>
      <c r="K21" s="1">
        <f t="shared" si="1"/>
        <v>154521</v>
      </c>
      <c r="L21" s="1">
        <f t="shared" si="0"/>
        <v>1012971</v>
      </c>
    </row>
    <row r="22" spans="1:12" x14ac:dyDescent="0.25">
      <c r="A22" s="1">
        <v>20</v>
      </c>
      <c r="B22" s="1" t="s">
        <v>39</v>
      </c>
      <c r="C22" s="1" t="s">
        <v>47</v>
      </c>
      <c r="D22" s="1" t="s">
        <v>242</v>
      </c>
      <c r="E22" s="1" t="s">
        <v>17</v>
      </c>
      <c r="F22" s="1">
        <v>22</v>
      </c>
      <c r="G22" s="1">
        <v>201</v>
      </c>
      <c r="H22" s="1" t="s">
        <v>48</v>
      </c>
      <c r="I22" s="1">
        <v>995461</v>
      </c>
      <c r="J22" s="1">
        <v>39600</v>
      </c>
      <c r="K22" s="1">
        <f t="shared" si="1"/>
        <v>7128</v>
      </c>
      <c r="L22" s="1">
        <f t="shared" si="0"/>
        <v>46728</v>
      </c>
    </row>
    <row r="23" spans="1:12" x14ac:dyDescent="0.25">
      <c r="A23" s="1">
        <v>21</v>
      </c>
      <c r="B23" s="1" t="s">
        <v>39</v>
      </c>
      <c r="C23" s="1" t="s">
        <v>47</v>
      </c>
      <c r="D23" s="1" t="s">
        <v>242</v>
      </c>
      <c r="E23" s="1" t="s">
        <v>17</v>
      </c>
      <c r="F23" s="1">
        <v>2</v>
      </c>
      <c r="G23" s="1">
        <v>212</v>
      </c>
      <c r="H23" s="1" t="s">
        <v>49</v>
      </c>
      <c r="I23" s="1">
        <v>995461</v>
      </c>
      <c r="J23" s="1">
        <v>3600</v>
      </c>
      <c r="K23" s="1">
        <f t="shared" si="1"/>
        <v>648</v>
      </c>
      <c r="L23" s="1">
        <f t="shared" si="0"/>
        <v>4248</v>
      </c>
    </row>
    <row r="24" spans="1:12" x14ac:dyDescent="0.25">
      <c r="A24" s="1">
        <v>22</v>
      </c>
      <c r="B24" s="1" t="s">
        <v>39</v>
      </c>
      <c r="C24" s="1" t="s">
        <v>47</v>
      </c>
      <c r="D24" s="1" t="s">
        <v>242</v>
      </c>
      <c r="E24" s="1" t="s">
        <v>17</v>
      </c>
      <c r="F24" s="1">
        <v>28</v>
      </c>
      <c r="G24" s="1">
        <v>213</v>
      </c>
      <c r="H24" s="1" t="s">
        <v>49</v>
      </c>
      <c r="I24" s="1">
        <v>995461</v>
      </c>
      <c r="J24" s="1">
        <v>50400</v>
      </c>
      <c r="K24" s="1">
        <f t="shared" si="1"/>
        <v>9072</v>
      </c>
      <c r="L24" s="1">
        <f t="shared" si="0"/>
        <v>59472</v>
      </c>
    </row>
    <row r="25" spans="1:12" x14ac:dyDescent="0.25">
      <c r="A25" s="1">
        <v>23</v>
      </c>
      <c r="B25" s="1" t="s">
        <v>39</v>
      </c>
      <c r="C25" s="1" t="s">
        <v>47</v>
      </c>
      <c r="D25" s="1" t="s">
        <v>242</v>
      </c>
      <c r="E25" s="1" t="s">
        <v>17</v>
      </c>
      <c r="F25" s="1">
        <v>30</v>
      </c>
      <c r="G25" s="1">
        <v>214</v>
      </c>
      <c r="H25" s="1" t="s">
        <v>49</v>
      </c>
      <c r="I25" s="1">
        <v>995461</v>
      </c>
      <c r="J25" s="1">
        <v>54000</v>
      </c>
      <c r="K25" s="1">
        <f t="shared" si="1"/>
        <v>9720</v>
      </c>
      <c r="L25" s="1">
        <f t="shared" si="0"/>
        <v>63720</v>
      </c>
    </row>
    <row r="26" spans="1:12" x14ac:dyDescent="0.25">
      <c r="A26" s="1">
        <v>24</v>
      </c>
      <c r="B26" s="1" t="s">
        <v>39</v>
      </c>
      <c r="C26" s="1" t="s">
        <v>47</v>
      </c>
      <c r="D26" s="1" t="s">
        <v>242</v>
      </c>
      <c r="E26" s="1" t="s">
        <v>17</v>
      </c>
      <c r="F26" s="1">
        <v>80</v>
      </c>
      <c r="G26" s="1">
        <v>200</v>
      </c>
      <c r="H26" s="1" t="s">
        <v>48</v>
      </c>
      <c r="I26" s="1">
        <v>995461</v>
      </c>
      <c r="J26" s="1">
        <v>144000</v>
      </c>
      <c r="K26" s="1">
        <f t="shared" si="1"/>
        <v>25920</v>
      </c>
      <c r="L26" s="1">
        <f t="shared" si="0"/>
        <v>169920</v>
      </c>
    </row>
    <row r="27" spans="1:12" x14ac:dyDescent="0.25">
      <c r="A27" s="1">
        <v>25</v>
      </c>
      <c r="B27" s="1" t="s">
        <v>39</v>
      </c>
      <c r="C27" s="1" t="s">
        <v>50</v>
      </c>
      <c r="D27" s="1" t="s">
        <v>242</v>
      </c>
      <c r="E27" s="1" t="s">
        <v>17</v>
      </c>
      <c r="F27" s="1">
        <v>27</v>
      </c>
      <c r="G27" s="1">
        <v>176</v>
      </c>
      <c r="H27" s="1" t="s">
        <v>51</v>
      </c>
      <c r="I27" s="1">
        <v>73079</v>
      </c>
      <c r="J27" s="1">
        <v>1349476</v>
      </c>
      <c r="K27" s="1">
        <f t="shared" si="1"/>
        <v>242905.68</v>
      </c>
      <c r="L27" s="1">
        <f t="shared" si="0"/>
        <v>1592381.68</v>
      </c>
    </row>
    <row r="28" spans="1:12" x14ac:dyDescent="0.25">
      <c r="A28" s="1">
        <v>26</v>
      </c>
      <c r="B28" s="1" t="s">
        <v>39</v>
      </c>
      <c r="C28" s="1" t="s">
        <v>52</v>
      </c>
      <c r="D28" s="1" t="s">
        <v>242</v>
      </c>
      <c r="E28" s="1" t="s">
        <v>53</v>
      </c>
      <c r="F28" s="1">
        <v>1500</v>
      </c>
      <c r="G28" s="1">
        <v>182</v>
      </c>
      <c r="H28" s="1" t="s">
        <v>54</v>
      </c>
      <c r="I28" s="1">
        <v>84241</v>
      </c>
      <c r="J28" s="1">
        <v>118500</v>
      </c>
      <c r="K28" s="1">
        <f t="shared" si="1"/>
        <v>21330</v>
      </c>
      <c r="L28" s="1">
        <f t="shared" si="0"/>
        <v>139830</v>
      </c>
    </row>
    <row r="29" spans="1:12" x14ac:dyDescent="0.25">
      <c r="A29" s="1">
        <v>27</v>
      </c>
      <c r="B29" s="1" t="s">
        <v>39</v>
      </c>
      <c r="C29" s="1" t="s">
        <v>55</v>
      </c>
      <c r="D29" s="1" t="s">
        <v>242</v>
      </c>
      <c r="E29" s="1" t="s">
        <v>17</v>
      </c>
      <c r="F29" s="1">
        <f>96+76</f>
        <v>172</v>
      </c>
      <c r="G29" s="1">
        <v>207</v>
      </c>
      <c r="H29" s="1" t="s">
        <v>56</v>
      </c>
      <c r="I29" s="1">
        <v>84241</v>
      </c>
      <c r="J29" s="1">
        <v>487515</v>
      </c>
      <c r="K29" s="1">
        <f t="shared" si="1"/>
        <v>87752.7</v>
      </c>
      <c r="L29" s="1">
        <f t="shared" si="0"/>
        <v>575267.69999999995</v>
      </c>
    </row>
    <row r="30" spans="1:12" x14ac:dyDescent="0.25">
      <c r="A30" s="1">
        <v>28</v>
      </c>
      <c r="B30" s="1" t="s">
        <v>39</v>
      </c>
      <c r="C30" s="1" t="s">
        <v>57</v>
      </c>
      <c r="D30" s="1" t="s">
        <v>242</v>
      </c>
      <c r="E30" s="1" t="s">
        <v>58</v>
      </c>
      <c r="F30" s="1">
        <v>1157</v>
      </c>
      <c r="G30" s="1">
        <v>210</v>
      </c>
      <c r="H30" s="1" t="s">
        <v>49</v>
      </c>
      <c r="I30" s="1">
        <v>84241</v>
      </c>
      <c r="J30" s="1">
        <v>357630</v>
      </c>
      <c r="K30" s="1">
        <f t="shared" si="1"/>
        <v>64373.399999999994</v>
      </c>
      <c r="L30" s="1">
        <f t="shared" si="0"/>
        <v>422003.4</v>
      </c>
    </row>
    <row r="31" spans="1:12" x14ac:dyDescent="0.25">
      <c r="A31" s="1">
        <v>29</v>
      </c>
      <c r="B31" s="1" t="s">
        <v>39</v>
      </c>
      <c r="C31" s="1" t="s">
        <v>59</v>
      </c>
      <c r="D31" s="1" t="s">
        <v>242</v>
      </c>
      <c r="E31" s="1" t="s">
        <v>17</v>
      </c>
      <c r="F31" s="1">
        <v>6</v>
      </c>
      <c r="G31" s="1">
        <v>184</v>
      </c>
      <c r="H31" s="1" t="s">
        <v>60</v>
      </c>
      <c r="I31" s="1">
        <v>84241</v>
      </c>
      <c r="J31" s="1">
        <v>183966</v>
      </c>
      <c r="K31" s="1">
        <f t="shared" si="1"/>
        <v>33113.879999999997</v>
      </c>
      <c r="L31" s="1">
        <f t="shared" si="0"/>
        <v>217079.88</v>
      </c>
    </row>
    <row r="32" spans="1:12" x14ac:dyDescent="0.25">
      <c r="A32" s="1">
        <v>30</v>
      </c>
      <c r="B32" s="1" t="s">
        <v>39</v>
      </c>
      <c r="C32" s="1" t="s">
        <v>61</v>
      </c>
      <c r="D32" s="1" t="s">
        <v>242</v>
      </c>
      <c r="E32" s="1" t="s">
        <v>17</v>
      </c>
      <c r="F32" s="1">
        <f>183*2</f>
        <v>366</v>
      </c>
      <c r="G32" s="1">
        <v>185</v>
      </c>
      <c r="H32" s="1" t="s">
        <v>23</v>
      </c>
      <c r="I32" s="1">
        <v>84241</v>
      </c>
      <c r="J32" s="1">
        <v>496845</v>
      </c>
      <c r="K32" s="1">
        <f t="shared" si="1"/>
        <v>89432.099999999991</v>
      </c>
      <c r="L32" s="1">
        <f t="shared" si="0"/>
        <v>586277.1</v>
      </c>
    </row>
    <row r="33" spans="1:12" x14ac:dyDescent="0.25">
      <c r="A33" s="1">
        <v>31</v>
      </c>
      <c r="B33" s="1" t="s">
        <v>39</v>
      </c>
      <c r="C33" s="1" t="s">
        <v>62</v>
      </c>
      <c r="D33" s="1" t="s">
        <v>242</v>
      </c>
      <c r="E33" s="1" t="s">
        <v>63</v>
      </c>
      <c r="F33" s="1">
        <v>1</v>
      </c>
      <c r="G33" s="1">
        <v>178</v>
      </c>
      <c r="H33" s="1" t="s">
        <v>64</v>
      </c>
      <c r="I33" s="1">
        <v>7307</v>
      </c>
      <c r="J33" s="1">
        <v>748230</v>
      </c>
      <c r="K33" s="1">
        <f t="shared" si="1"/>
        <v>134681.4</v>
      </c>
      <c r="L33" s="1">
        <f t="shared" si="0"/>
        <v>882911.4</v>
      </c>
    </row>
    <row r="34" spans="1:12" x14ac:dyDescent="0.25">
      <c r="A34" s="1">
        <v>32</v>
      </c>
      <c r="B34" s="1" t="s">
        <v>39</v>
      </c>
      <c r="C34" s="1" t="s">
        <v>65</v>
      </c>
      <c r="D34" s="1" t="s">
        <v>242</v>
      </c>
      <c r="E34" s="1" t="s">
        <v>17</v>
      </c>
      <c r="F34" s="1">
        <v>41</v>
      </c>
      <c r="G34" s="1">
        <v>211</v>
      </c>
      <c r="H34" s="1" t="s">
        <v>49</v>
      </c>
      <c r="I34" s="1">
        <v>84241</v>
      </c>
      <c r="J34" s="1">
        <v>333204</v>
      </c>
      <c r="K34" s="1">
        <f t="shared" si="1"/>
        <v>59976.72</v>
      </c>
      <c r="L34" s="1">
        <f t="shared" si="0"/>
        <v>393180.72</v>
      </c>
    </row>
    <row r="35" spans="1:12" x14ac:dyDescent="0.25">
      <c r="A35" s="1">
        <v>33</v>
      </c>
      <c r="B35" s="1" t="s">
        <v>39</v>
      </c>
      <c r="C35" s="1" t="s">
        <v>65</v>
      </c>
      <c r="D35" s="1" t="s">
        <v>242</v>
      </c>
      <c r="E35" s="1" t="s">
        <v>17</v>
      </c>
      <c r="F35" s="1">
        <v>22</v>
      </c>
      <c r="G35" s="1">
        <v>202</v>
      </c>
      <c r="H35" s="1" t="s">
        <v>66</v>
      </c>
      <c r="I35" s="1">
        <v>84241</v>
      </c>
      <c r="J35" s="1">
        <v>181236</v>
      </c>
      <c r="K35" s="1">
        <f t="shared" si="1"/>
        <v>32622.48</v>
      </c>
      <c r="L35" s="1">
        <f t="shared" ref="L35:L66" si="2">J35+K35</f>
        <v>213858.48</v>
      </c>
    </row>
    <row r="36" spans="1:12" x14ac:dyDescent="0.25">
      <c r="A36" s="1">
        <v>34</v>
      </c>
      <c r="B36" s="1" t="s">
        <v>39</v>
      </c>
      <c r="C36" s="1" t="s">
        <v>65</v>
      </c>
      <c r="D36" s="1" t="s">
        <v>242</v>
      </c>
      <c r="E36" s="1" t="s">
        <v>17</v>
      </c>
      <c r="F36" s="1">
        <v>118</v>
      </c>
      <c r="G36" s="1">
        <v>199</v>
      </c>
      <c r="H36" s="1" t="s">
        <v>66</v>
      </c>
      <c r="I36" s="1">
        <v>84241</v>
      </c>
      <c r="J36" s="1">
        <v>1371000</v>
      </c>
      <c r="K36" s="1">
        <f t="shared" si="1"/>
        <v>246780</v>
      </c>
      <c r="L36" s="1">
        <f t="shared" si="2"/>
        <v>1617780</v>
      </c>
    </row>
    <row r="37" spans="1:12" x14ac:dyDescent="0.25">
      <c r="A37" s="1">
        <v>35</v>
      </c>
      <c r="B37" s="1" t="s">
        <v>39</v>
      </c>
      <c r="C37" s="1" t="s">
        <v>67</v>
      </c>
      <c r="D37" s="1" t="s">
        <v>242</v>
      </c>
      <c r="E37" s="1" t="s">
        <v>17</v>
      </c>
      <c r="F37" s="1">
        <v>5</v>
      </c>
      <c r="G37" s="1">
        <v>233</v>
      </c>
      <c r="H37" s="1" t="s">
        <v>68</v>
      </c>
      <c r="I37" s="1">
        <v>84241</v>
      </c>
      <c r="J37" s="1">
        <v>367920</v>
      </c>
      <c r="K37" s="1">
        <f t="shared" ref="K37:K68" si="3">J37*18%</f>
        <v>66225.599999999991</v>
      </c>
      <c r="L37" s="1">
        <f t="shared" si="2"/>
        <v>434145.6</v>
      </c>
    </row>
    <row r="38" spans="1:12" x14ac:dyDescent="0.25">
      <c r="A38" s="1">
        <v>36</v>
      </c>
      <c r="B38" s="1" t="s">
        <v>39</v>
      </c>
      <c r="C38" s="1" t="s">
        <v>69</v>
      </c>
      <c r="D38" s="1" t="s">
        <v>242</v>
      </c>
      <c r="E38" s="1"/>
      <c r="F38" s="1">
        <f>183+190+366</f>
        <v>739</v>
      </c>
      <c r="G38" s="1">
        <v>196</v>
      </c>
      <c r="H38" s="1" t="s">
        <v>70</v>
      </c>
      <c r="I38" s="1">
        <v>84241</v>
      </c>
      <c r="J38" s="1">
        <v>817287</v>
      </c>
      <c r="K38" s="1">
        <f t="shared" si="3"/>
        <v>147111.66</v>
      </c>
      <c r="L38" s="1">
        <f t="shared" si="2"/>
        <v>964398.66</v>
      </c>
    </row>
    <row r="39" spans="1:12" x14ac:dyDescent="0.25">
      <c r="A39" s="1">
        <v>37</v>
      </c>
      <c r="B39" s="1" t="s">
        <v>39</v>
      </c>
      <c r="C39" s="1" t="s">
        <v>71</v>
      </c>
      <c r="D39" s="1" t="s">
        <v>242</v>
      </c>
      <c r="E39" s="1"/>
      <c r="F39" s="1"/>
      <c r="G39" s="1">
        <v>242</v>
      </c>
      <c r="H39" s="1" t="s">
        <v>44</v>
      </c>
      <c r="I39" s="1">
        <v>995461</v>
      </c>
      <c r="J39" s="1">
        <v>2529643</v>
      </c>
      <c r="K39" s="1">
        <f t="shared" si="3"/>
        <v>455335.74</v>
      </c>
      <c r="L39" s="1">
        <f t="shared" si="2"/>
        <v>2984978.74</v>
      </c>
    </row>
    <row r="40" spans="1:12" x14ac:dyDescent="0.25">
      <c r="A40" s="1">
        <v>38</v>
      </c>
      <c r="B40" s="1" t="s">
        <v>39</v>
      </c>
      <c r="C40" s="1" t="s">
        <v>72</v>
      </c>
      <c r="D40" s="1" t="s">
        <v>242</v>
      </c>
      <c r="E40" s="1" t="s">
        <v>63</v>
      </c>
      <c r="F40" s="1">
        <v>1</v>
      </c>
      <c r="G40" s="1">
        <v>11</v>
      </c>
      <c r="H40" s="1" t="s">
        <v>73</v>
      </c>
      <c r="I40" s="1">
        <v>995461</v>
      </c>
      <c r="J40" s="1">
        <v>130000</v>
      </c>
      <c r="K40" s="1">
        <f t="shared" si="3"/>
        <v>23400</v>
      </c>
      <c r="L40" s="1">
        <f t="shared" si="2"/>
        <v>153400</v>
      </c>
    </row>
    <row r="41" spans="1:12" x14ac:dyDescent="0.25">
      <c r="A41" s="1">
        <v>39</v>
      </c>
      <c r="B41" s="1" t="s">
        <v>39</v>
      </c>
      <c r="C41" s="1" t="s">
        <v>72</v>
      </c>
      <c r="D41" s="1" t="s">
        <v>242</v>
      </c>
      <c r="E41" s="1" t="s">
        <v>63</v>
      </c>
      <c r="F41" s="1">
        <v>3</v>
      </c>
      <c r="G41" s="1">
        <v>247</v>
      </c>
      <c r="H41" s="1" t="s">
        <v>74</v>
      </c>
      <c r="I41" s="1">
        <v>84241</v>
      </c>
      <c r="J41" s="1">
        <v>144300</v>
      </c>
      <c r="K41" s="1">
        <f t="shared" si="3"/>
        <v>25974</v>
      </c>
      <c r="L41" s="1">
        <f t="shared" si="2"/>
        <v>170274</v>
      </c>
    </row>
    <row r="42" spans="1:12" x14ac:dyDescent="0.25">
      <c r="A42" s="1">
        <v>40</v>
      </c>
      <c r="B42" s="1" t="s">
        <v>75</v>
      </c>
      <c r="C42" s="1" t="s">
        <v>76</v>
      </c>
      <c r="D42" s="1" t="s">
        <v>238</v>
      </c>
      <c r="E42" s="1" t="s">
        <v>77</v>
      </c>
      <c r="F42" s="1">
        <v>1</v>
      </c>
      <c r="G42" s="1">
        <v>2324</v>
      </c>
      <c r="H42" s="1" t="s">
        <v>78</v>
      </c>
      <c r="I42" s="1">
        <v>9022</v>
      </c>
      <c r="J42" s="1">
        <v>3000000</v>
      </c>
      <c r="K42" s="1">
        <f t="shared" si="3"/>
        <v>540000</v>
      </c>
      <c r="L42" s="1">
        <f t="shared" si="2"/>
        <v>3540000</v>
      </c>
    </row>
    <row r="43" spans="1:12" x14ac:dyDescent="0.25">
      <c r="A43" s="1">
        <v>41</v>
      </c>
      <c r="B43" s="1" t="s">
        <v>79</v>
      </c>
      <c r="C43" s="1" t="s">
        <v>80</v>
      </c>
      <c r="D43" s="1" t="s">
        <v>244</v>
      </c>
      <c r="E43" s="1" t="s">
        <v>17</v>
      </c>
      <c r="F43" s="1">
        <v>1</v>
      </c>
      <c r="G43" s="1">
        <v>2618</v>
      </c>
      <c r="H43" s="1" t="s">
        <v>81</v>
      </c>
      <c r="I43" s="1">
        <v>850423</v>
      </c>
      <c r="J43" s="1">
        <v>6080000</v>
      </c>
      <c r="K43" s="1">
        <f t="shared" si="3"/>
        <v>1094400</v>
      </c>
      <c r="L43" s="1">
        <f t="shared" si="2"/>
        <v>7174400</v>
      </c>
    </row>
    <row r="44" spans="1:12" x14ac:dyDescent="0.25">
      <c r="A44" s="1">
        <v>42</v>
      </c>
      <c r="B44" s="1" t="s">
        <v>79</v>
      </c>
      <c r="C44" s="1" t="s">
        <v>82</v>
      </c>
      <c r="D44" s="1" t="s">
        <v>240</v>
      </c>
      <c r="E44" s="1" t="s">
        <v>83</v>
      </c>
      <c r="F44" s="1">
        <v>23.93</v>
      </c>
      <c r="G44" s="1">
        <v>8268</v>
      </c>
      <c r="H44" s="1" t="s">
        <v>84</v>
      </c>
      <c r="I44" s="1">
        <v>721410</v>
      </c>
      <c r="J44" s="1">
        <v>1151520</v>
      </c>
      <c r="K44" s="1">
        <f t="shared" si="3"/>
        <v>207273.60000000001</v>
      </c>
      <c r="L44" s="1">
        <f t="shared" si="2"/>
        <v>1358793.6</v>
      </c>
    </row>
    <row r="45" spans="1:12" x14ac:dyDescent="0.25">
      <c r="A45" s="1">
        <v>43</v>
      </c>
      <c r="B45" s="1" t="s">
        <v>85</v>
      </c>
      <c r="C45" s="1" t="s">
        <v>86</v>
      </c>
      <c r="D45" s="1" t="s">
        <v>244</v>
      </c>
      <c r="E45" s="1" t="s">
        <v>87</v>
      </c>
      <c r="F45" s="1">
        <v>350</v>
      </c>
      <c r="G45" s="1">
        <v>4042</v>
      </c>
      <c r="H45" s="1" t="s">
        <v>88</v>
      </c>
      <c r="I45" s="1">
        <v>940540</v>
      </c>
      <c r="J45" s="1">
        <v>658600</v>
      </c>
      <c r="K45" s="1">
        <f t="shared" si="3"/>
        <v>118548</v>
      </c>
      <c r="L45" s="1">
        <f t="shared" si="2"/>
        <v>777148</v>
      </c>
    </row>
    <row r="46" spans="1:12" x14ac:dyDescent="0.25">
      <c r="A46" s="1">
        <v>44</v>
      </c>
      <c r="B46" s="1" t="s">
        <v>89</v>
      </c>
      <c r="C46" s="1" t="s">
        <v>90</v>
      </c>
      <c r="D46" s="1" t="s">
        <v>245</v>
      </c>
      <c r="E46" s="1" t="s">
        <v>17</v>
      </c>
      <c r="F46" s="1">
        <v>7</v>
      </c>
      <c r="G46" s="1">
        <v>1070</v>
      </c>
      <c r="H46" s="1" t="s">
        <v>91</v>
      </c>
      <c r="I46" s="1">
        <v>8413</v>
      </c>
      <c r="J46" s="1">
        <v>400000</v>
      </c>
      <c r="K46" s="1">
        <f t="shared" si="3"/>
        <v>72000</v>
      </c>
      <c r="L46" s="1">
        <f t="shared" si="2"/>
        <v>472000</v>
      </c>
    </row>
    <row r="47" spans="1:12" x14ac:dyDescent="0.25">
      <c r="A47" s="1">
        <v>45</v>
      </c>
      <c r="B47" s="1" t="s">
        <v>92</v>
      </c>
      <c r="C47" s="1" t="s">
        <v>93</v>
      </c>
      <c r="D47" s="1" t="s">
        <v>240</v>
      </c>
      <c r="E47" s="1" t="s">
        <v>94</v>
      </c>
      <c r="F47" s="1">
        <v>27.65</v>
      </c>
      <c r="G47" s="1">
        <v>1204</v>
      </c>
      <c r="H47" s="1" t="s">
        <v>95</v>
      </c>
      <c r="I47" s="1">
        <v>7210</v>
      </c>
      <c r="J47" s="1">
        <v>1328905</v>
      </c>
      <c r="K47" s="1">
        <f t="shared" si="3"/>
        <v>239202.9</v>
      </c>
      <c r="L47" s="1">
        <f t="shared" si="2"/>
        <v>1568107.9</v>
      </c>
    </row>
    <row r="48" spans="1:12" x14ac:dyDescent="0.25">
      <c r="A48" s="1">
        <v>46</v>
      </c>
      <c r="B48" s="1" t="s">
        <v>96</v>
      </c>
      <c r="C48" s="1" t="s">
        <v>97</v>
      </c>
      <c r="D48" s="1" t="s">
        <v>240</v>
      </c>
      <c r="E48" s="1" t="s">
        <v>98</v>
      </c>
      <c r="F48" s="1">
        <v>7.26</v>
      </c>
      <c r="G48" s="1">
        <v>1204</v>
      </c>
      <c r="H48" s="1" t="s">
        <v>95</v>
      </c>
      <c r="I48" s="1">
        <v>7210</v>
      </c>
      <c r="J48" s="1">
        <v>372075</v>
      </c>
      <c r="K48" s="1">
        <f t="shared" si="3"/>
        <v>66973.5</v>
      </c>
      <c r="L48" s="1">
        <f t="shared" si="2"/>
        <v>439048.5</v>
      </c>
    </row>
    <row r="49" spans="1:12" x14ac:dyDescent="0.25">
      <c r="A49" s="1">
        <v>47</v>
      </c>
      <c r="B49" s="1" t="s">
        <v>99</v>
      </c>
      <c r="C49" s="1" t="s">
        <v>100</v>
      </c>
      <c r="D49" s="1" t="s">
        <v>240</v>
      </c>
      <c r="E49" s="1" t="s">
        <v>98</v>
      </c>
      <c r="F49" s="1">
        <v>19.309999999999999</v>
      </c>
      <c r="G49" s="1">
        <v>128</v>
      </c>
      <c r="H49" s="1" t="s">
        <v>101</v>
      </c>
      <c r="I49" s="1">
        <v>5201</v>
      </c>
      <c r="J49" s="1">
        <v>1676108</v>
      </c>
      <c r="K49" s="1">
        <f t="shared" si="3"/>
        <v>301699.44</v>
      </c>
      <c r="L49" s="1">
        <f t="shared" si="2"/>
        <v>1977807.44</v>
      </c>
    </row>
    <row r="50" spans="1:12" x14ac:dyDescent="0.25">
      <c r="A50" s="1">
        <v>48</v>
      </c>
      <c r="B50" s="1" t="s">
        <v>102</v>
      </c>
      <c r="C50" s="1" t="s">
        <v>103</v>
      </c>
      <c r="D50" s="1" t="s">
        <v>240</v>
      </c>
      <c r="E50" s="1" t="s">
        <v>98</v>
      </c>
      <c r="F50" s="1">
        <v>23.71</v>
      </c>
      <c r="G50" s="1">
        <v>1977</v>
      </c>
      <c r="H50" s="1" t="s">
        <v>10</v>
      </c>
      <c r="I50" s="1">
        <v>7201</v>
      </c>
      <c r="J50" s="1">
        <v>1155862</v>
      </c>
      <c r="K50" s="1">
        <f t="shared" si="3"/>
        <v>208055.16</v>
      </c>
      <c r="L50" s="1">
        <f t="shared" si="2"/>
        <v>1363917.16</v>
      </c>
    </row>
    <row r="51" spans="1:12" x14ac:dyDescent="0.25">
      <c r="A51" s="1">
        <v>49</v>
      </c>
      <c r="B51" s="1" t="s">
        <v>104</v>
      </c>
      <c r="C51" s="1" t="s">
        <v>100</v>
      </c>
      <c r="D51" s="1" t="s">
        <v>240</v>
      </c>
      <c r="E51" s="1" t="s">
        <v>98</v>
      </c>
      <c r="F51" s="1">
        <v>24.37</v>
      </c>
      <c r="G51" s="1">
        <v>468</v>
      </c>
      <c r="H51" s="1" t="s">
        <v>105</v>
      </c>
      <c r="I51" s="1">
        <v>5201</v>
      </c>
      <c r="J51" s="1">
        <v>2072514</v>
      </c>
      <c r="K51" s="1">
        <f t="shared" si="3"/>
        <v>373052.51999999996</v>
      </c>
      <c r="L51" s="1">
        <f t="shared" si="2"/>
        <v>2445566.52</v>
      </c>
    </row>
    <row r="52" spans="1:12" x14ac:dyDescent="0.25">
      <c r="A52" s="1">
        <v>50</v>
      </c>
      <c r="B52" s="1" t="s">
        <v>96</v>
      </c>
      <c r="C52" s="1" t="s">
        <v>97</v>
      </c>
      <c r="D52" s="1" t="s">
        <v>240</v>
      </c>
      <c r="E52" s="1" t="s">
        <v>98</v>
      </c>
      <c r="F52" s="1">
        <v>35</v>
      </c>
      <c r="G52" s="1">
        <v>1783</v>
      </c>
      <c r="H52" s="1" t="s">
        <v>106</v>
      </c>
      <c r="I52" s="1">
        <v>7210</v>
      </c>
      <c r="J52" s="1">
        <v>1838375</v>
      </c>
      <c r="K52" s="1">
        <f t="shared" si="3"/>
        <v>330907.5</v>
      </c>
      <c r="L52" s="1">
        <f t="shared" si="2"/>
        <v>2169282.5</v>
      </c>
    </row>
    <row r="53" spans="1:12" x14ac:dyDescent="0.25">
      <c r="A53" s="1">
        <v>51</v>
      </c>
      <c r="B53" s="1" t="s">
        <v>107</v>
      </c>
      <c r="C53" s="1" t="s">
        <v>108</v>
      </c>
      <c r="D53" s="1" t="s">
        <v>239</v>
      </c>
      <c r="E53" s="1" t="s">
        <v>17</v>
      </c>
      <c r="F53" s="1">
        <v>1</v>
      </c>
      <c r="G53" s="1" t="s">
        <v>109</v>
      </c>
      <c r="H53" s="1" t="s">
        <v>110</v>
      </c>
      <c r="I53" s="1">
        <v>842389</v>
      </c>
      <c r="J53" s="1">
        <v>2200000</v>
      </c>
      <c r="K53" s="1">
        <f t="shared" si="3"/>
        <v>396000</v>
      </c>
      <c r="L53" s="1">
        <f t="shared" si="2"/>
        <v>2596000</v>
      </c>
    </row>
    <row r="54" spans="1:12" x14ac:dyDescent="0.25">
      <c r="A54" s="1">
        <v>52</v>
      </c>
      <c r="B54" s="1" t="s">
        <v>99</v>
      </c>
      <c r="C54" s="1" t="s">
        <v>100</v>
      </c>
      <c r="D54" s="1" t="s">
        <v>240</v>
      </c>
      <c r="E54" s="1" t="s">
        <v>98</v>
      </c>
      <c r="F54" s="1">
        <v>29.62</v>
      </c>
      <c r="G54" s="1">
        <v>168</v>
      </c>
      <c r="H54" s="1" t="s">
        <v>111</v>
      </c>
      <c r="I54" s="1">
        <v>5201</v>
      </c>
      <c r="J54" s="1">
        <v>2488248</v>
      </c>
      <c r="K54" s="1">
        <f t="shared" si="3"/>
        <v>447884.63999999996</v>
      </c>
      <c r="L54" s="1">
        <f t="shared" si="2"/>
        <v>2936132.64</v>
      </c>
    </row>
    <row r="55" spans="1:12" x14ac:dyDescent="0.25">
      <c r="A55" s="1">
        <v>53</v>
      </c>
      <c r="B55" s="1" t="s">
        <v>99</v>
      </c>
      <c r="C55" s="1" t="s">
        <v>100</v>
      </c>
      <c r="D55" s="1" t="s">
        <v>240</v>
      </c>
      <c r="E55" s="1" t="s">
        <v>98</v>
      </c>
      <c r="F55" s="1">
        <v>19.855</v>
      </c>
      <c r="G55" s="1">
        <v>169</v>
      </c>
      <c r="H55" s="1" t="s">
        <v>111</v>
      </c>
      <c r="I55" s="1">
        <v>5201</v>
      </c>
      <c r="J55" s="1">
        <v>1667736</v>
      </c>
      <c r="K55" s="1">
        <f t="shared" si="3"/>
        <v>300192.48</v>
      </c>
      <c r="L55" s="1">
        <f t="shared" si="2"/>
        <v>1967928.48</v>
      </c>
    </row>
    <row r="56" spans="1:12" x14ac:dyDescent="0.25">
      <c r="A56" s="1">
        <v>54</v>
      </c>
      <c r="B56" s="1" t="s">
        <v>99</v>
      </c>
      <c r="C56" s="1" t="s">
        <v>100</v>
      </c>
      <c r="D56" s="1" t="s">
        <v>240</v>
      </c>
      <c r="E56" s="1" t="s">
        <v>98</v>
      </c>
      <c r="F56" s="1">
        <v>14.83</v>
      </c>
      <c r="G56" s="1">
        <v>175</v>
      </c>
      <c r="H56" s="1" t="s">
        <v>112</v>
      </c>
      <c r="I56" s="1">
        <v>5201</v>
      </c>
      <c r="J56" s="1">
        <v>1245384</v>
      </c>
      <c r="K56" s="1">
        <f t="shared" si="3"/>
        <v>224169.12</v>
      </c>
      <c r="L56" s="1">
        <f t="shared" si="2"/>
        <v>1469553.12</v>
      </c>
    </row>
    <row r="57" spans="1:12" x14ac:dyDescent="0.25">
      <c r="A57" s="1">
        <v>55</v>
      </c>
      <c r="B57" s="1" t="s">
        <v>99</v>
      </c>
      <c r="C57" s="1" t="s">
        <v>100</v>
      </c>
      <c r="D57" s="1" t="s">
        <v>240</v>
      </c>
      <c r="E57" s="1" t="s">
        <v>98</v>
      </c>
      <c r="F57" s="1">
        <v>4.08</v>
      </c>
      <c r="G57" s="1">
        <v>176</v>
      </c>
      <c r="H57" s="1" t="s">
        <v>112</v>
      </c>
      <c r="I57" s="1">
        <v>5201</v>
      </c>
      <c r="J57" s="1">
        <v>356640</v>
      </c>
      <c r="K57" s="1">
        <f t="shared" si="3"/>
        <v>64195.199999999997</v>
      </c>
      <c r="L57" s="1">
        <f t="shared" si="2"/>
        <v>420835.2</v>
      </c>
    </row>
    <row r="58" spans="1:12" x14ac:dyDescent="0.25">
      <c r="A58" s="1">
        <v>56</v>
      </c>
      <c r="B58" s="1" t="s">
        <v>99</v>
      </c>
      <c r="C58" s="1" t="s">
        <v>100</v>
      </c>
      <c r="D58" s="1" t="s">
        <v>240</v>
      </c>
      <c r="E58" s="1" t="s">
        <v>98</v>
      </c>
      <c r="F58" s="1">
        <v>27.148</v>
      </c>
      <c r="G58" s="1">
        <v>178</v>
      </c>
      <c r="H58" s="1" t="s">
        <v>113</v>
      </c>
      <c r="I58" s="1">
        <v>5201</v>
      </c>
      <c r="J58" s="1">
        <v>2280432</v>
      </c>
      <c r="K58" s="1">
        <f t="shared" si="3"/>
        <v>410477.76</v>
      </c>
      <c r="L58" s="1">
        <f t="shared" si="2"/>
        <v>2690909.76</v>
      </c>
    </row>
    <row r="59" spans="1:12" x14ac:dyDescent="0.25">
      <c r="A59" s="1">
        <v>57</v>
      </c>
      <c r="B59" s="1" t="s">
        <v>114</v>
      </c>
      <c r="C59" s="1" t="s">
        <v>115</v>
      </c>
      <c r="D59" s="1" t="s">
        <v>238</v>
      </c>
      <c r="E59" s="1" t="s">
        <v>17</v>
      </c>
      <c r="F59" s="1">
        <v>1</v>
      </c>
      <c r="G59" s="1">
        <v>56</v>
      </c>
      <c r="H59" s="1" t="s">
        <v>116</v>
      </c>
      <c r="I59" s="1">
        <v>842131</v>
      </c>
      <c r="J59" s="1">
        <v>1780000</v>
      </c>
      <c r="K59" s="1">
        <f t="shared" si="3"/>
        <v>320400</v>
      </c>
      <c r="L59" s="1">
        <f t="shared" si="2"/>
        <v>2100400</v>
      </c>
    </row>
    <row r="60" spans="1:12" x14ac:dyDescent="0.25">
      <c r="A60" s="1">
        <v>58</v>
      </c>
      <c r="B60" s="1" t="s">
        <v>117</v>
      </c>
      <c r="C60" s="1" t="s">
        <v>118</v>
      </c>
      <c r="D60" s="1" t="s">
        <v>240</v>
      </c>
      <c r="E60" s="1" t="s">
        <v>94</v>
      </c>
      <c r="F60" s="1">
        <v>11.13</v>
      </c>
      <c r="G60" s="1">
        <v>262</v>
      </c>
      <c r="H60" s="1" t="s">
        <v>119</v>
      </c>
      <c r="I60" s="1">
        <v>720840</v>
      </c>
      <c r="J60" s="1">
        <v>626095</v>
      </c>
      <c r="K60" s="1">
        <f t="shared" si="3"/>
        <v>112697.09999999999</v>
      </c>
      <c r="L60" s="1">
        <f t="shared" si="2"/>
        <v>738792.1</v>
      </c>
    </row>
    <row r="61" spans="1:12" x14ac:dyDescent="0.25">
      <c r="A61" s="1">
        <v>59</v>
      </c>
      <c r="B61" s="1" t="s">
        <v>120</v>
      </c>
      <c r="C61" s="1" t="s">
        <v>121</v>
      </c>
      <c r="D61" s="1" t="s">
        <v>238</v>
      </c>
      <c r="E61" s="1" t="s">
        <v>122</v>
      </c>
      <c r="F61" s="1">
        <v>6100</v>
      </c>
      <c r="G61" s="1">
        <v>5572</v>
      </c>
      <c r="H61" s="1" t="s">
        <v>123</v>
      </c>
      <c r="I61" s="1">
        <v>320910</v>
      </c>
      <c r="J61" s="1">
        <v>1198300</v>
      </c>
      <c r="K61" s="1">
        <f t="shared" si="3"/>
        <v>215694</v>
      </c>
      <c r="L61" s="1">
        <f t="shared" si="2"/>
        <v>1413994</v>
      </c>
    </row>
    <row r="62" spans="1:12" x14ac:dyDescent="0.25">
      <c r="A62" s="1">
        <v>60</v>
      </c>
      <c r="B62" s="1" t="s">
        <v>124</v>
      </c>
      <c r="C62" s="1" t="s">
        <v>125</v>
      </c>
      <c r="D62" s="1" t="s">
        <v>240</v>
      </c>
      <c r="E62" s="1" t="s">
        <v>98</v>
      </c>
      <c r="F62" s="1">
        <v>24.3</v>
      </c>
      <c r="G62" s="1">
        <v>788</v>
      </c>
      <c r="H62" s="1" t="s">
        <v>126</v>
      </c>
      <c r="I62" s="1">
        <v>7210</v>
      </c>
      <c r="J62" s="1">
        <v>1300657</v>
      </c>
      <c r="K62" s="1">
        <f t="shared" si="3"/>
        <v>234118.25999999998</v>
      </c>
      <c r="L62" s="1">
        <f t="shared" si="2"/>
        <v>1534775.26</v>
      </c>
    </row>
    <row r="63" spans="1:12" x14ac:dyDescent="0.25">
      <c r="A63" s="1">
        <v>61</v>
      </c>
      <c r="B63" s="1" t="s">
        <v>127</v>
      </c>
      <c r="C63" s="1" t="s">
        <v>128</v>
      </c>
      <c r="D63" s="1" t="s">
        <v>238</v>
      </c>
      <c r="E63" s="1" t="s">
        <v>77</v>
      </c>
      <c r="F63" s="1">
        <v>1</v>
      </c>
      <c r="G63" s="1">
        <v>16</v>
      </c>
      <c r="H63" s="1" t="s">
        <v>78</v>
      </c>
      <c r="I63" s="1">
        <v>8413</v>
      </c>
      <c r="J63" s="1">
        <v>1965100</v>
      </c>
      <c r="K63" s="1">
        <f t="shared" si="3"/>
        <v>353718</v>
      </c>
      <c r="L63" s="1">
        <f t="shared" si="2"/>
        <v>2318818</v>
      </c>
    </row>
    <row r="64" spans="1:12" x14ac:dyDescent="0.25">
      <c r="A64" s="1">
        <v>62</v>
      </c>
      <c r="B64" s="1" t="s">
        <v>127</v>
      </c>
      <c r="C64" s="1" t="s">
        <v>128</v>
      </c>
      <c r="D64" s="1" t="s">
        <v>238</v>
      </c>
      <c r="E64" s="1" t="s">
        <v>77</v>
      </c>
      <c r="F64" s="1">
        <v>1</v>
      </c>
      <c r="G64" s="1">
        <v>3</v>
      </c>
      <c r="H64" s="1" t="s">
        <v>129</v>
      </c>
      <c r="I64" s="1">
        <v>8413</v>
      </c>
      <c r="J64" s="1">
        <v>430208</v>
      </c>
      <c r="K64" s="1">
        <f t="shared" si="3"/>
        <v>77437.440000000002</v>
      </c>
      <c r="L64" s="1">
        <f t="shared" si="2"/>
        <v>507645.44</v>
      </c>
    </row>
    <row r="65" spans="1:12" x14ac:dyDescent="0.25">
      <c r="A65" s="1">
        <v>63</v>
      </c>
      <c r="B65" s="1" t="s">
        <v>130</v>
      </c>
      <c r="C65" s="1" t="s">
        <v>131</v>
      </c>
      <c r="D65" s="1" t="s">
        <v>238</v>
      </c>
      <c r="E65" s="1" t="s">
        <v>17</v>
      </c>
      <c r="F65" s="1">
        <v>1</v>
      </c>
      <c r="G65" s="1">
        <v>1454</v>
      </c>
      <c r="H65" s="1" t="s">
        <v>132</v>
      </c>
      <c r="I65" s="1">
        <v>84199</v>
      </c>
      <c r="J65" s="1">
        <v>212500</v>
      </c>
      <c r="K65" s="1">
        <f t="shared" si="3"/>
        <v>38250</v>
      </c>
      <c r="L65" s="1">
        <f t="shared" si="2"/>
        <v>250750</v>
      </c>
    </row>
    <row r="66" spans="1:12" x14ac:dyDescent="0.25">
      <c r="A66" s="1">
        <v>64</v>
      </c>
      <c r="B66" s="1" t="s">
        <v>127</v>
      </c>
      <c r="C66" s="1" t="s">
        <v>128</v>
      </c>
      <c r="D66" s="1" t="s">
        <v>238</v>
      </c>
      <c r="E66" s="1" t="s">
        <v>77</v>
      </c>
      <c r="F66" s="1">
        <v>1</v>
      </c>
      <c r="G66" s="1">
        <v>3</v>
      </c>
      <c r="H66" s="1" t="s">
        <v>133</v>
      </c>
      <c r="I66" s="1">
        <v>8413</v>
      </c>
      <c r="J66" s="1">
        <v>91100</v>
      </c>
      <c r="K66" s="1">
        <f t="shared" si="3"/>
        <v>16398</v>
      </c>
      <c r="L66" s="1">
        <f t="shared" si="2"/>
        <v>107498</v>
      </c>
    </row>
    <row r="67" spans="1:12" x14ac:dyDescent="0.25">
      <c r="A67" s="1">
        <v>65</v>
      </c>
      <c r="B67" s="1" t="s">
        <v>134</v>
      </c>
      <c r="C67" s="1" t="s">
        <v>135</v>
      </c>
      <c r="D67" s="1" t="s">
        <v>243</v>
      </c>
      <c r="E67" s="1" t="s">
        <v>17</v>
      </c>
      <c r="F67" s="1">
        <v>3</v>
      </c>
      <c r="G67" s="1">
        <v>259</v>
      </c>
      <c r="H67" s="1" t="s">
        <v>136</v>
      </c>
      <c r="I67" s="1">
        <v>850440</v>
      </c>
      <c r="J67" s="1">
        <v>1170000</v>
      </c>
      <c r="K67" s="1">
        <f t="shared" si="3"/>
        <v>210600</v>
      </c>
      <c r="L67" s="1">
        <f t="shared" ref="L67:L93" si="4">J67+K67</f>
        <v>1380600</v>
      </c>
    </row>
    <row r="68" spans="1:12" x14ac:dyDescent="0.25">
      <c r="A68" s="1">
        <v>66</v>
      </c>
      <c r="B68" s="1" t="s">
        <v>137</v>
      </c>
      <c r="C68" s="1" t="s">
        <v>138</v>
      </c>
      <c r="D68" s="1" t="s">
        <v>243</v>
      </c>
      <c r="E68" s="1" t="s">
        <v>17</v>
      </c>
      <c r="F68" s="1">
        <v>1</v>
      </c>
      <c r="G68" s="1">
        <v>270</v>
      </c>
      <c r="H68" s="1" t="s">
        <v>139</v>
      </c>
      <c r="I68" s="1">
        <v>85021310</v>
      </c>
      <c r="J68" s="1">
        <v>3050000</v>
      </c>
      <c r="K68" s="1">
        <f t="shared" si="3"/>
        <v>549000</v>
      </c>
      <c r="L68" s="1">
        <f t="shared" si="4"/>
        <v>3599000</v>
      </c>
    </row>
    <row r="69" spans="1:12" x14ac:dyDescent="0.25">
      <c r="A69" s="1">
        <v>67</v>
      </c>
      <c r="B69" s="1" t="s">
        <v>140</v>
      </c>
      <c r="C69" s="1" t="s">
        <v>141</v>
      </c>
      <c r="D69" s="1" t="s">
        <v>245</v>
      </c>
      <c r="E69" s="1" t="s">
        <v>17</v>
      </c>
      <c r="F69" s="1">
        <v>2</v>
      </c>
      <c r="G69" s="1">
        <v>455</v>
      </c>
      <c r="H69" s="1" t="s">
        <v>142</v>
      </c>
      <c r="I69" s="1">
        <v>3925100</v>
      </c>
      <c r="J69" s="1">
        <v>1315600</v>
      </c>
      <c r="K69" s="1">
        <f t="shared" ref="K69:K127" si="5">J69*18%</f>
        <v>236808</v>
      </c>
      <c r="L69" s="1">
        <f t="shared" si="4"/>
        <v>1552408</v>
      </c>
    </row>
    <row r="70" spans="1:12" x14ac:dyDescent="0.25">
      <c r="A70" s="1">
        <v>68</v>
      </c>
      <c r="B70" s="1" t="s">
        <v>143</v>
      </c>
      <c r="C70" s="1" t="s">
        <v>144</v>
      </c>
      <c r="D70" s="1" t="s">
        <v>244</v>
      </c>
      <c r="E70" s="1" t="s">
        <v>17</v>
      </c>
      <c r="F70" s="1">
        <v>1</v>
      </c>
      <c r="G70" s="1">
        <v>1615</v>
      </c>
      <c r="H70" s="1" t="s">
        <v>145</v>
      </c>
      <c r="I70" s="1">
        <v>850422</v>
      </c>
      <c r="J70" s="1">
        <v>3400000</v>
      </c>
      <c r="K70" s="1">
        <f t="shared" si="5"/>
        <v>612000</v>
      </c>
      <c r="L70" s="1">
        <f t="shared" si="4"/>
        <v>4012000</v>
      </c>
    </row>
    <row r="71" spans="1:12" x14ac:dyDescent="0.25">
      <c r="A71" s="1">
        <v>69</v>
      </c>
      <c r="B71" s="1" t="s">
        <v>127</v>
      </c>
      <c r="C71" s="1" t="s">
        <v>128</v>
      </c>
      <c r="D71" s="1" t="s">
        <v>238</v>
      </c>
      <c r="E71" s="1" t="s">
        <v>77</v>
      </c>
      <c r="F71" s="1">
        <v>1</v>
      </c>
      <c r="G71" s="1">
        <v>25</v>
      </c>
      <c r="H71" s="1" t="s">
        <v>146</v>
      </c>
      <c r="I71" s="1">
        <v>8413</v>
      </c>
      <c r="J71" s="1">
        <v>539400</v>
      </c>
      <c r="K71" s="1">
        <f t="shared" si="5"/>
        <v>97092</v>
      </c>
      <c r="L71" s="1">
        <f t="shared" si="4"/>
        <v>636492</v>
      </c>
    </row>
    <row r="72" spans="1:12" x14ac:dyDescent="0.25">
      <c r="A72" s="1">
        <v>70</v>
      </c>
      <c r="B72" s="1" t="s">
        <v>127</v>
      </c>
      <c r="C72" s="1" t="s">
        <v>128</v>
      </c>
      <c r="D72" s="1" t="s">
        <v>238</v>
      </c>
      <c r="E72" s="1" t="s">
        <v>77</v>
      </c>
      <c r="F72" s="1">
        <v>1</v>
      </c>
      <c r="G72" s="1">
        <v>19</v>
      </c>
      <c r="H72" s="1" t="s">
        <v>147</v>
      </c>
      <c r="I72" s="1">
        <v>8413</v>
      </c>
      <c r="J72" s="1">
        <v>626000</v>
      </c>
      <c r="K72" s="1">
        <f t="shared" si="5"/>
        <v>112680</v>
      </c>
      <c r="L72" s="1">
        <f t="shared" si="4"/>
        <v>738680</v>
      </c>
    </row>
    <row r="73" spans="1:12" x14ac:dyDescent="0.25">
      <c r="A73" s="1">
        <v>71</v>
      </c>
      <c r="B73" s="1" t="s">
        <v>148</v>
      </c>
      <c r="C73" s="1" t="s">
        <v>149</v>
      </c>
      <c r="D73" s="1" t="s">
        <v>149</v>
      </c>
      <c r="E73" s="1" t="s">
        <v>17</v>
      </c>
      <c r="F73" s="1">
        <v>1</v>
      </c>
      <c r="G73" s="1">
        <v>52</v>
      </c>
      <c r="H73" s="1" t="s">
        <v>78</v>
      </c>
      <c r="I73" s="1">
        <v>8514</v>
      </c>
      <c r="J73" s="1">
        <v>6800000</v>
      </c>
      <c r="K73" s="1">
        <f t="shared" si="5"/>
        <v>1224000</v>
      </c>
      <c r="L73" s="1">
        <f t="shared" si="4"/>
        <v>8024000</v>
      </c>
    </row>
    <row r="74" spans="1:12" x14ac:dyDescent="0.25">
      <c r="A74" s="1">
        <v>72</v>
      </c>
      <c r="B74" s="1" t="s">
        <v>150</v>
      </c>
      <c r="C74" s="1" t="s">
        <v>151</v>
      </c>
      <c r="D74" s="1" t="s">
        <v>244</v>
      </c>
      <c r="E74" s="1" t="s">
        <v>152</v>
      </c>
      <c r="F74" s="1">
        <v>1993</v>
      </c>
      <c r="G74" s="1">
        <v>3253</v>
      </c>
      <c r="H74" s="1" t="s">
        <v>153</v>
      </c>
      <c r="I74" s="1">
        <v>85446</v>
      </c>
      <c r="J74" s="1">
        <v>2391600</v>
      </c>
      <c r="K74" s="1">
        <f t="shared" si="5"/>
        <v>430488</v>
      </c>
      <c r="L74" s="1">
        <f t="shared" si="4"/>
        <v>2822088</v>
      </c>
    </row>
    <row r="75" spans="1:12" x14ac:dyDescent="0.25">
      <c r="A75" s="1">
        <v>73</v>
      </c>
      <c r="B75" s="1" t="s">
        <v>150</v>
      </c>
      <c r="C75" s="1" t="s">
        <v>151</v>
      </c>
      <c r="D75" s="1" t="s">
        <v>244</v>
      </c>
      <c r="E75" s="1" t="s">
        <v>152</v>
      </c>
      <c r="F75" s="1">
        <v>502</v>
      </c>
      <c r="G75" s="1">
        <v>3322</v>
      </c>
      <c r="H75" s="1" t="s">
        <v>154</v>
      </c>
      <c r="I75" s="1">
        <v>85446</v>
      </c>
      <c r="J75" s="1">
        <v>602400</v>
      </c>
      <c r="K75" s="1">
        <f t="shared" si="5"/>
        <v>108432</v>
      </c>
      <c r="L75" s="1">
        <f t="shared" si="4"/>
        <v>710832</v>
      </c>
    </row>
    <row r="76" spans="1:12" x14ac:dyDescent="0.25">
      <c r="A76" s="1">
        <v>74</v>
      </c>
      <c r="B76" s="1" t="s">
        <v>130</v>
      </c>
      <c r="C76" s="1" t="s">
        <v>131</v>
      </c>
      <c r="D76" s="1" t="s">
        <v>238</v>
      </c>
      <c r="E76" s="1" t="s">
        <v>17</v>
      </c>
      <c r="F76" s="1">
        <v>1</v>
      </c>
      <c r="G76" s="1">
        <v>1455</v>
      </c>
      <c r="H76" s="1" t="s">
        <v>132</v>
      </c>
      <c r="I76" s="1">
        <v>84199</v>
      </c>
      <c r="J76" s="1">
        <v>212500</v>
      </c>
      <c r="K76" s="1">
        <f t="shared" si="5"/>
        <v>38250</v>
      </c>
      <c r="L76" s="1">
        <f t="shared" si="4"/>
        <v>250750</v>
      </c>
    </row>
    <row r="77" spans="1:12" x14ac:dyDescent="0.25">
      <c r="A77" s="1">
        <v>75</v>
      </c>
      <c r="B77" s="1" t="s">
        <v>155</v>
      </c>
      <c r="C77" s="1" t="s">
        <v>156</v>
      </c>
      <c r="D77" s="1" t="s">
        <v>238</v>
      </c>
      <c r="E77" s="1" t="s">
        <v>17</v>
      </c>
      <c r="F77" s="1">
        <v>16</v>
      </c>
      <c r="G77" s="1">
        <v>222</v>
      </c>
      <c r="H77" s="1" t="s">
        <v>157</v>
      </c>
      <c r="I77" s="1">
        <v>8482</v>
      </c>
      <c r="J77" s="1">
        <v>533479</v>
      </c>
      <c r="K77" s="1">
        <f t="shared" si="5"/>
        <v>96026.22</v>
      </c>
      <c r="L77" s="1">
        <f t="shared" si="4"/>
        <v>629505.22</v>
      </c>
    </row>
    <row r="78" spans="1:12" x14ac:dyDescent="0.25">
      <c r="A78" s="1">
        <v>76</v>
      </c>
      <c r="B78" s="1" t="s">
        <v>158</v>
      </c>
      <c r="C78" s="1" t="s">
        <v>159</v>
      </c>
      <c r="D78" s="1" t="s">
        <v>240</v>
      </c>
      <c r="E78" s="1" t="s">
        <v>94</v>
      </c>
      <c r="F78" s="1">
        <v>5.58</v>
      </c>
      <c r="G78" s="1">
        <v>2278</v>
      </c>
      <c r="H78" s="1" t="s">
        <v>160</v>
      </c>
      <c r="I78" s="1">
        <v>72085</v>
      </c>
      <c r="J78" s="1">
        <v>339822</v>
      </c>
      <c r="K78" s="1">
        <f t="shared" si="5"/>
        <v>61167.96</v>
      </c>
      <c r="L78" s="1">
        <f t="shared" si="4"/>
        <v>400989.96</v>
      </c>
    </row>
    <row r="79" spans="1:12" x14ac:dyDescent="0.25">
      <c r="A79" s="1">
        <v>77</v>
      </c>
      <c r="B79" s="1" t="s">
        <v>161</v>
      </c>
      <c r="C79" s="1" t="s">
        <v>162</v>
      </c>
      <c r="D79" s="1" t="s">
        <v>240</v>
      </c>
      <c r="E79" s="1" t="s">
        <v>98</v>
      </c>
      <c r="F79" s="1">
        <v>29.8</v>
      </c>
      <c r="G79" s="1">
        <v>6185</v>
      </c>
      <c r="H79" s="1" t="s">
        <v>132</v>
      </c>
      <c r="I79" s="1">
        <v>72163</v>
      </c>
      <c r="J79" s="1">
        <v>1502450</v>
      </c>
      <c r="K79" s="1">
        <f t="shared" si="5"/>
        <v>270441</v>
      </c>
      <c r="L79" s="1">
        <f t="shared" si="4"/>
        <v>1772891</v>
      </c>
    </row>
    <row r="80" spans="1:12" x14ac:dyDescent="0.25">
      <c r="A80" s="1">
        <v>78</v>
      </c>
      <c r="B80" s="1" t="s">
        <v>161</v>
      </c>
      <c r="C80" s="1" t="s">
        <v>163</v>
      </c>
      <c r="D80" s="1" t="s">
        <v>240</v>
      </c>
      <c r="E80" s="1" t="s">
        <v>98</v>
      </c>
      <c r="F80" s="1">
        <v>19.97</v>
      </c>
      <c r="G80" s="1">
        <v>7247</v>
      </c>
      <c r="H80" s="1" t="s">
        <v>164</v>
      </c>
      <c r="I80" s="1">
        <v>72163</v>
      </c>
      <c r="J80" s="1">
        <v>968545</v>
      </c>
      <c r="K80" s="1">
        <f t="shared" si="5"/>
        <v>174338.1</v>
      </c>
      <c r="L80" s="1">
        <f t="shared" si="4"/>
        <v>1142883.1000000001</v>
      </c>
    </row>
    <row r="81" spans="1:12" x14ac:dyDescent="0.25">
      <c r="A81" s="1">
        <v>79</v>
      </c>
      <c r="B81" s="1" t="s">
        <v>124</v>
      </c>
      <c r="C81" s="1" t="s">
        <v>165</v>
      </c>
      <c r="D81" s="1" t="s">
        <v>240</v>
      </c>
      <c r="E81" s="1" t="s">
        <v>98</v>
      </c>
      <c r="F81" s="1">
        <v>19.739999999999998</v>
      </c>
      <c r="G81" s="1">
        <v>966</v>
      </c>
      <c r="H81" s="1" t="s">
        <v>166</v>
      </c>
      <c r="I81" s="1">
        <v>72163</v>
      </c>
      <c r="J81" s="1">
        <v>1130608</v>
      </c>
      <c r="K81" s="1">
        <f t="shared" si="5"/>
        <v>203509.44</v>
      </c>
      <c r="L81" s="1">
        <f t="shared" si="4"/>
        <v>1334117.44</v>
      </c>
    </row>
    <row r="82" spans="1:12" x14ac:dyDescent="0.25">
      <c r="A82" s="1">
        <v>80</v>
      </c>
      <c r="B82" s="1" t="s">
        <v>167</v>
      </c>
      <c r="C82" s="1" t="s">
        <v>168</v>
      </c>
      <c r="D82" s="1" t="s">
        <v>244</v>
      </c>
      <c r="E82" s="1" t="s">
        <v>169</v>
      </c>
      <c r="F82" s="1">
        <v>700</v>
      </c>
      <c r="G82" s="1">
        <v>123</v>
      </c>
      <c r="H82" s="1" t="s">
        <v>170</v>
      </c>
      <c r="I82" s="1">
        <v>74091</v>
      </c>
      <c r="J82" s="1">
        <v>863971</v>
      </c>
      <c r="K82" s="1">
        <f t="shared" si="5"/>
        <v>155514.78</v>
      </c>
      <c r="L82" s="1">
        <f t="shared" si="4"/>
        <v>1019485.78</v>
      </c>
    </row>
    <row r="83" spans="1:12" x14ac:dyDescent="0.25">
      <c r="A83" s="1">
        <v>81</v>
      </c>
      <c r="B83" s="1" t="s">
        <v>158</v>
      </c>
      <c r="C83" s="1" t="s">
        <v>118</v>
      </c>
      <c r="D83" s="1" t="s">
        <v>240</v>
      </c>
      <c r="E83" s="1" t="s">
        <v>83</v>
      </c>
      <c r="F83" s="1">
        <v>19.82</v>
      </c>
      <c r="G83" s="1">
        <v>2354</v>
      </c>
      <c r="H83" s="1" t="s">
        <v>166</v>
      </c>
      <c r="I83" s="1">
        <v>72081</v>
      </c>
      <c r="J83" s="1">
        <v>1199110</v>
      </c>
      <c r="K83" s="1">
        <f t="shared" si="5"/>
        <v>215839.8</v>
      </c>
      <c r="L83" s="1">
        <f t="shared" si="4"/>
        <v>1414949.8</v>
      </c>
    </row>
    <row r="84" spans="1:12" x14ac:dyDescent="0.25">
      <c r="A84" s="1">
        <v>82</v>
      </c>
      <c r="B84" s="1" t="s">
        <v>171</v>
      </c>
      <c r="C84" s="1" t="s">
        <v>172</v>
      </c>
      <c r="D84" s="1" t="s">
        <v>238</v>
      </c>
      <c r="E84" s="1" t="s">
        <v>17</v>
      </c>
      <c r="F84" s="1">
        <v>1</v>
      </c>
      <c r="G84" s="1">
        <v>610</v>
      </c>
      <c r="H84" s="1" t="s">
        <v>173</v>
      </c>
      <c r="I84" s="1">
        <v>90268</v>
      </c>
      <c r="J84" s="1">
        <v>629640</v>
      </c>
      <c r="K84" s="1">
        <f t="shared" si="5"/>
        <v>113335.2</v>
      </c>
      <c r="L84" s="1">
        <f t="shared" si="4"/>
        <v>742975.2</v>
      </c>
    </row>
    <row r="85" spans="1:12" x14ac:dyDescent="0.25">
      <c r="A85" s="1">
        <v>83</v>
      </c>
      <c r="B85" s="1" t="s">
        <v>174</v>
      </c>
      <c r="C85" s="1" t="s">
        <v>151</v>
      </c>
      <c r="D85" s="1" t="s">
        <v>244</v>
      </c>
      <c r="E85" s="1" t="s">
        <v>152</v>
      </c>
      <c r="F85" s="1">
        <v>10202</v>
      </c>
      <c r="G85" s="1">
        <v>3103</v>
      </c>
      <c r="H85" s="1" t="s">
        <v>175</v>
      </c>
      <c r="I85" s="1">
        <v>85446</v>
      </c>
      <c r="J85" s="1">
        <v>2955162</v>
      </c>
      <c r="K85" s="1">
        <f t="shared" si="5"/>
        <v>531929.16</v>
      </c>
      <c r="L85" s="1">
        <f t="shared" si="4"/>
        <v>3487091.16</v>
      </c>
    </row>
    <row r="86" spans="1:12" x14ac:dyDescent="0.25">
      <c r="A86" s="1">
        <v>84</v>
      </c>
      <c r="B86" s="1" t="s">
        <v>176</v>
      </c>
      <c r="C86" s="1" t="s">
        <v>177</v>
      </c>
      <c r="D86" s="1" t="s">
        <v>238</v>
      </c>
      <c r="E86" s="1" t="s">
        <v>87</v>
      </c>
      <c r="F86" s="1">
        <v>1</v>
      </c>
      <c r="G86" s="1">
        <v>612</v>
      </c>
      <c r="H86" s="1" t="s">
        <v>60</v>
      </c>
      <c r="I86" s="1">
        <v>84212</v>
      </c>
      <c r="J86" s="1">
        <v>465000</v>
      </c>
      <c r="K86" s="1">
        <f t="shared" si="5"/>
        <v>83700</v>
      </c>
      <c r="L86" s="1">
        <f t="shared" si="4"/>
        <v>548700</v>
      </c>
    </row>
    <row r="87" spans="1:12" x14ac:dyDescent="0.25">
      <c r="A87" s="1">
        <v>85</v>
      </c>
      <c r="B87" s="1" t="s">
        <v>96</v>
      </c>
      <c r="C87" s="1" t="s">
        <v>163</v>
      </c>
      <c r="D87" s="1" t="s">
        <v>240</v>
      </c>
      <c r="E87" s="1" t="s">
        <v>94</v>
      </c>
      <c r="F87" s="1">
        <v>7.98</v>
      </c>
      <c r="G87" s="1">
        <v>3083</v>
      </c>
      <c r="H87" s="1" t="s">
        <v>178</v>
      </c>
      <c r="I87" s="1">
        <v>72163</v>
      </c>
      <c r="J87" s="1">
        <v>427129</v>
      </c>
      <c r="K87" s="1">
        <f t="shared" si="5"/>
        <v>76883.22</v>
      </c>
      <c r="L87" s="1">
        <f t="shared" si="4"/>
        <v>504012.22</v>
      </c>
    </row>
    <row r="88" spans="1:12" x14ac:dyDescent="0.25">
      <c r="A88" s="1">
        <v>86</v>
      </c>
      <c r="B88" s="1" t="s">
        <v>158</v>
      </c>
      <c r="C88" s="1" t="s">
        <v>180</v>
      </c>
      <c r="D88" s="1" t="s">
        <v>240</v>
      </c>
      <c r="E88" s="1" t="s">
        <v>94</v>
      </c>
      <c r="F88" s="1">
        <v>9.92</v>
      </c>
      <c r="G88" s="1">
        <v>2709</v>
      </c>
      <c r="H88" s="1" t="s">
        <v>38</v>
      </c>
      <c r="I88" s="1">
        <v>72083</v>
      </c>
      <c r="J88" s="1">
        <v>552544</v>
      </c>
      <c r="K88" s="1">
        <f t="shared" si="5"/>
        <v>99457.919999999998</v>
      </c>
      <c r="L88" s="1">
        <f t="shared" si="4"/>
        <v>652001.92000000004</v>
      </c>
    </row>
    <row r="89" spans="1:12" x14ac:dyDescent="0.25">
      <c r="A89" s="1">
        <v>87</v>
      </c>
      <c r="B89" s="1" t="s">
        <v>174</v>
      </c>
      <c r="C89" s="1" t="s">
        <v>151</v>
      </c>
      <c r="D89" s="1" t="s">
        <v>244</v>
      </c>
      <c r="E89" s="1" t="s">
        <v>94</v>
      </c>
      <c r="F89" s="1">
        <v>3910</v>
      </c>
      <c r="G89" s="1">
        <v>2892</v>
      </c>
      <c r="H89" s="1" t="s">
        <v>181</v>
      </c>
      <c r="I89" s="1">
        <v>85446</v>
      </c>
      <c r="J89" s="1">
        <v>1598287</v>
      </c>
      <c r="K89" s="1">
        <f t="shared" si="5"/>
        <v>287691.65999999997</v>
      </c>
      <c r="L89" s="1">
        <f t="shared" si="4"/>
        <v>1885978.66</v>
      </c>
    </row>
    <row r="90" spans="1:12" x14ac:dyDescent="0.25">
      <c r="A90" s="1">
        <v>88</v>
      </c>
      <c r="B90" s="1" t="s">
        <v>182</v>
      </c>
      <c r="C90" s="1" t="s">
        <v>183</v>
      </c>
      <c r="D90" s="1" t="s">
        <v>245</v>
      </c>
      <c r="E90" s="1" t="s">
        <v>184</v>
      </c>
      <c r="F90" s="1">
        <v>10000</v>
      </c>
      <c r="G90" s="1">
        <v>4425</v>
      </c>
      <c r="H90" s="1" t="s">
        <v>32</v>
      </c>
      <c r="I90" s="1">
        <v>73063</v>
      </c>
      <c r="J90" s="1">
        <v>978610</v>
      </c>
      <c r="K90" s="1">
        <f t="shared" si="5"/>
        <v>176149.8</v>
      </c>
      <c r="L90" s="1">
        <f t="shared" si="4"/>
        <v>1154759.8</v>
      </c>
    </row>
    <row r="91" spans="1:12" x14ac:dyDescent="0.25">
      <c r="A91" s="1">
        <v>89</v>
      </c>
      <c r="B91" s="1" t="s">
        <v>185</v>
      </c>
      <c r="C91" s="1" t="s">
        <v>186</v>
      </c>
      <c r="D91" s="1" t="s">
        <v>244</v>
      </c>
      <c r="E91" s="1" t="s">
        <v>187</v>
      </c>
      <c r="F91" s="1">
        <v>4000</v>
      </c>
      <c r="G91" s="1">
        <v>209</v>
      </c>
      <c r="H91" s="1" t="s">
        <v>164</v>
      </c>
      <c r="I91" s="1">
        <v>85359</v>
      </c>
      <c r="J91" s="1">
        <v>1859850</v>
      </c>
      <c r="K91" s="1">
        <f t="shared" si="5"/>
        <v>334773</v>
      </c>
      <c r="L91" s="1">
        <f t="shared" si="4"/>
        <v>2194623</v>
      </c>
    </row>
    <row r="92" spans="1:12" x14ac:dyDescent="0.25">
      <c r="A92" s="1">
        <v>90</v>
      </c>
      <c r="B92" s="1" t="s">
        <v>158</v>
      </c>
      <c r="C92" s="1" t="s">
        <v>188</v>
      </c>
      <c r="D92" s="1" t="s">
        <v>240</v>
      </c>
      <c r="E92" s="1" t="s">
        <v>83</v>
      </c>
      <c r="F92" s="1">
        <v>20.22</v>
      </c>
      <c r="G92" s="1">
        <v>3421</v>
      </c>
      <c r="H92" s="1" t="s">
        <v>189</v>
      </c>
      <c r="I92" s="1">
        <v>72083</v>
      </c>
      <c r="J92" s="1">
        <v>1122210</v>
      </c>
      <c r="K92" s="1">
        <f t="shared" si="5"/>
        <v>201997.8</v>
      </c>
      <c r="L92" s="1">
        <f t="shared" si="4"/>
        <v>1324207.8</v>
      </c>
    </row>
    <row r="93" spans="1:12" x14ac:dyDescent="0.25">
      <c r="A93" s="1">
        <v>91</v>
      </c>
      <c r="B93" s="1" t="s">
        <v>150</v>
      </c>
      <c r="C93" s="1" t="s">
        <v>151</v>
      </c>
      <c r="D93" s="1" t="s">
        <v>244</v>
      </c>
      <c r="E93" s="1" t="s">
        <v>179</v>
      </c>
      <c r="F93" s="1">
        <v>3048</v>
      </c>
      <c r="G93" s="1">
        <v>571</v>
      </c>
      <c r="H93" s="1" t="s">
        <v>190</v>
      </c>
      <c r="I93" s="1">
        <v>85446</v>
      </c>
      <c r="J93" s="1">
        <v>3414568</v>
      </c>
      <c r="K93" s="1">
        <f t="shared" si="5"/>
        <v>614622.24</v>
      </c>
      <c r="L93" s="1">
        <f t="shared" si="4"/>
        <v>4029190.24</v>
      </c>
    </row>
    <row r="94" spans="1:12" x14ac:dyDescent="0.25">
      <c r="A94" s="1">
        <v>92</v>
      </c>
      <c r="B94" s="1" t="s">
        <v>150</v>
      </c>
      <c r="C94" s="1" t="s">
        <v>151</v>
      </c>
      <c r="D94" s="1" t="s">
        <v>244</v>
      </c>
      <c r="E94" s="1" t="s">
        <v>179</v>
      </c>
      <c r="F94" s="1">
        <v>4057</v>
      </c>
      <c r="G94" s="1">
        <v>542</v>
      </c>
      <c r="H94" s="1" t="s">
        <v>190</v>
      </c>
      <c r="I94" s="1">
        <v>85446</v>
      </c>
      <c r="J94" s="1">
        <v>4474623</v>
      </c>
      <c r="K94" s="1">
        <f t="shared" si="5"/>
        <v>805432.14</v>
      </c>
      <c r="L94" s="1">
        <f t="shared" ref="L94:L127" si="6">J94+K94</f>
        <v>5280055.1399999997</v>
      </c>
    </row>
    <row r="95" spans="1:12" x14ac:dyDescent="0.25">
      <c r="A95" s="1">
        <v>93</v>
      </c>
      <c r="B95" s="1" t="s">
        <v>150</v>
      </c>
      <c r="C95" s="1" t="s">
        <v>151</v>
      </c>
      <c r="D95" s="1" t="s">
        <v>244</v>
      </c>
      <c r="E95" s="1" t="s">
        <v>179</v>
      </c>
      <c r="F95" s="1">
        <v>1841</v>
      </c>
      <c r="G95" s="1">
        <v>573</v>
      </c>
      <c r="H95" s="1" t="s">
        <v>190</v>
      </c>
      <c r="I95" s="1">
        <v>85446</v>
      </c>
      <c r="J95" s="1">
        <v>5720400</v>
      </c>
      <c r="K95" s="1">
        <f t="shared" si="5"/>
        <v>1029672</v>
      </c>
      <c r="L95" s="1">
        <f t="shared" si="6"/>
        <v>6750072</v>
      </c>
    </row>
    <row r="96" spans="1:12" x14ac:dyDescent="0.25">
      <c r="A96" s="1">
        <v>94</v>
      </c>
      <c r="B96" s="1" t="s">
        <v>150</v>
      </c>
      <c r="C96" s="1" t="s">
        <v>151</v>
      </c>
      <c r="D96" s="1" t="s">
        <v>244</v>
      </c>
      <c r="E96" s="1" t="s">
        <v>179</v>
      </c>
      <c r="F96" s="1">
        <v>3101</v>
      </c>
      <c r="G96" s="1">
        <v>504</v>
      </c>
      <c r="H96" s="1" t="s">
        <v>190</v>
      </c>
      <c r="I96" s="1">
        <v>85446</v>
      </c>
      <c r="J96" s="1">
        <v>193179</v>
      </c>
      <c r="K96" s="1">
        <f t="shared" si="5"/>
        <v>34772.22</v>
      </c>
      <c r="L96" s="1">
        <f t="shared" si="6"/>
        <v>227951.22</v>
      </c>
    </row>
    <row r="97" spans="1:12" x14ac:dyDescent="0.25">
      <c r="A97" s="1">
        <v>95</v>
      </c>
      <c r="B97" s="1" t="s">
        <v>102</v>
      </c>
      <c r="C97" s="1" t="s">
        <v>103</v>
      </c>
      <c r="D97" s="1" t="s">
        <v>240</v>
      </c>
      <c r="E97" s="1" t="s">
        <v>94</v>
      </c>
      <c r="F97" s="1">
        <v>24.96</v>
      </c>
      <c r="G97" s="1">
        <v>5053</v>
      </c>
      <c r="H97" s="1" t="s">
        <v>139</v>
      </c>
      <c r="I97" s="1">
        <v>72163</v>
      </c>
      <c r="J97" s="1">
        <v>1221031</v>
      </c>
      <c r="K97" s="1">
        <f t="shared" si="5"/>
        <v>219785.58</v>
      </c>
      <c r="L97" s="1">
        <f t="shared" si="6"/>
        <v>1440816.58</v>
      </c>
    </row>
    <row r="98" spans="1:12" x14ac:dyDescent="0.25">
      <c r="A98" s="1">
        <v>96</v>
      </c>
      <c r="B98" s="1" t="s">
        <v>155</v>
      </c>
      <c r="C98" s="1" t="s">
        <v>156</v>
      </c>
      <c r="D98" s="1" t="s">
        <v>238</v>
      </c>
      <c r="E98" s="1" t="s">
        <v>17</v>
      </c>
      <c r="F98" s="1">
        <v>8</v>
      </c>
      <c r="G98" s="1">
        <v>258</v>
      </c>
      <c r="H98" s="1" t="s">
        <v>191</v>
      </c>
      <c r="I98" s="1">
        <v>8482</v>
      </c>
      <c r="J98" s="1">
        <v>1840456</v>
      </c>
      <c r="K98" s="1">
        <f t="shared" si="5"/>
        <v>331282.08</v>
      </c>
      <c r="L98" s="1">
        <f t="shared" si="6"/>
        <v>2171738.08</v>
      </c>
    </row>
    <row r="99" spans="1:12" x14ac:dyDescent="0.25">
      <c r="A99" s="1">
        <v>97</v>
      </c>
      <c r="B99" s="1" t="s">
        <v>192</v>
      </c>
      <c r="C99" s="1" t="s">
        <v>193</v>
      </c>
      <c r="D99" s="1" t="s">
        <v>240</v>
      </c>
      <c r="E99" s="1" t="s">
        <v>83</v>
      </c>
      <c r="F99" s="1">
        <v>27.8</v>
      </c>
      <c r="G99" s="1">
        <v>878</v>
      </c>
      <c r="H99" s="1" t="s">
        <v>194</v>
      </c>
      <c r="I99" s="1">
        <v>72141</v>
      </c>
      <c r="J99" s="1">
        <v>1251000</v>
      </c>
      <c r="K99" s="1">
        <f t="shared" si="5"/>
        <v>225180</v>
      </c>
      <c r="L99" s="1">
        <f t="shared" si="6"/>
        <v>1476180</v>
      </c>
    </row>
    <row r="100" spans="1:12" x14ac:dyDescent="0.25">
      <c r="A100" s="1">
        <v>98</v>
      </c>
      <c r="B100" s="1" t="s">
        <v>195</v>
      </c>
      <c r="C100" s="1" t="s">
        <v>196</v>
      </c>
      <c r="D100" s="1" t="s">
        <v>238</v>
      </c>
      <c r="E100" s="1" t="s">
        <v>17</v>
      </c>
      <c r="F100" s="1">
        <v>108</v>
      </c>
      <c r="G100" s="1">
        <v>5782</v>
      </c>
      <c r="H100" s="1" t="s">
        <v>31</v>
      </c>
      <c r="I100" s="1">
        <v>84818</v>
      </c>
      <c r="J100" s="1">
        <v>577823</v>
      </c>
      <c r="K100" s="1">
        <f t="shared" si="5"/>
        <v>104008.14</v>
      </c>
      <c r="L100" s="1">
        <f t="shared" si="6"/>
        <v>681831.14</v>
      </c>
    </row>
    <row r="101" spans="1:12" x14ac:dyDescent="0.25">
      <c r="A101" s="1">
        <v>99</v>
      </c>
      <c r="B101" s="1" t="s">
        <v>174</v>
      </c>
      <c r="C101" s="1" t="s">
        <v>151</v>
      </c>
      <c r="D101" s="1" t="s">
        <v>244</v>
      </c>
      <c r="E101" s="1" t="s">
        <v>197</v>
      </c>
      <c r="F101" s="1">
        <v>1503</v>
      </c>
      <c r="G101" s="1">
        <v>3203</v>
      </c>
      <c r="H101" s="1" t="s">
        <v>198</v>
      </c>
      <c r="I101" s="1">
        <v>8544</v>
      </c>
      <c r="J101" s="1">
        <v>457257</v>
      </c>
      <c r="K101" s="1">
        <f t="shared" si="5"/>
        <v>82306.259999999995</v>
      </c>
      <c r="L101" s="1">
        <f t="shared" si="6"/>
        <v>539563.26</v>
      </c>
    </row>
    <row r="102" spans="1:12" x14ac:dyDescent="0.25">
      <c r="A102" s="1">
        <v>100</v>
      </c>
      <c r="B102" s="1" t="s">
        <v>199</v>
      </c>
      <c r="C102" s="1" t="s">
        <v>200</v>
      </c>
      <c r="D102" s="1" t="s">
        <v>238</v>
      </c>
      <c r="E102" s="1" t="s">
        <v>17</v>
      </c>
      <c r="F102" s="1">
        <v>48</v>
      </c>
      <c r="G102" s="1">
        <v>967</v>
      </c>
      <c r="H102" s="1" t="s">
        <v>201</v>
      </c>
      <c r="I102" s="1">
        <v>90314</v>
      </c>
      <c r="J102" s="1">
        <v>662067</v>
      </c>
      <c r="K102" s="1">
        <f t="shared" si="5"/>
        <v>119172.06</v>
      </c>
      <c r="L102" s="1">
        <f t="shared" si="6"/>
        <v>781239.06</v>
      </c>
    </row>
    <row r="103" spans="1:12" x14ac:dyDescent="0.25">
      <c r="A103" s="1">
        <v>101</v>
      </c>
      <c r="B103" s="1" t="s">
        <v>85</v>
      </c>
      <c r="C103" s="1" t="s">
        <v>202</v>
      </c>
      <c r="D103" s="1" t="s">
        <v>244</v>
      </c>
      <c r="E103" s="1" t="s">
        <v>17</v>
      </c>
      <c r="F103" s="1">
        <v>125</v>
      </c>
      <c r="G103" s="1">
        <v>6356</v>
      </c>
      <c r="H103" s="1" t="s">
        <v>203</v>
      </c>
      <c r="I103" s="1">
        <v>94054</v>
      </c>
      <c r="J103" s="1">
        <v>812000</v>
      </c>
      <c r="K103" s="1">
        <f t="shared" si="5"/>
        <v>146160</v>
      </c>
      <c r="L103" s="1">
        <f t="shared" si="6"/>
        <v>958160</v>
      </c>
    </row>
    <row r="104" spans="1:12" x14ac:dyDescent="0.25">
      <c r="A104" s="1">
        <v>102</v>
      </c>
      <c r="B104" s="1" t="s">
        <v>174</v>
      </c>
      <c r="C104" s="1" t="s">
        <v>151</v>
      </c>
      <c r="D104" s="1" t="s">
        <v>244</v>
      </c>
      <c r="E104" s="1" t="s">
        <v>197</v>
      </c>
      <c r="F104" s="1">
        <v>2030</v>
      </c>
      <c r="G104" s="1">
        <v>3204</v>
      </c>
      <c r="H104" s="1" t="s">
        <v>198</v>
      </c>
      <c r="I104" s="1">
        <v>8544</v>
      </c>
      <c r="J104" s="1">
        <v>565375</v>
      </c>
      <c r="K104" s="1">
        <f t="shared" si="5"/>
        <v>101767.5</v>
      </c>
      <c r="L104" s="1">
        <f t="shared" si="6"/>
        <v>667142.5</v>
      </c>
    </row>
    <row r="105" spans="1:12" x14ac:dyDescent="0.25">
      <c r="A105" s="1">
        <v>103</v>
      </c>
      <c r="B105" s="1" t="s">
        <v>158</v>
      </c>
      <c r="C105" s="1" t="s">
        <v>103</v>
      </c>
      <c r="D105" s="1" t="s">
        <v>240</v>
      </c>
      <c r="E105" s="1" t="s">
        <v>98</v>
      </c>
      <c r="F105" s="1">
        <v>22.92</v>
      </c>
      <c r="G105" s="1">
        <v>3061</v>
      </c>
      <c r="H105" s="1" t="s">
        <v>203</v>
      </c>
      <c r="I105" s="1">
        <v>72163</v>
      </c>
      <c r="J105" s="1">
        <v>1209015</v>
      </c>
      <c r="K105" s="1">
        <f t="shared" si="5"/>
        <v>217622.69999999998</v>
      </c>
      <c r="L105" s="1">
        <f t="shared" si="6"/>
        <v>1426637.7</v>
      </c>
    </row>
    <row r="106" spans="1:12" x14ac:dyDescent="0.25">
      <c r="A106" s="1">
        <v>104</v>
      </c>
      <c r="B106" s="1" t="s">
        <v>140</v>
      </c>
      <c r="C106" s="1" t="s">
        <v>141</v>
      </c>
      <c r="D106" s="1" t="s">
        <v>245</v>
      </c>
      <c r="E106" s="1" t="s">
        <v>17</v>
      </c>
      <c r="F106" s="1">
        <v>2</v>
      </c>
      <c r="G106" s="1">
        <v>455</v>
      </c>
      <c r="H106" s="1" t="s">
        <v>142</v>
      </c>
      <c r="I106" s="1">
        <v>39251</v>
      </c>
      <c r="J106" s="1">
        <v>1315600</v>
      </c>
      <c r="K106" s="1">
        <f t="shared" si="5"/>
        <v>236808</v>
      </c>
      <c r="L106" s="1">
        <f t="shared" si="6"/>
        <v>1552408</v>
      </c>
    </row>
    <row r="107" spans="1:12" x14ac:dyDescent="0.25">
      <c r="A107" s="1">
        <v>105</v>
      </c>
      <c r="B107" s="1" t="s">
        <v>182</v>
      </c>
      <c r="C107" s="1" t="s">
        <v>204</v>
      </c>
      <c r="D107" s="1" t="s">
        <v>245</v>
      </c>
      <c r="E107" s="1" t="s">
        <v>17</v>
      </c>
      <c r="F107" s="1">
        <v>362</v>
      </c>
      <c r="G107" s="1">
        <v>9347</v>
      </c>
      <c r="H107" s="1" t="s">
        <v>29</v>
      </c>
      <c r="I107" s="1">
        <v>730630</v>
      </c>
      <c r="J107" s="1">
        <v>925550</v>
      </c>
      <c r="K107" s="1">
        <f t="shared" si="5"/>
        <v>166599</v>
      </c>
      <c r="L107" s="1">
        <f t="shared" si="6"/>
        <v>1092149</v>
      </c>
    </row>
    <row r="108" spans="1:12" x14ac:dyDescent="0.25">
      <c r="A108" s="1">
        <v>106</v>
      </c>
      <c r="B108" s="1" t="s">
        <v>182</v>
      </c>
      <c r="C108" s="1" t="s">
        <v>204</v>
      </c>
      <c r="D108" s="1" t="s">
        <v>245</v>
      </c>
      <c r="E108" s="1" t="s">
        <v>17</v>
      </c>
      <c r="F108" s="1">
        <v>164</v>
      </c>
      <c r="G108" s="1">
        <v>9833</v>
      </c>
      <c r="H108" s="1" t="s">
        <v>205</v>
      </c>
      <c r="I108" s="1">
        <v>730630</v>
      </c>
      <c r="J108" s="1">
        <v>1139290</v>
      </c>
      <c r="K108" s="1">
        <f t="shared" si="5"/>
        <v>205072.19999999998</v>
      </c>
      <c r="L108" s="1">
        <f t="shared" si="6"/>
        <v>1344362.2</v>
      </c>
    </row>
    <row r="109" spans="1:12" x14ac:dyDescent="0.25">
      <c r="A109" s="1">
        <v>107</v>
      </c>
      <c r="B109" s="1" t="s">
        <v>134</v>
      </c>
      <c r="C109" s="1" t="s">
        <v>206</v>
      </c>
      <c r="D109" s="1" t="s">
        <v>243</v>
      </c>
      <c r="E109" s="1" t="s">
        <v>17</v>
      </c>
      <c r="F109" s="1">
        <v>3</v>
      </c>
      <c r="G109" s="1">
        <v>259</v>
      </c>
      <c r="H109" s="1" t="s">
        <v>136</v>
      </c>
      <c r="I109" s="1">
        <v>850440</v>
      </c>
      <c r="J109" s="1">
        <v>1170000</v>
      </c>
      <c r="K109" s="1">
        <f t="shared" si="5"/>
        <v>210600</v>
      </c>
      <c r="L109" s="1">
        <f t="shared" si="6"/>
        <v>1380600</v>
      </c>
    </row>
    <row r="110" spans="1:12" x14ac:dyDescent="0.25">
      <c r="A110" s="1">
        <v>108</v>
      </c>
      <c r="B110" s="1" t="s">
        <v>158</v>
      </c>
      <c r="C110" s="1" t="s">
        <v>207</v>
      </c>
      <c r="D110" s="1" t="s">
        <v>240</v>
      </c>
      <c r="E110" s="1" t="s">
        <v>83</v>
      </c>
      <c r="F110" s="1">
        <v>13.87</v>
      </c>
      <c r="G110" s="1">
        <v>3633</v>
      </c>
      <c r="H110" s="1" t="s">
        <v>208</v>
      </c>
      <c r="I110" s="1">
        <v>720851</v>
      </c>
      <c r="J110" s="1">
        <v>774390</v>
      </c>
      <c r="K110" s="1">
        <f t="shared" si="5"/>
        <v>139390.19999999998</v>
      </c>
      <c r="L110" s="1">
        <f t="shared" si="6"/>
        <v>913780.2</v>
      </c>
    </row>
    <row r="111" spans="1:12" x14ac:dyDescent="0.25">
      <c r="A111" s="1">
        <v>109</v>
      </c>
      <c r="B111" s="1" t="s">
        <v>182</v>
      </c>
      <c r="C111" s="1" t="s">
        <v>209</v>
      </c>
      <c r="D111" s="1" t="s">
        <v>245</v>
      </c>
      <c r="E111" s="1" t="s">
        <v>210</v>
      </c>
      <c r="F111" s="1">
        <v>396</v>
      </c>
      <c r="G111" s="1">
        <v>10032</v>
      </c>
      <c r="H111" s="1" t="s">
        <v>44</v>
      </c>
      <c r="I111" s="1">
        <v>730630</v>
      </c>
      <c r="J111" s="1">
        <v>1185310</v>
      </c>
      <c r="K111" s="1">
        <f t="shared" si="5"/>
        <v>213355.8</v>
      </c>
      <c r="L111" s="1">
        <f t="shared" si="6"/>
        <v>1398665.8</v>
      </c>
    </row>
    <row r="112" spans="1:12" x14ac:dyDescent="0.25">
      <c r="A112" s="1">
        <v>110</v>
      </c>
      <c r="B112" s="1" t="s">
        <v>211</v>
      </c>
      <c r="C112" s="1" t="s">
        <v>212</v>
      </c>
      <c r="D112" s="1" t="s">
        <v>245</v>
      </c>
      <c r="E112" s="1" t="s">
        <v>213</v>
      </c>
      <c r="F112" s="1">
        <v>1</v>
      </c>
      <c r="G112" s="1">
        <v>1955</v>
      </c>
      <c r="H112" s="1" t="s">
        <v>201</v>
      </c>
      <c r="I112" s="1">
        <v>842121</v>
      </c>
      <c r="J112" s="1">
        <v>950000</v>
      </c>
      <c r="K112" s="1">
        <f t="shared" si="5"/>
        <v>171000</v>
      </c>
      <c r="L112" s="1">
        <f t="shared" si="6"/>
        <v>1121000</v>
      </c>
    </row>
    <row r="113" spans="1:12" x14ac:dyDescent="0.25">
      <c r="A113" s="1">
        <v>111</v>
      </c>
      <c r="B113" s="1" t="s">
        <v>182</v>
      </c>
      <c r="C113" s="1" t="s">
        <v>209</v>
      </c>
      <c r="D113" s="1" t="s">
        <v>245</v>
      </c>
      <c r="E113" s="1" t="s">
        <v>210</v>
      </c>
      <c r="F113" s="1">
        <v>246</v>
      </c>
      <c r="G113" s="1" t="s">
        <v>214</v>
      </c>
      <c r="H113" s="1" t="s">
        <v>215</v>
      </c>
      <c r="I113" s="1">
        <v>730630</v>
      </c>
      <c r="J113" s="1">
        <v>645460</v>
      </c>
      <c r="K113" s="1">
        <f t="shared" si="5"/>
        <v>116182.8</v>
      </c>
      <c r="L113" s="1">
        <f t="shared" si="6"/>
        <v>761642.8</v>
      </c>
    </row>
    <row r="114" spans="1:12" x14ac:dyDescent="0.25">
      <c r="A114" s="1">
        <v>112</v>
      </c>
      <c r="B114" s="1" t="s">
        <v>195</v>
      </c>
      <c r="C114" s="1" t="s">
        <v>216</v>
      </c>
      <c r="D114" s="1" t="s">
        <v>238</v>
      </c>
      <c r="E114" s="1" t="s">
        <v>17</v>
      </c>
      <c r="F114" s="1">
        <v>15</v>
      </c>
      <c r="G114" s="1">
        <v>6537</v>
      </c>
      <c r="H114" s="1" t="s">
        <v>217</v>
      </c>
      <c r="I114" s="1">
        <v>848180</v>
      </c>
      <c r="J114" s="1">
        <v>331632</v>
      </c>
      <c r="K114" s="1">
        <f t="shared" si="5"/>
        <v>59693.759999999995</v>
      </c>
      <c r="L114" s="1">
        <f t="shared" si="6"/>
        <v>391325.76</v>
      </c>
    </row>
    <row r="115" spans="1:12" x14ac:dyDescent="0.25">
      <c r="A115" s="1">
        <v>113</v>
      </c>
      <c r="B115" s="1" t="s">
        <v>218</v>
      </c>
      <c r="C115" s="1" t="s">
        <v>219</v>
      </c>
      <c r="D115" s="1" t="s">
        <v>241</v>
      </c>
      <c r="E115" s="1" t="s">
        <v>17</v>
      </c>
      <c r="F115" s="1">
        <v>1</v>
      </c>
      <c r="G115" s="1">
        <v>21</v>
      </c>
      <c r="H115" s="1" t="s">
        <v>220</v>
      </c>
      <c r="I115" s="1">
        <v>903149</v>
      </c>
      <c r="J115" s="1">
        <v>375000</v>
      </c>
      <c r="K115" s="1">
        <f t="shared" si="5"/>
        <v>67500</v>
      </c>
      <c r="L115" s="1">
        <f t="shared" si="6"/>
        <v>442500</v>
      </c>
    </row>
    <row r="116" spans="1:12" x14ac:dyDescent="0.25">
      <c r="A116" s="1">
        <v>114</v>
      </c>
      <c r="B116" s="1" t="s">
        <v>124</v>
      </c>
      <c r="C116" s="1" t="s">
        <v>165</v>
      </c>
      <c r="D116" s="1" t="s">
        <v>240</v>
      </c>
      <c r="E116" s="1" t="s">
        <v>98</v>
      </c>
      <c r="F116" s="1">
        <v>18.600000000000001</v>
      </c>
      <c r="G116" s="1">
        <v>1440</v>
      </c>
      <c r="H116" s="1" t="s">
        <v>221</v>
      </c>
      <c r="I116" s="1">
        <v>7216032</v>
      </c>
      <c r="J116" s="1">
        <v>1024215</v>
      </c>
      <c r="K116" s="1">
        <f t="shared" si="5"/>
        <v>184358.69999999998</v>
      </c>
      <c r="L116" s="1">
        <f t="shared" si="6"/>
        <v>1208573.7</v>
      </c>
    </row>
    <row r="117" spans="1:12" x14ac:dyDescent="0.25">
      <c r="A117" s="1">
        <v>115</v>
      </c>
      <c r="B117" s="1" t="s">
        <v>161</v>
      </c>
      <c r="C117" s="1" t="s">
        <v>222</v>
      </c>
      <c r="D117" s="1" t="s">
        <v>240</v>
      </c>
      <c r="E117" s="1" t="s">
        <v>98</v>
      </c>
      <c r="F117" s="1">
        <v>39.76</v>
      </c>
      <c r="G117" s="1">
        <v>4448</v>
      </c>
      <c r="H117" s="1" t="s">
        <v>223</v>
      </c>
      <c r="I117" s="1">
        <v>712601</v>
      </c>
      <c r="J117" s="1">
        <v>1887636</v>
      </c>
      <c r="K117" s="1">
        <f t="shared" si="5"/>
        <v>339774.48</v>
      </c>
      <c r="L117" s="1">
        <f t="shared" si="6"/>
        <v>2227410.48</v>
      </c>
    </row>
    <row r="118" spans="1:12" x14ac:dyDescent="0.25">
      <c r="A118" s="1">
        <v>116</v>
      </c>
      <c r="B118" s="1" t="s">
        <v>79</v>
      </c>
      <c r="C118" s="1" t="s">
        <v>163</v>
      </c>
      <c r="D118" s="1" t="s">
        <v>240</v>
      </c>
      <c r="E118" s="1" t="s">
        <v>98</v>
      </c>
      <c r="F118" s="1">
        <v>31.37</v>
      </c>
      <c r="G118" s="1">
        <v>58</v>
      </c>
      <c r="H118" s="1" t="s">
        <v>224</v>
      </c>
      <c r="I118" s="1">
        <v>721621</v>
      </c>
      <c r="J118" s="1">
        <v>1445155</v>
      </c>
      <c r="K118" s="1">
        <f t="shared" si="5"/>
        <v>260127.9</v>
      </c>
      <c r="L118" s="1">
        <f t="shared" si="6"/>
        <v>1705282.9</v>
      </c>
    </row>
    <row r="119" spans="1:12" x14ac:dyDescent="0.25">
      <c r="A119" s="1">
        <v>117</v>
      </c>
      <c r="B119" s="1" t="s">
        <v>79</v>
      </c>
      <c r="C119" s="1" t="s">
        <v>93</v>
      </c>
      <c r="D119" s="1" t="s">
        <v>240</v>
      </c>
      <c r="E119" s="1" t="s">
        <v>98</v>
      </c>
      <c r="F119" s="1">
        <v>29.59</v>
      </c>
      <c r="G119" s="1">
        <v>81</v>
      </c>
      <c r="H119" s="1" t="s">
        <v>225</v>
      </c>
      <c r="I119" s="1">
        <v>721621</v>
      </c>
      <c r="J119" s="1">
        <v>1367435</v>
      </c>
      <c r="K119" s="1">
        <f t="shared" si="5"/>
        <v>246138.3</v>
      </c>
      <c r="L119" s="1">
        <f t="shared" si="6"/>
        <v>1613573.3</v>
      </c>
    </row>
    <row r="120" spans="1:12" x14ac:dyDescent="0.25">
      <c r="A120" s="1">
        <v>118</v>
      </c>
      <c r="B120" s="1" t="s">
        <v>79</v>
      </c>
      <c r="C120" s="1" t="s">
        <v>93</v>
      </c>
      <c r="D120" s="1" t="s">
        <v>240</v>
      </c>
      <c r="E120" s="1" t="s">
        <v>98</v>
      </c>
      <c r="F120" s="1">
        <v>31.67</v>
      </c>
      <c r="G120" s="1">
        <v>32</v>
      </c>
      <c r="H120" s="1" t="s">
        <v>221</v>
      </c>
      <c r="I120" s="1">
        <v>721621</v>
      </c>
      <c r="J120" s="1">
        <v>1472655</v>
      </c>
      <c r="K120" s="1">
        <f t="shared" si="5"/>
        <v>265077.89999999997</v>
      </c>
      <c r="L120" s="1">
        <f t="shared" si="6"/>
        <v>1737732.9</v>
      </c>
    </row>
    <row r="121" spans="1:12" x14ac:dyDescent="0.25">
      <c r="A121" s="1">
        <v>119</v>
      </c>
      <c r="B121" s="1" t="s">
        <v>158</v>
      </c>
      <c r="C121" s="1" t="s">
        <v>226</v>
      </c>
      <c r="D121" s="1" t="s">
        <v>240</v>
      </c>
      <c r="E121" s="1" t="s">
        <v>98</v>
      </c>
      <c r="F121" s="1">
        <v>16.16</v>
      </c>
      <c r="G121" s="1">
        <v>4260</v>
      </c>
      <c r="H121" s="1" t="s">
        <v>227</v>
      </c>
      <c r="I121" s="1">
        <v>720836</v>
      </c>
      <c r="J121" s="1">
        <v>837088</v>
      </c>
      <c r="K121" s="1">
        <f t="shared" si="5"/>
        <v>150675.84</v>
      </c>
      <c r="L121" s="1">
        <f t="shared" si="6"/>
        <v>987763.84</v>
      </c>
    </row>
    <row r="122" spans="1:12" x14ac:dyDescent="0.25">
      <c r="A122" s="1">
        <v>120</v>
      </c>
      <c r="B122" s="1" t="s">
        <v>167</v>
      </c>
      <c r="C122" s="1" t="s">
        <v>168</v>
      </c>
      <c r="D122" s="1" t="s">
        <v>244</v>
      </c>
      <c r="E122" s="1" t="s">
        <v>197</v>
      </c>
      <c r="F122" s="1">
        <v>315</v>
      </c>
      <c r="G122" s="1">
        <v>191</v>
      </c>
      <c r="H122" s="1" t="s">
        <v>228</v>
      </c>
      <c r="I122" s="1">
        <v>740919</v>
      </c>
      <c r="J122" s="1">
        <v>349000</v>
      </c>
      <c r="K122" s="1">
        <f t="shared" si="5"/>
        <v>62820</v>
      </c>
      <c r="L122" s="1">
        <f t="shared" si="6"/>
        <v>411820</v>
      </c>
    </row>
    <row r="123" spans="1:12" x14ac:dyDescent="0.25">
      <c r="A123" s="1">
        <v>121</v>
      </c>
      <c r="B123" s="1" t="s">
        <v>195</v>
      </c>
      <c r="C123" s="1" t="s">
        <v>229</v>
      </c>
      <c r="D123" s="1" t="s">
        <v>238</v>
      </c>
      <c r="E123" s="1" t="s">
        <v>17</v>
      </c>
      <c r="F123" s="1">
        <v>50</v>
      </c>
      <c r="G123" s="1">
        <v>6149</v>
      </c>
      <c r="H123" s="1" t="s">
        <v>189</v>
      </c>
      <c r="I123" s="1">
        <v>848180</v>
      </c>
      <c r="J123" s="1">
        <v>299535</v>
      </c>
      <c r="K123" s="1">
        <f t="shared" si="5"/>
        <v>53916.299999999996</v>
      </c>
      <c r="L123" s="1">
        <f t="shared" si="6"/>
        <v>353451.3</v>
      </c>
    </row>
    <row r="124" spans="1:12" x14ac:dyDescent="0.25">
      <c r="A124" s="1">
        <v>122</v>
      </c>
      <c r="B124" s="1" t="s">
        <v>89</v>
      </c>
      <c r="C124" s="1" t="s">
        <v>90</v>
      </c>
      <c r="D124" s="1" t="s">
        <v>245</v>
      </c>
      <c r="E124" s="1" t="s">
        <v>77</v>
      </c>
      <c r="F124" s="1">
        <v>2</v>
      </c>
      <c r="G124" s="1">
        <v>2095</v>
      </c>
      <c r="H124" s="1" t="s">
        <v>231</v>
      </c>
      <c r="I124" s="1">
        <v>841370</v>
      </c>
      <c r="J124" s="1">
        <v>977000</v>
      </c>
      <c r="K124" s="1">
        <f t="shared" si="5"/>
        <v>175860</v>
      </c>
      <c r="L124" s="1">
        <f t="shared" si="6"/>
        <v>1152860</v>
      </c>
    </row>
    <row r="125" spans="1:12" x14ac:dyDescent="0.25">
      <c r="A125" s="1">
        <v>123</v>
      </c>
      <c r="B125" s="1" t="s">
        <v>161</v>
      </c>
      <c r="C125" s="1" t="s">
        <v>222</v>
      </c>
      <c r="D125" s="1" t="s">
        <v>240</v>
      </c>
      <c r="E125" s="1" t="s">
        <v>98</v>
      </c>
      <c r="F125" s="1">
        <v>6</v>
      </c>
      <c r="G125" s="1">
        <v>7512</v>
      </c>
      <c r="H125" s="1" t="s">
        <v>232</v>
      </c>
      <c r="I125" s="1">
        <v>721610</v>
      </c>
      <c r="J125" s="1">
        <v>287100</v>
      </c>
      <c r="K125" s="1">
        <f t="shared" si="5"/>
        <v>51678</v>
      </c>
      <c r="L125" s="1">
        <f t="shared" si="6"/>
        <v>338778</v>
      </c>
    </row>
    <row r="126" spans="1:12" x14ac:dyDescent="0.25">
      <c r="A126" s="1">
        <v>124</v>
      </c>
      <c r="B126" s="1" t="s">
        <v>233</v>
      </c>
      <c r="C126" s="1" t="s">
        <v>234</v>
      </c>
      <c r="D126" s="1" t="s">
        <v>240</v>
      </c>
      <c r="E126" s="1" t="s">
        <v>98</v>
      </c>
      <c r="F126" s="1">
        <v>10.62</v>
      </c>
      <c r="G126" s="1">
        <v>2364</v>
      </c>
      <c r="H126" s="1" t="s">
        <v>235</v>
      </c>
      <c r="I126" s="1">
        <v>721610</v>
      </c>
      <c r="J126" s="1">
        <v>479758</v>
      </c>
      <c r="K126" s="1">
        <f t="shared" si="5"/>
        <v>86356.44</v>
      </c>
      <c r="L126" s="1">
        <f t="shared" si="6"/>
        <v>566114.43999999994</v>
      </c>
    </row>
    <row r="127" spans="1:12" x14ac:dyDescent="0.25">
      <c r="A127" s="1">
        <v>125</v>
      </c>
      <c r="B127" s="1" t="s">
        <v>236</v>
      </c>
      <c r="C127" s="1"/>
      <c r="D127" s="1" t="s">
        <v>240</v>
      </c>
      <c r="E127" s="1"/>
      <c r="F127" s="1"/>
      <c r="G127" s="1"/>
      <c r="H127" s="1"/>
      <c r="I127" s="1"/>
      <c r="J127" s="1">
        <v>65000000</v>
      </c>
      <c r="K127" s="1">
        <f t="shared" si="5"/>
        <v>11700000</v>
      </c>
      <c r="L127" s="37">
        <f t="shared" si="6"/>
        <v>76700000</v>
      </c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 t="s">
        <v>230</v>
      </c>
      <c r="I129" s="1"/>
      <c r="J129" s="4">
        <f>SUM(J3:J127)</f>
        <v>232518785</v>
      </c>
      <c r="K129" s="4">
        <f>SUM(K3:K127)</f>
        <v>41576181.299999997</v>
      </c>
      <c r="L129" s="4">
        <f>SUM(L3:L127)</f>
        <v>274094966.29999995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1"/>
  <sheetViews>
    <sheetView workbookViewId="0">
      <selection activeCell="E21" sqref="E21"/>
    </sheetView>
  </sheetViews>
  <sheetFormatPr defaultRowHeight="15" x14ac:dyDescent="0.25"/>
  <cols>
    <col min="2" max="2" width="18.5703125" bestFit="1" customWidth="1"/>
    <col min="3" max="3" width="10.7109375" bestFit="1" customWidth="1"/>
    <col min="4" max="4" width="7.5703125" customWidth="1"/>
    <col min="5" max="5" width="19" customWidth="1"/>
  </cols>
  <sheetData>
    <row r="1" spans="2:5" ht="15.75" thickBot="1" x14ac:dyDescent="0.3"/>
    <row r="2" spans="2:5" ht="15.75" thickBot="1" x14ac:dyDescent="0.3">
      <c r="B2" s="34" t="s">
        <v>247</v>
      </c>
      <c r="C2" s="35"/>
      <c r="D2" s="35"/>
      <c r="E2" s="36"/>
    </row>
    <row r="3" spans="2:5" ht="16.5" x14ac:dyDescent="0.3">
      <c r="B3" s="6"/>
      <c r="C3" s="6"/>
      <c r="D3" s="6"/>
      <c r="E3" s="6"/>
    </row>
    <row r="4" spans="2:5" ht="15.75" x14ac:dyDescent="0.3">
      <c r="B4" s="7" t="s">
        <v>248</v>
      </c>
      <c r="C4" s="7" t="s">
        <v>249</v>
      </c>
      <c r="D4" s="7" t="s">
        <v>250</v>
      </c>
      <c r="E4" s="7" t="s">
        <v>251</v>
      </c>
    </row>
    <row r="5" spans="2:5" x14ac:dyDescent="0.25">
      <c r="B5" s="8">
        <v>7200011036</v>
      </c>
      <c r="C5" s="9">
        <v>10000</v>
      </c>
      <c r="D5" s="10">
        <v>74</v>
      </c>
      <c r="E5" s="9">
        <f>C5*D5</f>
        <v>740000</v>
      </c>
    </row>
    <row r="6" spans="2:5" x14ac:dyDescent="0.25">
      <c r="B6" s="11">
        <v>7200011027</v>
      </c>
      <c r="C6" s="11">
        <v>4000</v>
      </c>
      <c r="D6" s="12">
        <v>74</v>
      </c>
      <c r="E6" s="13">
        <f t="shared" ref="E6:E12" si="0">C6*D6</f>
        <v>296000</v>
      </c>
    </row>
    <row r="7" spans="2:5" x14ac:dyDescent="0.25">
      <c r="B7" s="11">
        <v>7200011026</v>
      </c>
      <c r="C7" s="11">
        <v>4000</v>
      </c>
      <c r="D7" s="12">
        <v>74</v>
      </c>
      <c r="E7" s="13">
        <f t="shared" si="0"/>
        <v>296000</v>
      </c>
    </row>
    <row r="8" spans="2:5" x14ac:dyDescent="0.25">
      <c r="B8" s="11">
        <v>7200011025</v>
      </c>
      <c r="C8" s="11">
        <v>4000</v>
      </c>
      <c r="D8" s="12">
        <v>74</v>
      </c>
      <c r="E8" s="13">
        <f t="shared" si="0"/>
        <v>296000</v>
      </c>
    </row>
    <row r="9" spans="2:5" x14ac:dyDescent="0.25">
      <c r="B9" s="11">
        <v>7200011011</v>
      </c>
      <c r="C9" s="13">
        <v>16000</v>
      </c>
      <c r="D9" s="12">
        <v>74</v>
      </c>
      <c r="E9" s="13">
        <f t="shared" si="0"/>
        <v>1184000</v>
      </c>
    </row>
    <row r="10" spans="2:5" x14ac:dyDescent="0.25">
      <c r="B10" s="11">
        <v>7200010573</v>
      </c>
      <c r="C10" s="13">
        <v>8000</v>
      </c>
      <c r="D10" s="12">
        <v>74</v>
      </c>
      <c r="E10" s="13">
        <f t="shared" si="0"/>
        <v>592000</v>
      </c>
    </row>
    <row r="11" spans="2:5" x14ac:dyDescent="0.25">
      <c r="B11" s="11">
        <v>7200010427</v>
      </c>
      <c r="C11" s="13">
        <v>14000</v>
      </c>
      <c r="D11" s="12">
        <v>74</v>
      </c>
      <c r="E11" s="13">
        <f t="shared" si="0"/>
        <v>1036000</v>
      </c>
    </row>
    <row r="12" spans="2:5" ht="15.75" thickBot="1" x14ac:dyDescent="0.3">
      <c r="B12" s="11">
        <v>7200009417</v>
      </c>
      <c r="C12" s="14">
        <v>10000</v>
      </c>
      <c r="D12" s="12">
        <v>74</v>
      </c>
      <c r="E12" s="14">
        <f t="shared" si="0"/>
        <v>740000</v>
      </c>
    </row>
    <row r="13" spans="2:5" ht="16.5" thickBot="1" x14ac:dyDescent="0.35">
      <c r="B13" s="15"/>
      <c r="C13" s="16">
        <f>SUM(C5:C12)</f>
        <v>70000</v>
      </c>
      <c r="D13" s="15"/>
      <c r="E13" s="16">
        <f>SUM(E5:E12)</f>
        <v>5180000</v>
      </c>
    </row>
    <row r="14" spans="2:5" ht="15.75" x14ac:dyDescent="0.3">
      <c r="B14" s="15"/>
      <c r="C14" s="17"/>
      <c r="D14" s="15"/>
      <c r="E14" s="17"/>
    </row>
    <row r="15" spans="2:5" x14ac:dyDescent="0.25">
      <c r="B15" s="15" t="s">
        <v>252</v>
      </c>
      <c r="C15" s="15">
        <v>30000</v>
      </c>
      <c r="D15" s="15">
        <v>74</v>
      </c>
      <c r="E15" s="15">
        <f>C15*D15</f>
        <v>2220000</v>
      </c>
    </row>
    <row r="16" spans="2:5" x14ac:dyDescent="0.25">
      <c r="B16" s="15" t="s">
        <v>253</v>
      </c>
      <c r="C16" s="15"/>
      <c r="D16" s="15"/>
      <c r="E16" s="18">
        <f>E13+E15</f>
        <v>7400000</v>
      </c>
    </row>
    <row r="17" spans="2:5" ht="15.75" thickBot="1" x14ac:dyDescent="0.3">
      <c r="B17" s="15" t="s">
        <v>254</v>
      </c>
      <c r="C17" s="15"/>
      <c r="D17" s="15"/>
      <c r="E17" s="18">
        <f>E16*0.18</f>
        <v>1332000</v>
      </c>
    </row>
    <row r="18" spans="2:5" ht="15.75" thickBot="1" x14ac:dyDescent="0.3">
      <c r="B18" s="28" t="s">
        <v>255</v>
      </c>
      <c r="C18" s="29"/>
      <c r="D18" s="29"/>
      <c r="E18" s="30">
        <f>E16+E17</f>
        <v>8732000</v>
      </c>
    </row>
    <row r="19" spans="2:5" ht="15.75" x14ac:dyDescent="0.3">
      <c r="B19" s="19" t="s">
        <v>256</v>
      </c>
      <c r="C19" s="20">
        <v>69450</v>
      </c>
      <c r="D19" s="21">
        <v>74</v>
      </c>
      <c r="E19" s="22">
        <f>C19*D19</f>
        <v>5139300</v>
      </c>
    </row>
    <row r="20" spans="2:5" ht="16.5" thickBot="1" x14ac:dyDescent="0.35">
      <c r="B20" s="23" t="s">
        <v>254</v>
      </c>
      <c r="C20" s="15"/>
      <c r="D20" s="15"/>
      <c r="E20" s="24">
        <f>E19*0.18</f>
        <v>925074</v>
      </c>
    </row>
    <row r="21" spans="2:5" ht="16.5" thickBot="1" x14ac:dyDescent="0.35">
      <c r="B21" s="25" t="s">
        <v>257</v>
      </c>
      <c r="C21" s="26"/>
      <c r="D21" s="26"/>
      <c r="E21" s="27">
        <f>E19+E20</f>
        <v>6064374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C1D4-B33F-4A01-9B21-D4FDA894BF36}">
  <sheetPr filterMode="1">
    <pageSetUpPr fitToPage="1"/>
  </sheetPr>
  <dimension ref="A1:L128"/>
  <sheetViews>
    <sheetView tabSelected="1" topLeftCell="B1" workbookViewId="0">
      <selection activeCell="G19" sqref="G19"/>
    </sheetView>
  </sheetViews>
  <sheetFormatPr defaultRowHeight="15" x14ac:dyDescent="0.25"/>
  <cols>
    <col min="1" max="1" width="9.140625" customWidth="1"/>
    <col min="2" max="2" width="38.85546875" customWidth="1"/>
    <col min="3" max="3" width="34.5703125" customWidth="1"/>
    <col min="4" max="4" width="18.140625" customWidth="1"/>
    <col min="5" max="5" width="11.42578125" customWidth="1"/>
    <col min="6" max="6" width="9.140625" customWidth="1"/>
    <col min="7" max="7" width="12.7109375" customWidth="1"/>
    <col min="8" max="8" width="11.28515625" customWidth="1"/>
    <col min="10" max="10" width="12.42578125" customWidth="1"/>
    <col min="12" max="12" width="13.85546875" customWidth="1"/>
  </cols>
  <sheetData>
    <row r="1" spans="1:12" x14ac:dyDescent="0.25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5" t="s">
        <v>0</v>
      </c>
      <c r="B2" s="5" t="s">
        <v>1</v>
      </c>
      <c r="C2" s="5" t="s">
        <v>11</v>
      </c>
      <c r="D2" s="5" t="s">
        <v>237</v>
      </c>
      <c r="E2" s="5" t="s">
        <v>12</v>
      </c>
      <c r="F2" s="5" t="s">
        <v>13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</row>
    <row r="3" spans="1:12" x14ac:dyDescent="0.25">
      <c r="A3" s="1">
        <v>16</v>
      </c>
      <c r="B3" s="1" t="s">
        <v>34</v>
      </c>
      <c r="C3" s="1" t="s">
        <v>37</v>
      </c>
      <c r="D3" s="1" t="s">
        <v>244</v>
      </c>
      <c r="E3" s="1" t="s">
        <v>17</v>
      </c>
      <c r="F3" s="1">
        <v>2</v>
      </c>
      <c r="G3" s="1">
        <v>7019</v>
      </c>
      <c r="H3" s="1" t="s">
        <v>38</v>
      </c>
      <c r="I3" s="1">
        <v>85372</v>
      </c>
      <c r="J3" s="1">
        <v>9400000</v>
      </c>
      <c r="K3" s="1">
        <f>J3*18%</f>
        <v>1692000</v>
      </c>
      <c r="L3" s="1">
        <f>J3+K3</f>
        <v>11092000</v>
      </c>
    </row>
    <row r="4" spans="1:12" x14ac:dyDescent="0.25">
      <c r="A4" s="1">
        <v>71</v>
      </c>
      <c r="B4" s="1" t="s">
        <v>148</v>
      </c>
      <c r="C4" s="1" t="s">
        <v>149</v>
      </c>
      <c r="D4" s="1" t="s">
        <v>149</v>
      </c>
      <c r="E4" s="1" t="s">
        <v>17</v>
      </c>
      <c r="F4" s="1">
        <v>1</v>
      </c>
      <c r="G4" s="1">
        <v>52</v>
      </c>
      <c r="H4" s="1" t="s">
        <v>78</v>
      </c>
      <c r="I4" s="1">
        <v>8514</v>
      </c>
      <c r="J4" s="1">
        <v>6800000</v>
      </c>
      <c r="K4" s="1">
        <f>J4*18%</f>
        <v>1224000</v>
      </c>
      <c r="L4" s="1">
        <f>J4+K4</f>
        <v>8024000</v>
      </c>
    </row>
    <row r="5" spans="1:12" x14ac:dyDescent="0.25">
      <c r="A5" s="1">
        <v>41</v>
      </c>
      <c r="B5" s="1" t="s">
        <v>79</v>
      </c>
      <c r="C5" s="1" t="s">
        <v>80</v>
      </c>
      <c r="D5" s="1" t="s">
        <v>244</v>
      </c>
      <c r="E5" s="1" t="s">
        <v>17</v>
      </c>
      <c r="F5" s="1">
        <v>1</v>
      </c>
      <c r="G5" s="1">
        <v>2618</v>
      </c>
      <c r="H5" s="1" t="s">
        <v>81</v>
      </c>
      <c r="I5" s="1">
        <v>850423</v>
      </c>
      <c r="J5" s="1">
        <v>6080000</v>
      </c>
      <c r="K5" s="1">
        <f>J5*18%</f>
        <v>1094400</v>
      </c>
      <c r="L5" s="1">
        <f>J5+K5</f>
        <v>7174400</v>
      </c>
    </row>
    <row r="6" spans="1:12" x14ac:dyDescent="0.25">
      <c r="A6" s="1">
        <v>93</v>
      </c>
      <c r="B6" s="1" t="s">
        <v>150</v>
      </c>
      <c r="C6" s="1" t="s">
        <v>151</v>
      </c>
      <c r="D6" s="1" t="s">
        <v>244</v>
      </c>
      <c r="E6" s="1" t="s">
        <v>179</v>
      </c>
      <c r="F6" s="1">
        <v>1841</v>
      </c>
      <c r="G6" s="1">
        <v>573</v>
      </c>
      <c r="H6" s="1" t="s">
        <v>190</v>
      </c>
      <c r="I6" s="1">
        <v>85446</v>
      </c>
      <c r="J6" s="1">
        <v>5720400</v>
      </c>
      <c r="K6" s="1">
        <f>J6*18%</f>
        <v>1029672</v>
      </c>
      <c r="L6" s="1">
        <f>J6+K6</f>
        <v>6750072</v>
      </c>
    </row>
    <row r="7" spans="1:12" x14ac:dyDescent="0.25">
      <c r="A7" s="1">
        <v>14</v>
      </c>
      <c r="B7" s="1" t="s">
        <v>15</v>
      </c>
      <c r="C7" s="1" t="s">
        <v>27</v>
      </c>
      <c r="D7" s="1" t="s">
        <v>238</v>
      </c>
      <c r="E7" s="1" t="s">
        <v>17</v>
      </c>
      <c r="F7" s="1">
        <v>3</v>
      </c>
      <c r="G7" s="1">
        <v>161</v>
      </c>
      <c r="H7" s="1" t="s">
        <v>32</v>
      </c>
      <c r="I7" s="1">
        <v>85371</v>
      </c>
      <c r="J7" s="1">
        <v>4758205</v>
      </c>
      <c r="K7" s="1">
        <f>J7*18%</f>
        <v>856476.9</v>
      </c>
      <c r="L7" s="1">
        <f>J7+K7</f>
        <v>5614681.9000000004</v>
      </c>
    </row>
    <row r="8" spans="1:12" x14ac:dyDescent="0.25">
      <c r="A8" s="1">
        <v>4</v>
      </c>
      <c r="B8" s="1" t="s">
        <v>15</v>
      </c>
      <c r="C8" s="1" t="s">
        <v>18</v>
      </c>
      <c r="D8" s="1" t="s">
        <v>238</v>
      </c>
      <c r="E8" s="1" t="s">
        <v>17</v>
      </c>
      <c r="F8" s="1">
        <v>3</v>
      </c>
      <c r="G8" s="1">
        <v>167</v>
      </c>
      <c r="H8" s="1" t="s">
        <v>21</v>
      </c>
      <c r="I8" s="1">
        <v>85371</v>
      </c>
      <c r="J8" s="1">
        <v>4650000</v>
      </c>
      <c r="K8" s="1">
        <f>J8*18%</f>
        <v>837000</v>
      </c>
      <c r="L8" s="1">
        <f>J8+K8</f>
        <v>5487000</v>
      </c>
    </row>
    <row r="9" spans="1:12" x14ac:dyDescent="0.25">
      <c r="A9" s="1">
        <v>92</v>
      </c>
      <c r="B9" s="1" t="s">
        <v>150</v>
      </c>
      <c r="C9" s="1" t="s">
        <v>151</v>
      </c>
      <c r="D9" s="1" t="s">
        <v>244</v>
      </c>
      <c r="E9" s="1" t="s">
        <v>179</v>
      </c>
      <c r="F9" s="1">
        <v>4057</v>
      </c>
      <c r="G9" s="1">
        <v>542</v>
      </c>
      <c r="H9" s="1" t="s">
        <v>190</v>
      </c>
      <c r="I9" s="1">
        <v>85446</v>
      </c>
      <c r="J9" s="1">
        <v>4474623</v>
      </c>
      <c r="K9" s="1">
        <f>J9*18%</f>
        <v>805432.14</v>
      </c>
      <c r="L9" s="1">
        <f>J9+K9</f>
        <v>5280055.1399999997</v>
      </c>
    </row>
    <row r="10" spans="1:12" x14ac:dyDescent="0.25">
      <c r="A10" s="1">
        <v>2</v>
      </c>
      <c r="B10" s="1" t="s">
        <v>8</v>
      </c>
      <c r="C10" s="1"/>
      <c r="D10" s="1" t="s">
        <v>246</v>
      </c>
      <c r="E10" s="1"/>
      <c r="F10" s="1"/>
      <c r="G10" s="1">
        <v>57</v>
      </c>
      <c r="H10" s="1" t="s">
        <v>9</v>
      </c>
      <c r="I10" s="1">
        <v>9954</v>
      </c>
      <c r="J10" s="1">
        <v>4620000</v>
      </c>
      <c r="K10" s="1">
        <f>J10*12%</f>
        <v>554400</v>
      </c>
      <c r="L10" s="1">
        <f>J10+K10</f>
        <v>5174400</v>
      </c>
    </row>
    <row r="11" spans="1:12" x14ac:dyDescent="0.25">
      <c r="A11" s="1">
        <v>91</v>
      </c>
      <c r="B11" s="1" t="s">
        <v>150</v>
      </c>
      <c r="C11" s="1" t="s">
        <v>151</v>
      </c>
      <c r="D11" s="1" t="s">
        <v>244</v>
      </c>
      <c r="E11" s="1" t="s">
        <v>179</v>
      </c>
      <c r="F11" s="1">
        <v>3048</v>
      </c>
      <c r="G11" s="1">
        <v>571</v>
      </c>
      <c r="H11" s="1" t="s">
        <v>190</v>
      </c>
      <c r="I11" s="1">
        <v>85446</v>
      </c>
      <c r="J11" s="1">
        <v>3414568</v>
      </c>
      <c r="K11" s="1">
        <f>J11*18%</f>
        <v>614622.24</v>
      </c>
      <c r="L11" s="1">
        <f>J11+K11</f>
        <v>4029190.24</v>
      </c>
    </row>
    <row r="12" spans="1:12" x14ac:dyDescent="0.25">
      <c r="A12" s="1">
        <v>68</v>
      </c>
      <c r="B12" s="1" t="s">
        <v>143</v>
      </c>
      <c r="C12" s="1" t="s">
        <v>144</v>
      </c>
      <c r="D12" s="1" t="s">
        <v>244</v>
      </c>
      <c r="E12" s="1" t="s">
        <v>17</v>
      </c>
      <c r="F12" s="1">
        <v>1</v>
      </c>
      <c r="G12" s="1">
        <v>1615</v>
      </c>
      <c r="H12" s="1" t="s">
        <v>145</v>
      </c>
      <c r="I12" s="1">
        <v>850422</v>
      </c>
      <c r="J12" s="1">
        <v>3400000</v>
      </c>
      <c r="K12" s="1">
        <f>J12*18%</f>
        <v>612000</v>
      </c>
      <c r="L12" s="1">
        <f>J12+K12</f>
        <v>4012000</v>
      </c>
    </row>
    <row r="13" spans="1:12" x14ac:dyDescent="0.25">
      <c r="A13" s="1">
        <v>7</v>
      </c>
      <c r="B13" s="1" t="s">
        <v>15</v>
      </c>
      <c r="C13" s="1" t="s">
        <v>24</v>
      </c>
      <c r="D13" s="1" t="s">
        <v>238</v>
      </c>
      <c r="E13" s="1" t="s">
        <v>17</v>
      </c>
      <c r="F13" s="1">
        <v>1</v>
      </c>
      <c r="G13" s="1">
        <v>148</v>
      </c>
      <c r="H13" s="1" t="s">
        <v>22</v>
      </c>
      <c r="I13" s="1">
        <v>85371</v>
      </c>
      <c r="J13" s="1">
        <v>3284026</v>
      </c>
      <c r="K13" s="1">
        <f>J13*18%</f>
        <v>591124.67999999993</v>
      </c>
      <c r="L13" s="1">
        <f>J13+K13</f>
        <v>3875150.6799999997</v>
      </c>
    </row>
    <row r="14" spans="1:12" x14ac:dyDescent="0.25">
      <c r="A14" s="1">
        <v>66</v>
      </c>
      <c r="B14" s="1" t="s">
        <v>137</v>
      </c>
      <c r="C14" s="1" t="s">
        <v>138</v>
      </c>
      <c r="D14" s="1" t="s">
        <v>243</v>
      </c>
      <c r="E14" s="1" t="s">
        <v>17</v>
      </c>
      <c r="F14" s="1">
        <v>1</v>
      </c>
      <c r="G14" s="1">
        <v>270</v>
      </c>
      <c r="H14" s="1" t="s">
        <v>139</v>
      </c>
      <c r="I14" s="1">
        <v>85021310</v>
      </c>
      <c r="J14" s="1">
        <v>3050000</v>
      </c>
      <c r="K14" s="1">
        <f>J14*18%</f>
        <v>549000</v>
      </c>
      <c r="L14" s="1">
        <f>J14+K14</f>
        <v>3599000</v>
      </c>
    </row>
    <row r="15" spans="1:12" x14ac:dyDescent="0.25">
      <c r="A15" s="1">
        <v>40</v>
      </c>
      <c r="B15" s="1" t="s">
        <v>75</v>
      </c>
      <c r="C15" s="1" t="s">
        <v>76</v>
      </c>
      <c r="D15" s="1" t="s">
        <v>238</v>
      </c>
      <c r="E15" s="1" t="s">
        <v>77</v>
      </c>
      <c r="F15" s="1">
        <v>1</v>
      </c>
      <c r="G15" s="1">
        <v>2324</v>
      </c>
      <c r="H15" s="1" t="s">
        <v>78</v>
      </c>
      <c r="I15" s="1">
        <v>9022</v>
      </c>
      <c r="J15" s="1">
        <v>3000000</v>
      </c>
      <c r="K15" s="1">
        <f>J15*18%</f>
        <v>540000</v>
      </c>
      <c r="L15" s="1">
        <f>J15+K15</f>
        <v>3540000</v>
      </c>
    </row>
    <row r="16" spans="1:12" x14ac:dyDescent="0.25">
      <c r="A16" s="1">
        <v>83</v>
      </c>
      <c r="B16" s="1" t="s">
        <v>174</v>
      </c>
      <c r="C16" s="1" t="s">
        <v>151</v>
      </c>
      <c r="D16" s="1" t="s">
        <v>244</v>
      </c>
      <c r="E16" s="1" t="s">
        <v>152</v>
      </c>
      <c r="F16" s="1">
        <v>10202</v>
      </c>
      <c r="G16" s="1">
        <v>3103</v>
      </c>
      <c r="H16" s="1" t="s">
        <v>175</v>
      </c>
      <c r="I16" s="1">
        <v>85446</v>
      </c>
      <c r="J16" s="1">
        <v>2955162</v>
      </c>
      <c r="K16" s="1">
        <f>J16*18%</f>
        <v>531929.16</v>
      </c>
      <c r="L16" s="1">
        <f>J16+K16</f>
        <v>3487091.16</v>
      </c>
    </row>
    <row r="17" spans="1:12" x14ac:dyDescent="0.25">
      <c r="A17" s="1">
        <v>18</v>
      </c>
      <c r="B17" s="1" t="s">
        <v>39</v>
      </c>
      <c r="C17" s="1" t="s">
        <v>42</v>
      </c>
      <c r="D17" s="1" t="s">
        <v>242</v>
      </c>
      <c r="E17" s="1" t="s">
        <v>43</v>
      </c>
      <c r="F17" s="1"/>
      <c r="G17" s="1">
        <v>242</v>
      </c>
      <c r="H17" s="1" t="s">
        <v>44</v>
      </c>
      <c r="I17" s="1">
        <v>995461</v>
      </c>
      <c r="J17" s="3">
        <v>2529643</v>
      </c>
      <c r="K17" s="2">
        <f>J17*18%</f>
        <v>455335.74</v>
      </c>
      <c r="L17" s="2">
        <f>J17+K17</f>
        <v>2984978.74</v>
      </c>
    </row>
    <row r="18" spans="1:12" x14ac:dyDescent="0.25">
      <c r="A18" s="1">
        <v>37</v>
      </c>
      <c r="B18" s="1" t="s">
        <v>39</v>
      </c>
      <c r="C18" s="1" t="s">
        <v>71</v>
      </c>
      <c r="D18" s="1" t="s">
        <v>242</v>
      </c>
      <c r="E18" s="1"/>
      <c r="F18" s="1"/>
      <c r="G18" s="1">
        <v>242</v>
      </c>
      <c r="H18" s="1" t="s">
        <v>44</v>
      </c>
      <c r="I18" s="1">
        <v>995461</v>
      </c>
      <c r="J18" s="1">
        <v>2529643</v>
      </c>
      <c r="K18" s="1">
        <f>J18*18%</f>
        <v>455335.74</v>
      </c>
      <c r="L18" s="1">
        <f>J18+K18</f>
        <v>2984978.74</v>
      </c>
    </row>
    <row r="19" spans="1:12" x14ac:dyDescent="0.25">
      <c r="A19" s="1">
        <v>72</v>
      </c>
      <c r="B19" s="1" t="s">
        <v>150</v>
      </c>
      <c r="C19" s="1" t="s">
        <v>151</v>
      </c>
      <c r="D19" s="1" t="s">
        <v>244</v>
      </c>
      <c r="E19" s="1" t="s">
        <v>152</v>
      </c>
      <c r="F19" s="1">
        <v>1993</v>
      </c>
      <c r="G19" s="1">
        <v>3253</v>
      </c>
      <c r="H19" s="1" t="s">
        <v>153</v>
      </c>
      <c r="I19" s="1">
        <v>85446</v>
      </c>
      <c r="J19" s="1">
        <v>2391600</v>
      </c>
      <c r="K19" s="1">
        <f>J19*18%</f>
        <v>430488</v>
      </c>
      <c r="L19" s="1">
        <f>J19+K19</f>
        <v>2822088</v>
      </c>
    </row>
    <row r="20" spans="1:12" x14ac:dyDescent="0.25">
      <c r="A20" s="1">
        <v>15</v>
      </c>
      <c r="B20" s="1" t="s">
        <v>34</v>
      </c>
      <c r="C20" s="1" t="s">
        <v>35</v>
      </c>
      <c r="D20" s="1" t="s">
        <v>244</v>
      </c>
      <c r="E20" s="1" t="s">
        <v>17</v>
      </c>
      <c r="F20" s="1">
        <v>1</v>
      </c>
      <c r="G20" s="1">
        <v>537</v>
      </c>
      <c r="H20" s="1" t="s">
        <v>36</v>
      </c>
      <c r="I20" s="1">
        <v>85372</v>
      </c>
      <c r="J20" s="1">
        <v>2200000</v>
      </c>
      <c r="K20" s="1">
        <f>J20*18%</f>
        <v>396000</v>
      </c>
      <c r="L20" s="1">
        <f>J20+K20</f>
        <v>2596000</v>
      </c>
    </row>
    <row r="21" spans="1:12" x14ac:dyDescent="0.25">
      <c r="A21" s="1">
        <v>51</v>
      </c>
      <c r="B21" s="1" t="s">
        <v>107</v>
      </c>
      <c r="C21" s="1" t="s">
        <v>108</v>
      </c>
      <c r="D21" s="1" t="s">
        <v>239</v>
      </c>
      <c r="E21" s="1" t="s">
        <v>17</v>
      </c>
      <c r="F21" s="1">
        <v>1</v>
      </c>
      <c r="G21" s="1" t="s">
        <v>109</v>
      </c>
      <c r="H21" s="1" t="s">
        <v>110</v>
      </c>
      <c r="I21" s="1">
        <v>842389</v>
      </c>
      <c r="J21" s="1">
        <v>2200000</v>
      </c>
      <c r="K21" s="1">
        <f>J21*18%</f>
        <v>396000</v>
      </c>
      <c r="L21" s="1">
        <f>J21+K21</f>
        <v>2596000</v>
      </c>
    </row>
    <row r="22" spans="1:12" x14ac:dyDescent="0.25">
      <c r="A22" s="1">
        <v>1</v>
      </c>
      <c r="B22" s="1" t="s">
        <v>8</v>
      </c>
      <c r="C22" s="1" t="s">
        <v>14</v>
      </c>
      <c r="D22" s="1" t="s">
        <v>246</v>
      </c>
      <c r="E22" s="1"/>
      <c r="F22" s="1"/>
      <c r="G22" s="1">
        <v>58</v>
      </c>
      <c r="H22" s="1" t="s">
        <v>9</v>
      </c>
      <c r="I22" s="1">
        <v>9954</v>
      </c>
      <c r="J22" s="1">
        <v>1980000</v>
      </c>
      <c r="K22" s="1">
        <f>J22*18%</f>
        <v>356400</v>
      </c>
      <c r="L22" s="1">
        <f>J22+K22</f>
        <v>2336400</v>
      </c>
    </row>
    <row r="23" spans="1:12" x14ac:dyDescent="0.25">
      <c r="A23" s="1">
        <v>9</v>
      </c>
      <c r="B23" s="1" t="s">
        <v>15</v>
      </c>
      <c r="C23" s="1" t="s">
        <v>27</v>
      </c>
      <c r="D23" s="1" t="s">
        <v>238</v>
      </c>
      <c r="E23" s="1" t="s">
        <v>17</v>
      </c>
      <c r="F23" s="1">
        <v>2</v>
      </c>
      <c r="G23" s="1">
        <v>177</v>
      </c>
      <c r="H23" s="1" t="s">
        <v>26</v>
      </c>
      <c r="I23" s="1">
        <v>85371</v>
      </c>
      <c r="J23" s="1">
        <f>1108609+866225</f>
        <v>1974834</v>
      </c>
      <c r="K23" s="1">
        <f>J23*18%</f>
        <v>355470.12</v>
      </c>
      <c r="L23" s="1">
        <f>J23+K23</f>
        <v>2330304.12</v>
      </c>
    </row>
    <row r="24" spans="1:12" x14ac:dyDescent="0.25">
      <c r="A24" s="1">
        <v>61</v>
      </c>
      <c r="B24" s="1" t="s">
        <v>127</v>
      </c>
      <c r="C24" s="1" t="s">
        <v>128</v>
      </c>
      <c r="D24" s="1" t="s">
        <v>238</v>
      </c>
      <c r="E24" s="1" t="s">
        <v>77</v>
      </c>
      <c r="F24" s="1">
        <v>1</v>
      </c>
      <c r="G24" s="1">
        <v>16</v>
      </c>
      <c r="H24" s="1" t="s">
        <v>78</v>
      </c>
      <c r="I24" s="1">
        <v>8413</v>
      </c>
      <c r="J24" s="1">
        <v>1965100</v>
      </c>
      <c r="K24" s="1">
        <f>J24*18%</f>
        <v>353718</v>
      </c>
      <c r="L24" s="1">
        <f>J24+K24</f>
        <v>2318818</v>
      </c>
    </row>
    <row r="25" spans="1:12" x14ac:dyDescent="0.25">
      <c r="A25" s="1">
        <v>89</v>
      </c>
      <c r="B25" s="1" t="s">
        <v>185</v>
      </c>
      <c r="C25" s="1" t="s">
        <v>186</v>
      </c>
      <c r="D25" s="1" t="s">
        <v>244</v>
      </c>
      <c r="E25" s="1" t="s">
        <v>187</v>
      </c>
      <c r="F25" s="1">
        <v>4000</v>
      </c>
      <c r="G25" s="1">
        <v>209</v>
      </c>
      <c r="H25" s="1" t="s">
        <v>164</v>
      </c>
      <c r="I25" s="1">
        <v>85359</v>
      </c>
      <c r="J25" s="1">
        <v>1859850</v>
      </c>
      <c r="K25" s="1">
        <f>J25*18%</f>
        <v>334773</v>
      </c>
      <c r="L25" s="1">
        <f>J25+K25</f>
        <v>2194623</v>
      </c>
    </row>
    <row r="26" spans="1:12" x14ac:dyDescent="0.25">
      <c r="A26" s="1">
        <v>96</v>
      </c>
      <c r="B26" s="1" t="s">
        <v>155</v>
      </c>
      <c r="C26" s="1" t="s">
        <v>156</v>
      </c>
      <c r="D26" s="1" t="s">
        <v>238</v>
      </c>
      <c r="E26" s="1" t="s">
        <v>17</v>
      </c>
      <c r="F26" s="1">
        <v>8</v>
      </c>
      <c r="G26" s="1">
        <v>258</v>
      </c>
      <c r="H26" s="1" t="s">
        <v>191</v>
      </c>
      <c r="I26" s="1">
        <v>8482</v>
      </c>
      <c r="J26" s="1">
        <v>1840456</v>
      </c>
      <c r="K26" s="1">
        <f>J26*18%</f>
        <v>331282.08</v>
      </c>
      <c r="L26" s="1">
        <f>J26+K26</f>
        <v>2171738.08</v>
      </c>
    </row>
    <row r="27" spans="1:12" x14ac:dyDescent="0.25">
      <c r="A27" s="1">
        <v>57</v>
      </c>
      <c r="B27" s="1" t="s">
        <v>114</v>
      </c>
      <c r="C27" s="1" t="s">
        <v>115</v>
      </c>
      <c r="D27" s="1" t="s">
        <v>238</v>
      </c>
      <c r="E27" s="1" t="s">
        <v>17</v>
      </c>
      <c r="F27" s="1">
        <v>1</v>
      </c>
      <c r="G27" s="1">
        <v>56</v>
      </c>
      <c r="H27" s="1" t="s">
        <v>116</v>
      </c>
      <c r="I27" s="1">
        <v>842131</v>
      </c>
      <c r="J27" s="1">
        <v>1780000</v>
      </c>
      <c r="K27" s="1">
        <f>J27*18%</f>
        <v>320400</v>
      </c>
      <c r="L27" s="1">
        <f>J27+K27</f>
        <v>2100400</v>
      </c>
    </row>
    <row r="28" spans="1:12" x14ac:dyDescent="0.25">
      <c r="A28" s="1">
        <v>87</v>
      </c>
      <c r="B28" s="1" t="s">
        <v>174</v>
      </c>
      <c r="C28" s="1" t="s">
        <v>151</v>
      </c>
      <c r="D28" s="1" t="s">
        <v>244</v>
      </c>
      <c r="E28" s="1" t="s">
        <v>94</v>
      </c>
      <c r="F28" s="1">
        <v>3910</v>
      </c>
      <c r="G28" s="1">
        <v>2892</v>
      </c>
      <c r="H28" s="1" t="s">
        <v>181</v>
      </c>
      <c r="I28" s="1">
        <v>85446</v>
      </c>
      <c r="J28" s="1">
        <v>1598287</v>
      </c>
      <c r="K28" s="1">
        <f>J28*18%</f>
        <v>287691.65999999997</v>
      </c>
      <c r="L28" s="1">
        <f>J28+K28</f>
        <v>1885978.66</v>
      </c>
    </row>
    <row r="29" spans="1:12" x14ac:dyDescent="0.25">
      <c r="A29" s="1">
        <v>34</v>
      </c>
      <c r="B29" s="1" t="s">
        <v>39</v>
      </c>
      <c r="C29" s="1" t="s">
        <v>65</v>
      </c>
      <c r="D29" s="1" t="s">
        <v>242</v>
      </c>
      <c r="E29" s="1" t="s">
        <v>17</v>
      </c>
      <c r="F29" s="1">
        <v>118</v>
      </c>
      <c r="G29" s="1">
        <v>199</v>
      </c>
      <c r="H29" s="1" t="s">
        <v>66</v>
      </c>
      <c r="I29" s="1">
        <v>84241</v>
      </c>
      <c r="J29" s="1">
        <v>1371000</v>
      </c>
      <c r="K29" s="1">
        <f>J29*18%</f>
        <v>246780</v>
      </c>
      <c r="L29" s="1">
        <f>J29+K29</f>
        <v>1617780</v>
      </c>
    </row>
    <row r="30" spans="1:12" x14ac:dyDescent="0.25">
      <c r="A30" s="1">
        <v>25</v>
      </c>
      <c r="B30" s="1" t="s">
        <v>39</v>
      </c>
      <c r="C30" s="1" t="s">
        <v>50</v>
      </c>
      <c r="D30" s="1" t="s">
        <v>242</v>
      </c>
      <c r="E30" s="1" t="s">
        <v>17</v>
      </c>
      <c r="F30" s="1">
        <v>27</v>
      </c>
      <c r="G30" s="1">
        <v>176</v>
      </c>
      <c r="H30" s="1" t="s">
        <v>51</v>
      </c>
      <c r="I30" s="1">
        <v>73079</v>
      </c>
      <c r="J30" s="1">
        <v>1349476</v>
      </c>
      <c r="K30" s="1">
        <f>J30*18%</f>
        <v>242905.68</v>
      </c>
      <c r="L30" s="1">
        <f>J30+K30</f>
        <v>1592381.68</v>
      </c>
    </row>
    <row r="31" spans="1:12" x14ac:dyDescent="0.25">
      <c r="A31" s="1">
        <v>67</v>
      </c>
      <c r="B31" s="1" t="s">
        <v>140</v>
      </c>
      <c r="C31" s="1" t="s">
        <v>141</v>
      </c>
      <c r="D31" s="1" t="s">
        <v>245</v>
      </c>
      <c r="E31" s="1" t="s">
        <v>17</v>
      </c>
      <c r="F31" s="1">
        <v>2</v>
      </c>
      <c r="G31" s="1">
        <v>455</v>
      </c>
      <c r="H31" s="1" t="s">
        <v>142</v>
      </c>
      <c r="I31" s="1">
        <v>3925100</v>
      </c>
      <c r="J31" s="1">
        <v>1315600</v>
      </c>
      <c r="K31" s="1">
        <f>J31*18%</f>
        <v>236808</v>
      </c>
      <c r="L31" s="1">
        <f>J31+K31</f>
        <v>1552408</v>
      </c>
    </row>
    <row r="32" spans="1:12" x14ac:dyDescent="0.25">
      <c r="A32" s="1">
        <v>104</v>
      </c>
      <c r="B32" s="1" t="s">
        <v>140</v>
      </c>
      <c r="C32" s="1" t="s">
        <v>141</v>
      </c>
      <c r="D32" s="1" t="s">
        <v>245</v>
      </c>
      <c r="E32" s="1" t="s">
        <v>17</v>
      </c>
      <c r="F32" s="1">
        <v>2</v>
      </c>
      <c r="G32" s="1">
        <v>455</v>
      </c>
      <c r="H32" s="1" t="s">
        <v>142</v>
      </c>
      <c r="I32" s="1">
        <v>39251</v>
      </c>
      <c r="J32" s="1">
        <v>1315600</v>
      </c>
      <c r="K32" s="1">
        <f>J32*18%</f>
        <v>236808</v>
      </c>
      <c r="L32" s="1">
        <f>J32+K32</f>
        <v>1552408</v>
      </c>
    </row>
    <row r="33" spans="1:12" x14ac:dyDescent="0.25">
      <c r="A33" s="1">
        <v>59</v>
      </c>
      <c r="B33" s="1" t="s">
        <v>120</v>
      </c>
      <c r="C33" s="1" t="s">
        <v>121</v>
      </c>
      <c r="D33" s="1" t="s">
        <v>238</v>
      </c>
      <c r="E33" s="1" t="s">
        <v>122</v>
      </c>
      <c r="F33" s="1">
        <v>6100</v>
      </c>
      <c r="G33" s="1">
        <v>5572</v>
      </c>
      <c r="H33" s="1" t="s">
        <v>123</v>
      </c>
      <c r="I33" s="1">
        <v>320910</v>
      </c>
      <c r="J33" s="1">
        <v>1198300</v>
      </c>
      <c r="K33" s="1">
        <f>J33*18%</f>
        <v>215694</v>
      </c>
      <c r="L33" s="1">
        <f>J33+K33</f>
        <v>1413994</v>
      </c>
    </row>
    <row r="34" spans="1:12" x14ac:dyDescent="0.25">
      <c r="A34" s="1">
        <v>109</v>
      </c>
      <c r="B34" s="1" t="s">
        <v>182</v>
      </c>
      <c r="C34" s="1" t="s">
        <v>209</v>
      </c>
      <c r="D34" s="1" t="s">
        <v>245</v>
      </c>
      <c r="E34" s="1" t="s">
        <v>210</v>
      </c>
      <c r="F34" s="1">
        <v>396</v>
      </c>
      <c r="G34" s="1">
        <v>10032</v>
      </c>
      <c r="H34" s="1" t="s">
        <v>44</v>
      </c>
      <c r="I34" s="1">
        <v>730630</v>
      </c>
      <c r="J34" s="1">
        <v>1185310</v>
      </c>
      <c r="K34" s="1">
        <f>J34*18%</f>
        <v>213355.8</v>
      </c>
      <c r="L34" s="1">
        <f>J34+K34</f>
        <v>1398665.8</v>
      </c>
    </row>
    <row r="35" spans="1:12" x14ac:dyDescent="0.25">
      <c r="A35" s="1">
        <v>11</v>
      </c>
      <c r="B35" s="1" t="s">
        <v>15</v>
      </c>
      <c r="C35" s="1" t="s">
        <v>16</v>
      </c>
      <c r="D35" s="1" t="s">
        <v>238</v>
      </c>
      <c r="E35" s="1" t="s">
        <v>17</v>
      </c>
      <c r="F35" s="1">
        <v>2</v>
      </c>
      <c r="G35" s="1">
        <v>155</v>
      </c>
      <c r="H35" s="1" t="s">
        <v>30</v>
      </c>
      <c r="I35" s="1">
        <v>85371</v>
      </c>
      <c r="J35" s="1">
        <v>1182000</v>
      </c>
      <c r="K35" s="1">
        <f>J35*18%</f>
        <v>212760</v>
      </c>
      <c r="L35" s="1">
        <f>J35+K35</f>
        <v>1394760</v>
      </c>
    </row>
    <row r="36" spans="1:12" x14ac:dyDescent="0.25">
      <c r="A36" s="1">
        <v>65</v>
      </c>
      <c r="B36" s="1" t="s">
        <v>134</v>
      </c>
      <c r="C36" s="1" t="s">
        <v>135</v>
      </c>
      <c r="D36" s="1" t="s">
        <v>243</v>
      </c>
      <c r="E36" s="1" t="s">
        <v>17</v>
      </c>
      <c r="F36" s="1">
        <v>3</v>
      </c>
      <c r="G36" s="1">
        <v>259</v>
      </c>
      <c r="H36" s="1" t="s">
        <v>136</v>
      </c>
      <c r="I36" s="1">
        <v>850440</v>
      </c>
      <c r="J36" s="1">
        <v>1170000</v>
      </c>
      <c r="K36" s="1">
        <f>J36*18%</f>
        <v>210600</v>
      </c>
      <c r="L36" s="1">
        <f>J36+K36</f>
        <v>1380600</v>
      </c>
    </row>
    <row r="37" spans="1:12" x14ac:dyDescent="0.25">
      <c r="A37" s="1">
        <v>107</v>
      </c>
      <c r="B37" s="1" t="s">
        <v>134</v>
      </c>
      <c r="C37" s="1" t="s">
        <v>206</v>
      </c>
      <c r="D37" s="1" t="s">
        <v>243</v>
      </c>
      <c r="E37" s="1" t="s">
        <v>17</v>
      </c>
      <c r="F37" s="1">
        <v>3</v>
      </c>
      <c r="G37" s="1">
        <v>259</v>
      </c>
      <c r="H37" s="1" t="s">
        <v>136</v>
      </c>
      <c r="I37" s="1">
        <v>850440</v>
      </c>
      <c r="J37" s="1">
        <v>1170000</v>
      </c>
      <c r="K37" s="1">
        <f>J37*18%</f>
        <v>210600</v>
      </c>
      <c r="L37" s="1">
        <f>J37+K37</f>
        <v>1380600</v>
      </c>
    </row>
    <row r="38" spans="1:12" x14ac:dyDescent="0.25">
      <c r="A38" s="1">
        <v>106</v>
      </c>
      <c r="B38" s="1" t="s">
        <v>182</v>
      </c>
      <c r="C38" s="1" t="s">
        <v>204</v>
      </c>
      <c r="D38" s="1" t="s">
        <v>245</v>
      </c>
      <c r="E38" s="1" t="s">
        <v>17</v>
      </c>
      <c r="F38" s="1">
        <v>164</v>
      </c>
      <c r="G38" s="1">
        <v>9833</v>
      </c>
      <c r="H38" s="1" t="s">
        <v>205</v>
      </c>
      <c r="I38" s="1">
        <v>730630</v>
      </c>
      <c r="J38" s="1">
        <v>1139290</v>
      </c>
      <c r="K38" s="1">
        <f>J38*18%</f>
        <v>205072.19999999998</v>
      </c>
      <c r="L38" s="1">
        <f>J38+K38</f>
        <v>1344362.2</v>
      </c>
    </row>
    <row r="39" spans="1:12" x14ac:dyDescent="0.25">
      <c r="A39" s="1">
        <v>88</v>
      </c>
      <c r="B39" s="1" t="s">
        <v>182</v>
      </c>
      <c r="C39" s="1" t="s">
        <v>183</v>
      </c>
      <c r="D39" s="1" t="s">
        <v>245</v>
      </c>
      <c r="E39" s="1" t="s">
        <v>184</v>
      </c>
      <c r="F39" s="1">
        <v>10000</v>
      </c>
      <c r="G39" s="1">
        <v>4425</v>
      </c>
      <c r="H39" s="1" t="s">
        <v>32</v>
      </c>
      <c r="I39" s="1">
        <v>73063</v>
      </c>
      <c r="J39" s="1">
        <v>978610</v>
      </c>
      <c r="K39" s="1">
        <f>J39*18%</f>
        <v>176149.8</v>
      </c>
      <c r="L39" s="1">
        <f>J39+K39</f>
        <v>1154759.8</v>
      </c>
    </row>
    <row r="40" spans="1:12" x14ac:dyDescent="0.25">
      <c r="A40" s="1">
        <v>122</v>
      </c>
      <c r="B40" s="1" t="s">
        <v>89</v>
      </c>
      <c r="C40" s="1" t="s">
        <v>90</v>
      </c>
      <c r="D40" s="1" t="s">
        <v>245</v>
      </c>
      <c r="E40" s="1" t="s">
        <v>77</v>
      </c>
      <c r="F40" s="1">
        <v>2</v>
      </c>
      <c r="G40" s="1">
        <v>2095</v>
      </c>
      <c r="H40" s="1" t="s">
        <v>231</v>
      </c>
      <c r="I40" s="1">
        <v>841370</v>
      </c>
      <c r="J40" s="1">
        <v>977000</v>
      </c>
      <c r="K40" s="1">
        <f>J40*18%</f>
        <v>175860</v>
      </c>
      <c r="L40" s="1">
        <f>J40+K40</f>
        <v>1152860</v>
      </c>
    </row>
    <row r="41" spans="1:12" x14ac:dyDescent="0.25">
      <c r="A41" s="1">
        <v>110</v>
      </c>
      <c r="B41" s="1" t="s">
        <v>211</v>
      </c>
      <c r="C41" s="1" t="s">
        <v>212</v>
      </c>
      <c r="D41" s="1" t="s">
        <v>245</v>
      </c>
      <c r="E41" s="1" t="s">
        <v>213</v>
      </c>
      <c r="F41" s="1">
        <v>1</v>
      </c>
      <c r="G41" s="1">
        <v>1955</v>
      </c>
      <c r="H41" s="1" t="s">
        <v>201</v>
      </c>
      <c r="I41" s="1">
        <v>842121</v>
      </c>
      <c r="J41" s="1">
        <v>950000</v>
      </c>
      <c r="K41" s="1">
        <f>J41*18%</f>
        <v>171000</v>
      </c>
      <c r="L41" s="1">
        <f>J41+K41</f>
        <v>1121000</v>
      </c>
    </row>
    <row r="42" spans="1:12" x14ac:dyDescent="0.25">
      <c r="A42" s="1">
        <v>105</v>
      </c>
      <c r="B42" s="1" t="s">
        <v>182</v>
      </c>
      <c r="C42" s="1" t="s">
        <v>204</v>
      </c>
      <c r="D42" s="1" t="s">
        <v>245</v>
      </c>
      <c r="E42" s="1" t="s">
        <v>17</v>
      </c>
      <c r="F42" s="1">
        <v>362</v>
      </c>
      <c r="G42" s="1">
        <v>9347</v>
      </c>
      <c r="H42" s="1" t="s">
        <v>29</v>
      </c>
      <c r="I42" s="1">
        <v>730630</v>
      </c>
      <c r="J42" s="1">
        <v>925550</v>
      </c>
      <c r="K42" s="1">
        <f>J42*18%</f>
        <v>166599</v>
      </c>
      <c r="L42" s="1">
        <f>J42+K42</f>
        <v>1092149</v>
      </c>
    </row>
    <row r="43" spans="1:12" hidden="1" x14ac:dyDescent="0.25">
      <c r="A43" s="1">
        <v>42</v>
      </c>
      <c r="B43" s="1" t="s">
        <v>79</v>
      </c>
      <c r="C43" s="1" t="s">
        <v>82</v>
      </c>
      <c r="D43" s="1" t="s">
        <v>240</v>
      </c>
      <c r="E43" s="1" t="s">
        <v>83</v>
      </c>
      <c r="F43" s="1">
        <v>23.93</v>
      </c>
      <c r="G43" s="1">
        <v>8268</v>
      </c>
      <c r="H43" s="1" t="s">
        <v>84</v>
      </c>
      <c r="I43" s="1">
        <v>721410</v>
      </c>
      <c r="J43" s="1">
        <v>1151520</v>
      </c>
      <c r="K43" s="1">
        <f>J43*18%</f>
        <v>207273.60000000001</v>
      </c>
      <c r="L43" s="1">
        <f>J43+K43</f>
        <v>1358793.6</v>
      </c>
    </row>
    <row r="44" spans="1:12" x14ac:dyDescent="0.25">
      <c r="A44" s="1">
        <v>80</v>
      </c>
      <c r="B44" s="1" t="s">
        <v>167</v>
      </c>
      <c r="C44" s="1" t="s">
        <v>168</v>
      </c>
      <c r="D44" s="1" t="s">
        <v>244</v>
      </c>
      <c r="E44" s="1" t="s">
        <v>169</v>
      </c>
      <c r="F44" s="1">
        <v>700</v>
      </c>
      <c r="G44" s="1">
        <v>123</v>
      </c>
      <c r="H44" s="1" t="s">
        <v>170</v>
      </c>
      <c r="I44" s="1">
        <v>74091</v>
      </c>
      <c r="J44" s="1">
        <v>863971</v>
      </c>
      <c r="K44" s="1">
        <f>J44*18%</f>
        <v>155514.78</v>
      </c>
      <c r="L44" s="1">
        <f>J44+K44</f>
        <v>1019485.78</v>
      </c>
    </row>
    <row r="45" spans="1:12" x14ac:dyDescent="0.25">
      <c r="A45" s="1">
        <v>19</v>
      </c>
      <c r="B45" s="1" t="s">
        <v>39</v>
      </c>
      <c r="C45" s="1" t="s">
        <v>45</v>
      </c>
      <c r="D45" s="1" t="s">
        <v>242</v>
      </c>
      <c r="E45" s="1" t="s">
        <v>17</v>
      </c>
      <c r="F45" s="1">
        <v>110</v>
      </c>
      <c r="G45" s="1">
        <v>215</v>
      </c>
      <c r="H45" s="1" t="s">
        <v>46</v>
      </c>
      <c r="I45" s="1">
        <v>84241</v>
      </c>
      <c r="J45" s="1">
        <v>858450</v>
      </c>
      <c r="K45" s="1">
        <f>J45*18%</f>
        <v>154521</v>
      </c>
      <c r="L45" s="1">
        <f>J45+K45</f>
        <v>1012971</v>
      </c>
    </row>
    <row r="46" spans="1:12" hidden="1" x14ac:dyDescent="0.25">
      <c r="A46" s="1">
        <v>45</v>
      </c>
      <c r="B46" s="1" t="s">
        <v>92</v>
      </c>
      <c r="C46" s="1" t="s">
        <v>93</v>
      </c>
      <c r="D46" s="1" t="s">
        <v>240</v>
      </c>
      <c r="E46" s="1" t="s">
        <v>94</v>
      </c>
      <c r="F46" s="1">
        <v>27.65</v>
      </c>
      <c r="G46" s="1">
        <v>1204</v>
      </c>
      <c r="H46" s="1" t="s">
        <v>95</v>
      </c>
      <c r="I46" s="1">
        <v>7210</v>
      </c>
      <c r="J46" s="1">
        <v>1328905</v>
      </c>
      <c r="K46" s="1">
        <f>J46*18%</f>
        <v>239202.9</v>
      </c>
      <c r="L46" s="1">
        <f>J46+K46</f>
        <v>1568107.9</v>
      </c>
    </row>
    <row r="47" spans="1:12" hidden="1" x14ac:dyDescent="0.25">
      <c r="A47" s="1">
        <v>46</v>
      </c>
      <c r="B47" s="1" t="s">
        <v>96</v>
      </c>
      <c r="C47" s="1" t="s">
        <v>97</v>
      </c>
      <c r="D47" s="1" t="s">
        <v>240</v>
      </c>
      <c r="E47" s="1" t="s">
        <v>98</v>
      </c>
      <c r="F47" s="1">
        <v>7.26</v>
      </c>
      <c r="G47" s="1">
        <v>1204</v>
      </c>
      <c r="H47" s="1" t="s">
        <v>95</v>
      </c>
      <c r="I47" s="1">
        <v>7210</v>
      </c>
      <c r="J47" s="1">
        <v>372075</v>
      </c>
      <c r="K47" s="1">
        <f>J47*18%</f>
        <v>66973.5</v>
      </c>
      <c r="L47" s="1">
        <f>J47+K47</f>
        <v>439048.5</v>
      </c>
    </row>
    <row r="48" spans="1:12" hidden="1" x14ac:dyDescent="0.25">
      <c r="A48" s="1">
        <v>47</v>
      </c>
      <c r="B48" s="1" t="s">
        <v>99</v>
      </c>
      <c r="C48" s="1" t="s">
        <v>100</v>
      </c>
      <c r="D48" s="1" t="s">
        <v>240</v>
      </c>
      <c r="E48" s="1" t="s">
        <v>98</v>
      </c>
      <c r="F48" s="1">
        <v>19.309999999999999</v>
      </c>
      <c r="G48" s="1">
        <v>128</v>
      </c>
      <c r="H48" s="1" t="s">
        <v>101</v>
      </c>
      <c r="I48" s="1">
        <v>5201</v>
      </c>
      <c r="J48" s="1">
        <v>1676108</v>
      </c>
      <c r="K48" s="1">
        <f>J48*18%</f>
        <v>301699.44</v>
      </c>
      <c r="L48" s="1">
        <f>J48+K48</f>
        <v>1977807.44</v>
      </c>
    </row>
    <row r="49" spans="1:12" hidden="1" x14ac:dyDescent="0.25">
      <c r="A49" s="1">
        <v>48</v>
      </c>
      <c r="B49" s="1" t="s">
        <v>102</v>
      </c>
      <c r="C49" s="1" t="s">
        <v>103</v>
      </c>
      <c r="D49" s="1" t="s">
        <v>240</v>
      </c>
      <c r="E49" s="1" t="s">
        <v>98</v>
      </c>
      <c r="F49" s="1">
        <v>23.71</v>
      </c>
      <c r="G49" s="1">
        <v>1977</v>
      </c>
      <c r="H49" s="1" t="s">
        <v>10</v>
      </c>
      <c r="I49" s="1">
        <v>7201</v>
      </c>
      <c r="J49" s="1">
        <v>1155862</v>
      </c>
      <c r="K49" s="1">
        <f>J49*18%</f>
        <v>208055.16</v>
      </c>
      <c r="L49" s="1">
        <f>J49+K49</f>
        <v>1363917.16</v>
      </c>
    </row>
    <row r="50" spans="1:12" hidden="1" x14ac:dyDescent="0.25">
      <c r="A50" s="1">
        <v>49</v>
      </c>
      <c r="B50" s="1" t="s">
        <v>104</v>
      </c>
      <c r="C50" s="1" t="s">
        <v>100</v>
      </c>
      <c r="D50" s="1" t="s">
        <v>240</v>
      </c>
      <c r="E50" s="1" t="s">
        <v>98</v>
      </c>
      <c r="F50" s="1">
        <v>24.37</v>
      </c>
      <c r="G50" s="1">
        <v>468</v>
      </c>
      <c r="H50" s="1" t="s">
        <v>105</v>
      </c>
      <c r="I50" s="1">
        <v>5201</v>
      </c>
      <c r="J50" s="1">
        <v>2072514</v>
      </c>
      <c r="K50" s="1">
        <f>J50*18%</f>
        <v>373052.51999999996</v>
      </c>
      <c r="L50" s="1">
        <f>J50+K50</f>
        <v>2445566.52</v>
      </c>
    </row>
    <row r="51" spans="1:12" hidden="1" x14ac:dyDescent="0.25">
      <c r="A51" s="1">
        <v>50</v>
      </c>
      <c r="B51" s="1" t="s">
        <v>96</v>
      </c>
      <c r="C51" s="1" t="s">
        <v>97</v>
      </c>
      <c r="D51" s="1" t="s">
        <v>240</v>
      </c>
      <c r="E51" s="1" t="s">
        <v>98</v>
      </c>
      <c r="F51" s="1">
        <v>35</v>
      </c>
      <c r="G51" s="1">
        <v>1783</v>
      </c>
      <c r="H51" s="1" t="s">
        <v>106</v>
      </c>
      <c r="I51" s="1">
        <v>7210</v>
      </c>
      <c r="J51" s="1">
        <v>1838375</v>
      </c>
      <c r="K51" s="1">
        <f>J51*18%</f>
        <v>330907.5</v>
      </c>
      <c r="L51" s="1">
        <f>J51+K51</f>
        <v>2169282.5</v>
      </c>
    </row>
    <row r="52" spans="1:12" x14ac:dyDescent="0.25">
      <c r="A52" s="1">
        <v>3</v>
      </c>
      <c r="B52" s="1" t="s">
        <v>15</v>
      </c>
      <c r="C52" s="1" t="s">
        <v>16</v>
      </c>
      <c r="D52" s="1" t="s">
        <v>238</v>
      </c>
      <c r="E52" s="1" t="s">
        <v>17</v>
      </c>
      <c r="F52" s="1">
        <v>1</v>
      </c>
      <c r="G52" s="1">
        <v>149</v>
      </c>
      <c r="H52" s="1" t="s">
        <v>22</v>
      </c>
      <c r="I52" s="1">
        <v>85371</v>
      </c>
      <c r="J52" s="1">
        <v>833250</v>
      </c>
      <c r="K52" s="1">
        <f>J52*18%</f>
        <v>149985</v>
      </c>
      <c r="L52" s="1">
        <f>J52+K52</f>
        <v>983235</v>
      </c>
    </row>
    <row r="53" spans="1:12" hidden="1" x14ac:dyDescent="0.25">
      <c r="A53" s="1">
        <v>52</v>
      </c>
      <c r="B53" s="1" t="s">
        <v>99</v>
      </c>
      <c r="C53" s="1" t="s">
        <v>100</v>
      </c>
      <c r="D53" s="1" t="s">
        <v>240</v>
      </c>
      <c r="E53" s="1" t="s">
        <v>98</v>
      </c>
      <c r="F53" s="1">
        <v>29.62</v>
      </c>
      <c r="G53" s="1">
        <v>168</v>
      </c>
      <c r="H53" s="1" t="s">
        <v>111</v>
      </c>
      <c r="I53" s="1">
        <v>5201</v>
      </c>
      <c r="J53" s="1">
        <v>2488248</v>
      </c>
      <c r="K53" s="1">
        <f>J53*18%</f>
        <v>447884.63999999996</v>
      </c>
      <c r="L53" s="1">
        <f>J53+K53</f>
        <v>2936132.64</v>
      </c>
    </row>
    <row r="54" spans="1:12" hidden="1" x14ac:dyDescent="0.25">
      <c r="A54" s="1">
        <v>53</v>
      </c>
      <c r="B54" s="1" t="s">
        <v>99</v>
      </c>
      <c r="C54" s="1" t="s">
        <v>100</v>
      </c>
      <c r="D54" s="1" t="s">
        <v>240</v>
      </c>
      <c r="E54" s="1" t="s">
        <v>98</v>
      </c>
      <c r="F54" s="1">
        <v>19.855</v>
      </c>
      <c r="G54" s="1">
        <v>169</v>
      </c>
      <c r="H54" s="1" t="s">
        <v>111</v>
      </c>
      <c r="I54" s="1">
        <v>5201</v>
      </c>
      <c r="J54" s="1">
        <v>1667736</v>
      </c>
      <c r="K54" s="1">
        <f>J54*18%</f>
        <v>300192.48</v>
      </c>
      <c r="L54" s="1">
        <f>J54+K54</f>
        <v>1967928.48</v>
      </c>
    </row>
    <row r="55" spans="1:12" hidden="1" x14ac:dyDescent="0.25">
      <c r="A55" s="1">
        <v>54</v>
      </c>
      <c r="B55" s="1" t="s">
        <v>99</v>
      </c>
      <c r="C55" s="1" t="s">
        <v>100</v>
      </c>
      <c r="D55" s="1" t="s">
        <v>240</v>
      </c>
      <c r="E55" s="1" t="s">
        <v>98</v>
      </c>
      <c r="F55" s="1">
        <v>14.83</v>
      </c>
      <c r="G55" s="1">
        <v>175</v>
      </c>
      <c r="H55" s="1" t="s">
        <v>112</v>
      </c>
      <c r="I55" s="1">
        <v>5201</v>
      </c>
      <c r="J55" s="1">
        <v>1245384</v>
      </c>
      <c r="K55" s="1">
        <f>J55*18%</f>
        <v>224169.12</v>
      </c>
      <c r="L55" s="1">
        <f>J55+K55</f>
        <v>1469553.12</v>
      </c>
    </row>
    <row r="56" spans="1:12" hidden="1" x14ac:dyDescent="0.25">
      <c r="A56" s="1">
        <v>55</v>
      </c>
      <c r="B56" s="1" t="s">
        <v>99</v>
      </c>
      <c r="C56" s="1" t="s">
        <v>100</v>
      </c>
      <c r="D56" s="1" t="s">
        <v>240</v>
      </c>
      <c r="E56" s="1" t="s">
        <v>98</v>
      </c>
      <c r="F56" s="1">
        <v>4.08</v>
      </c>
      <c r="G56" s="1">
        <v>176</v>
      </c>
      <c r="H56" s="1" t="s">
        <v>112</v>
      </c>
      <c r="I56" s="1">
        <v>5201</v>
      </c>
      <c r="J56" s="1">
        <v>356640</v>
      </c>
      <c r="K56" s="1">
        <f>J56*18%</f>
        <v>64195.199999999997</v>
      </c>
      <c r="L56" s="1">
        <f>J56+K56</f>
        <v>420835.2</v>
      </c>
    </row>
    <row r="57" spans="1:12" hidden="1" x14ac:dyDescent="0.25">
      <c r="A57" s="1">
        <v>56</v>
      </c>
      <c r="B57" s="1" t="s">
        <v>99</v>
      </c>
      <c r="C57" s="1" t="s">
        <v>100</v>
      </c>
      <c r="D57" s="1" t="s">
        <v>240</v>
      </c>
      <c r="E57" s="1" t="s">
        <v>98</v>
      </c>
      <c r="F57" s="1">
        <v>27.148</v>
      </c>
      <c r="G57" s="1">
        <v>178</v>
      </c>
      <c r="H57" s="1" t="s">
        <v>113</v>
      </c>
      <c r="I57" s="1">
        <v>5201</v>
      </c>
      <c r="J57" s="1">
        <v>2280432</v>
      </c>
      <c r="K57" s="1">
        <f>J57*18%</f>
        <v>410477.76</v>
      </c>
      <c r="L57" s="1">
        <f>J57+K57</f>
        <v>2690909.76</v>
      </c>
    </row>
    <row r="58" spans="1:12" x14ac:dyDescent="0.25">
      <c r="A58" s="1">
        <v>36</v>
      </c>
      <c r="B58" s="1" t="s">
        <v>39</v>
      </c>
      <c r="C58" s="1" t="s">
        <v>69</v>
      </c>
      <c r="D58" s="1" t="s">
        <v>242</v>
      </c>
      <c r="E58" s="1"/>
      <c r="F58" s="1">
        <f>183+190+366</f>
        <v>739</v>
      </c>
      <c r="G58" s="1">
        <v>196</v>
      </c>
      <c r="H58" s="1" t="s">
        <v>70</v>
      </c>
      <c r="I58" s="1">
        <v>84241</v>
      </c>
      <c r="J58" s="1">
        <v>817287</v>
      </c>
      <c r="K58" s="1">
        <f>J58*18%</f>
        <v>147111.66</v>
      </c>
      <c r="L58" s="1">
        <f>J58+K58</f>
        <v>964398.66</v>
      </c>
    </row>
    <row r="59" spans="1:12" hidden="1" x14ac:dyDescent="0.25">
      <c r="A59" s="1">
        <v>58</v>
      </c>
      <c r="B59" s="1" t="s">
        <v>117</v>
      </c>
      <c r="C59" s="1" t="s">
        <v>118</v>
      </c>
      <c r="D59" s="1" t="s">
        <v>240</v>
      </c>
      <c r="E59" s="1" t="s">
        <v>94</v>
      </c>
      <c r="F59" s="1">
        <v>11.13</v>
      </c>
      <c r="G59" s="1">
        <v>262</v>
      </c>
      <c r="H59" s="1" t="s">
        <v>119</v>
      </c>
      <c r="I59" s="1">
        <v>720840</v>
      </c>
      <c r="J59" s="1">
        <v>626095</v>
      </c>
      <c r="K59" s="1">
        <f>J59*18%</f>
        <v>112697.09999999999</v>
      </c>
      <c r="L59" s="1">
        <f>J59+K59</f>
        <v>738792.1</v>
      </c>
    </row>
    <row r="60" spans="1:12" x14ac:dyDescent="0.25">
      <c r="A60" s="1">
        <v>101</v>
      </c>
      <c r="B60" s="1" t="s">
        <v>85</v>
      </c>
      <c r="C60" s="1" t="s">
        <v>202</v>
      </c>
      <c r="D60" s="1" t="s">
        <v>244</v>
      </c>
      <c r="E60" s="1" t="s">
        <v>17</v>
      </c>
      <c r="F60" s="1">
        <v>125</v>
      </c>
      <c r="G60" s="1">
        <v>6356</v>
      </c>
      <c r="H60" s="1" t="s">
        <v>203</v>
      </c>
      <c r="I60" s="1">
        <v>94054</v>
      </c>
      <c r="J60" s="1">
        <v>812000</v>
      </c>
      <c r="K60" s="1">
        <f>J60*18%</f>
        <v>146160</v>
      </c>
      <c r="L60" s="1">
        <f>J60+K60</f>
        <v>958160</v>
      </c>
    </row>
    <row r="61" spans="1:12" hidden="1" x14ac:dyDescent="0.25">
      <c r="A61" s="1">
        <v>60</v>
      </c>
      <c r="B61" s="1" t="s">
        <v>124</v>
      </c>
      <c r="C61" s="1" t="s">
        <v>125</v>
      </c>
      <c r="D61" s="1" t="s">
        <v>240</v>
      </c>
      <c r="E61" s="1" t="s">
        <v>98</v>
      </c>
      <c r="F61" s="1">
        <v>24.3</v>
      </c>
      <c r="G61" s="1">
        <v>788</v>
      </c>
      <c r="H61" s="1" t="s">
        <v>126</v>
      </c>
      <c r="I61" s="1">
        <v>7210</v>
      </c>
      <c r="J61" s="1">
        <v>1300657</v>
      </c>
      <c r="K61" s="1">
        <f>J61*18%</f>
        <v>234118.25999999998</v>
      </c>
      <c r="L61" s="1">
        <f>J61+K61</f>
        <v>1534775.26</v>
      </c>
    </row>
    <row r="62" spans="1:12" x14ac:dyDescent="0.25">
      <c r="A62" s="1">
        <v>31</v>
      </c>
      <c r="B62" s="1" t="s">
        <v>39</v>
      </c>
      <c r="C62" s="1" t="s">
        <v>62</v>
      </c>
      <c r="D62" s="1" t="s">
        <v>242</v>
      </c>
      <c r="E62" s="1" t="s">
        <v>63</v>
      </c>
      <c r="F62" s="1">
        <v>1</v>
      </c>
      <c r="G62" s="1">
        <v>178</v>
      </c>
      <c r="H62" s="1" t="s">
        <v>64</v>
      </c>
      <c r="I62" s="1">
        <v>7307</v>
      </c>
      <c r="J62" s="1">
        <v>748230</v>
      </c>
      <c r="K62" s="1">
        <f>J62*18%</f>
        <v>134681.4</v>
      </c>
      <c r="L62" s="1">
        <f>J62+K62</f>
        <v>882911.4</v>
      </c>
    </row>
    <row r="63" spans="1:12" x14ac:dyDescent="0.25">
      <c r="A63" s="1">
        <v>100</v>
      </c>
      <c r="B63" s="1" t="s">
        <v>199</v>
      </c>
      <c r="C63" s="1" t="s">
        <v>200</v>
      </c>
      <c r="D63" s="1" t="s">
        <v>238</v>
      </c>
      <c r="E63" s="1" t="s">
        <v>17</v>
      </c>
      <c r="F63" s="1">
        <v>48</v>
      </c>
      <c r="G63" s="1">
        <v>967</v>
      </c>
      <c r="H63" s="1" t="s">
        <v>201</v>
      </c>
      <c r="I63" s="1">
        <v>90314</v>
      </c>
      <c r="J63" s="1">
        <v>662067</v>
      </c>
      <c r="K63" s="1">
        <f>J63*18%</f>
        <v>119172.06</v>
      </c>
      <c r="L63" s="1">
        <f>J63+K63</f>
        <v>781239.06</v>
      </c>
    </row>
    <row r="64" spans="1:12" x14ac:dyDescent="0.25">
      <c r="A64" s="1">
        <v>6</v>
      </c>
      <c r="B64" s="1" t="s">
        <v>15</v>
      </c>
      <c r="C64" s="1" t="s">
        <v>16</v>
      </c>
      <c r="D64" s="1" t="s">
        <v>238</v>
      </c>
      <c r="E64" s="1" t="s">
        <v>17</v>
      </c>
      <c r="F64" s="1">
        <v>1</v>
      </c>
      <c r="G64" s="1">
        <v>174</v>
      </c>
      <c r="H64" s="1" t="s">
        <v>23</v>
      </c>
      <c r="I64" s="1">
        <v>85371</v>
      </c>
      <c r="J64" s="1">
        <v>659603</v>
      </c>
      <c r="K64" s="1">
        <f>J64*18%</f>
        <v>118728.54</v>
      </c>
      <c r="L64" s="1">
        <f>J64+K64</f>
        <v>778331.54</v>
      </c>
    </row>
    <row r="65" spans="1:12" x14ac:dyDescent="0.25">
      <c r="A65" s="1">
        <v>43</v>
      </c>
      <c r="B65" s="1" t="s">
        <v>85</v>
      </c>
      <c r="C65" s="1" t="s">
        <v>86</v>
      </c>
      <c r="D65" s="1" t="s">
        <v>244</v>
      </c>
      <c r="E65" s="1" t="s">
        <v>87</v>
      </c>
      <c r="F65" s="1">
        <v>350</v>
      </c>
      <c r="G65" s="1">
        <v>4042</v>
      </c>
      <c r="H65" s="1" t="s">
        <v>88</v>
      </c>
      <c r="I65" s="1">
        <v>940540</v>
      </c>
      <c r="J65" s="1">
        <v>658600</v>
      </c>
      <c r="K65" s="1">
        <f>J65*18%</f>
        <v>118548</v>
      </c>
      <c r="L65" s="1">
        <f>J65+K65</f>
        <v>777148</v>
      </c>
    </row>
    <row r="66" spans="1:12" x14ac:dyDescent="0.25">
      <c r="A66" s="1">
        <v>111</v>
      </c>
      <c r="B66" s="1" t="s">
        <v>182</v>
      </c>
      <c r="C66" s="1" t="s">
        <v>209</v>
      </c>
      <c r="D66" s="1" t="s">
        <v>245</v>
      </c>
      <c r="E66" s="1" t="s">
        <v>210</v>
      </c>
      <c r="F66" s="1">
        <v>246</v>
      </c>
      <c r="G66" s="1" t="s">
        <v>214</v>
      </c>
      <c r="H66" s="1" t="s">
        <v>215</v>
      </c>
      <c r="I66" s="1">
        <v>730630</v>
      </c>
      <c r="J66" s="1">
        <v>645460</v>
      </c>
      <c r="K66" s="1">
        <f>J66*18%</f>
        <v>116182.8</v>
      </c>
      <c r="L66" s="1">
        <f>J66+K66</f>
        <v>761642.8</v>
      </c>
    </row>
    <row r="67" spans="1:12" x14ac:dyDescent="0.25">
      <c r="A67" s="1">
        <v>82</v>
      </c>
      <c r="B67" s="1" t="s">
        <v>171</v>
      </c>
      <c r="C67" s="1" t="s">
        <v>172</v>
      </c>
      <c r="D67" s="1" t="s">
        <v>238</v>
      </c>
      <c r="E67" s="1" t="s">
        <v>17</v>
      </c>
      <c r="F67" s="1">
        <v>1</v>
      </c>
      <c r="G67" s="1">
        <v>610</v>
      </c>
      <c r="H67" s="1" t="s">
        <v>173</v>
      </c>
      <c r="I67" s="1">
        <v>90268</v>
      </c>
      <c r="J67" s="1">
        <v>629640</v>
      </c>
      <c r="K67" s="1">
        <f>J67*18%</f>
        <v>113335.2</v>
      </c>
      <c r="L67" s="1">
        <f>J67+K67</f>
        <v>742975.2</v>
      </c>
    </row>
    <row r="68" spans="1:12" x14ac:dyDescent="0.25">
      <c r="A68" s="1">
        <v>70</v>
      </c>
      <c r="B68" s="1" t="s">
        <v>127</v>
      </c>
      <c r="C68" s="1" t="s">
        <v>128</v>
      </c>
      <c r="D68" s="1" t="s">
        <v>238</v>
      </c>
      <c r="E68" s="1" t="s">
        <v>77</v>
      </c>
      <c r="F68" s="1">
        <v>1</v>
      </c>
      <c r="G68" s="1">
        <v>19</v>
      </c>
      <c r="H68" s="1" t="s">
        <v>147</v>
      </c>
      <c r="I68" s="1">
        <v>8413</v>
      </c>
      <c r="J68" s="1">
        <v>626000</v>
      </c>
      <c r="K68" s="1">
        <f>J68*18%</f>
        <v>112680</v>
      </c>
      <c r="L68" s="1">
        <f>J68+K68</f>
        <v>738680</v>
      </c>
    </row>
    <row r="69" spans="1:12" x14ac:dyDescent="0.25">
      <c r="A69" s="1">
        <v>8</v>
      </c>
      <c r="B69" s="1" t="s">
        <v>15</v>
      </c>
      <c r="C69" s="1" t="s">
        <v>25</v>
      </c>
      <c r="D69" s="1" t="s">
        <v>238</v>
      </c>
      <c r="E69" s="1" t="s">
        <v>17</v>
      </c>
      <c r="F69" s="1">
        <v>1</v>
      </c>
      <c r="G69" s="1">
        <v>148</v>
      </c>
      <c r="H69" s="1" t="s">
        <v>22</v>
      </c>
      <c r="I69" s="1">
        <v>85371</v>
      </c>
      <c r="J69" s="1">
        <v>612000</v>
      </c>
      <c r="K69" s="1">
        <f>J69*18%</f>
        <v>110160</v>
      </c>
      <c r="L69" s="1">
        <f>J69+K69</f>
        <v>722160</v>
      </c>
    </row>
    <row r="70" spans="1:12" x14ac:dyDescent="0.25">
      <c r="A70" s="1">
        <v>73</v>
      </c>
      <c r="B70" s="1" t="s">
        <v>150</v>
      </c>
      <c r="C70" s="1" t="s">
        <v>151</v>
      </c>
      <c r="D70" s="1" t="s">
        <v>244</v>
      </c>
      <c r="E70" s="1" t="s">
        <v>152</v>
      </c>
      <c r="F70" s="1">
        <v>502</v>
      </c>
      <c r="G70" s="1">
        <v>3322</v>
      </c>
      <c r="H70" s="1" t="s">
        <v>154</v>
      </c>
      <c r="I70" s="1">
        <v>85446</v>
      </c>
      <c r="J70" s="1">
        <v>602400</v>
      </c>
      <c r="K70" s="1">
        <f>J70*18%</f>
        <v>108432</v>
      </c>
      <c r="L70" s="1">
        <f>J70+K70</f>
        <v>710832</v>
      </c>
    </row>
    <row r="71" spans="1:12" x14ac:dyDescent="0.25">
      <c r="A71" s="1">
        <v>98</v>
      </c>
      <c r="B71" s="1" t="s">
        <v>195</v>
      </c>
      <c r="C71" s="1" t="s">
        <v>196</v>
      </c>
      <c r="D71" s="1" t="s">
        <v>238</v>
      </c>
      <c r="E71" s="1" t="s">
        <v>17</v>
      </c>
      <c r="F71" s="1">
        <v>108</v>
      </c>
      <c r="G71" s="1">
        <v>5782</v>
      </c>
      <c r="H71" s="1" t="s">
        <v>31</v>
      </c>
      <c r="I71" s="1">
        <v>84818</v>
      </c>
      <c r="J71" s="1">
        <v>577823</v>
      </c>
      <c r="K71" s="1">
        <f>J71*18%</f>
        <v>104008.14</v>
      </c>
      <c r="L71" s="1">
        <f>J71+K71</f>
        <v>681831.14</v>
      </c>
    </row>
    <row r="72" spans="1:12" x14ac:dyDescent="0.25">
      <c r="A72" s="1">
        <v>10</v>
      </c>
      <c r="B72" s="1" t="s">
        <v>15</v>
      </c>
      <c r="C72" s="1" t="s">
        <v>28</v>
      </c>
      <c r="D72" s="1" t="s">
        <v>238</v>
      </c>
      <c r="E72" s="1" t="s">
        <v>17</v>
      </c>
      <c r="F72" s="1">
        <v>1</v>
      </c>
      <c r="G72" s="1">
        <v>197</v>
      </c>
      <c r="H72" s="1" t="s">
        <v>29</v>
      </c>
      <c r="I72" s="1">
        <v>85371</v>
      </c>
      <c r="J72" s="1">
        <v>576159</v>
      </c>
      <c r="K72" s="1">
        <f>J72*18%</f>
        <v>103708.62</v>
      </c>
      <c r="L72" s="1">
        <f>J72+K72</f>
        <v>679867.62</v>
      </c>
    </row>
    <row r="73" spans="1:12" x14ac:dyDescent="0.25">
      <c r="A73" s="1">
        <v>102</v>
      </c>
      <c r="B73" s="1" t="s">
        <v>174</v>
      </c>
      <c r="C73" s="1" t="s">
        <v>151</v>
      </c>
      <c r="D73" s="1" t="s">
        <v>244</v>
      </c>
      <c r="E73" s="1" t="s">
        <v>197</v>
      </c>
      <c r="F73" s="1">
        <v>2030</v>
      </c>
      <c r="G73" s="1">
        <v>3204</v>
      </c>
      <c r="H73" s="1" t="s">
        <v>198</v>
      </c>
      <c r="I73" s="1">
        <v>8544</v>
      </c>
      <c r="J73" s="1">
        <v>565375</v>
      </c>
      <c r="K73" s="1">
        <f>J73*18%</f>
        <v>101767.5</v>
      </c>
      <c r="L73" s="1">
        <f>J73+K73</f>
        <v>667142.5</v>
      </c>
    </row>
    <row r="74" spans="1:12" x14ac:dyDescent="0.25">
      <c r="A74" s="1">
        <v>69</v>
      </c>
      <c r="B74" s="1" t="s">
        <v>127</v>
      </c>
      <c r="C74" s="1" t="s">
        <v>128</v>
      </c>
      <c r="D74" s="1" t="s">
        <v>238</v>
      </c>
      <c r="E74" s="1" t="s">
        <v>77</v>
      </c>
      <c r="F74" s="1">
        <v>1</v>
      </c>
      <c r="G74" s="1">
        <v>25</v>
      </c>
      <c r="H74" s="1" t="s">
        <v>146</v>
      </c>
      <c r="I74" s="1">
        <v>8413</v>
      </c>
      <c r="J74" s="1">
        <v>539400</v>
      </c>
      <c r="K74" s="1">
        <f>J74*18%</f>
        <v>97092</v>
      </c>
      <c r="L74" s="1">
        <f>J74+K74</f>
        <v>636492</v>
      </c>
    </row>
    <row r="75" spans="1:12" x14ac:dyDescent="0.25">
      <c r="A75" s="1">
        <v>75</v>
      </c>
      <c r="B75" s="1" t="s">
        <v>155</v>
      </c>
      <c r="C75" s="1" t="s">
        <v>156</v>
      </c>
      <c r="D75" s="1" t="s">
        <v>238</v>
      </c>
      <c r="E75" s="1" t="s">
        <v>17</v>
      </c>
      <c r="F75" s="1">
        <v>16</v>
      </c>
      <c r="G75" s="1">
        <v>222</v>
      </c>
      <c r="H75" s="1" t="s">
        <v>157</v>
      </c>
      <c r="I75" s="1">
        <v>8482</v>
      </c>
      <c r="J75" s="1">
        <v>533479</v>
      </c>
      <c r="K75" s="1">
        <f>J75*18%</f>
        <v>96026.22</v>
      </c>
      <c r="L75" s="1">
        <f>J75+K75</f>
        <v>629505.22</v>
      </c>
    </row>
    <row r="76" spans="1:12" x14ac:dyDescent="0.25">
      <c r="A76" s="1">
        <v>30</v>
      </c>
      <c r="B76" s="1" t="s">
        <v>39</v>
      </c>
      <c r="C76" s="1" t="s">
        <v>61</v>
      </c>
      <c r="D76" s="1" t="s">
        <v>242</v>
      </c>
      <c r="E76" s="1" t="s">
        <v>17</v>
      </c>
      <c r="F76" s="1">
        <f>183*2</f>
        <v>366</v>
      </c>
      <c r="G76" s="1">
        <v>185</v>
      </c>
      <c r="H76" s="1" t="s">
        <v>23</v>
      </c>
      <c r="I76" s="1">
        <v>84241</v>
      </c>
      <c r="J76" s="1">
        <v>496845</v>
      </c>
      <c r="K76" s="1">
        <f>J76*18%</f>
        <v>89432.099999999991</v>
      </c>
      <c r="L76" s="1">
        <f>J76+K76</f>
        <v>586277.1</v>
      </c>
    </row>
    <row r="77" spans="1:12" hidden="1" x14ac:dyDescent="0.25">
      <c r="A77" s="1">
        <v>76</v>
      </c>
      <c r="B77" s="1" t="s">
        <v>158</v>
      </c>
      <c r="C77" s="1" t="s">
        <v>159</v>
      </c>
      <c r="D77" s="1" t="s">
        <v>240</v>
      </c>
      <c r="E77" s="1" t="s">
        <v>94</v>
      </c>
      <c r="F77" s="1">
        <v>5.58</v>
      </c>
      <c r="G77" s="1">
        <v>2278</v>
      </c>
      <c r="H77" s="1" t="s">
        <v>160</v>
      </c>
      <c r="I77" s="1">
        <v>72085</v>
      </c>
      <c r="J77" s="1">
        <v>339822</v>
      </c>
      <c r="K77" s="1">
        <f>J77*18%</f>
        <v>61167.96</v>
      </c>
      <c r="L77" s="1">
        <f>J77+K77</f>
        <v>400989.96</v>
      </c>
    </row>
    <row r="78" spans="1:12" hidden="1" x14ac:dyDescent="0.25">
      <c r="A78" s="1">
        <v>77</v>
      </c>
      <c r="B78" s="1" t="s">
        <v>161</v>
      </c>
      <c r="C78" s="1" t="s">
        <v>162</v>
      </c>
      <c r="D78" s="1" t="s">
        <v>240</v>
      </c>
      <c r="E78" s="1" t="s">
        <v>98</v>
      </c>
      <c r="F78" s="1">
        <v>29.8</v>
      </c>
      <c r="G78" s="1">
        <v>6185</v>
      </c>
      <c r="H78" s="1" t="s">
        <v>132</v>
      </c>
      <c r="I78" s="1">
        <v>72163</v>
      </c>
      <c r="J78" s="1">
        <v>1502450</v>
      </c>
      <c r="K78" s="1">
        <f>J78*18%</f>
        <v>270441</v>
      </c>
      <c r="L78" s="1">
        <f>J78+K78</f>
        <v>1772891</v>
      </c>
    </row>
    <row r="79" spans="1:12" hidden="1" x14ac:dyDescent="0.25">
      <c r="A79" s="1">
        <v>78</v>
      </c>
      <c r="B79" s="1" t="s">
        <v>161</v>
      </c>
      <c r="C79" s="1" t="s">
        <v>163</v>
      </c>
      <c r="D79" s="1" t="s">
        <v>240</v>
      </c>
      <c r="E79" s="1" t="s">
        <v>98</v>
      </c>
      <c r="F79" s="1">
        <v>19.97</v>
      </c>
      <c r="G79" s="1">
        <v>7247</v>
      </c>
      <c r="H79" s="1" t="s">
        <v>164</v>
      </c>
      <c r="I79" s="1">
        <v>72163</v>
      </c>
      <c r="J79" s="1">
        <v>968545</v>
      </c>
      <c r="K79" s="1">
        <f>J79*18%</f>
        <v>174338.1</v>
      </c>
      <c r="L79" s="1">
        <f>J79+K79</f>
        <v>1142883.1000000001</v>
      </c>
    </row>
    <row r="80" spans="1:12" hidden="1" x14ac:dyDescent="0.25">
      <c r="A80" s="1">
        <v>79</v>
      </c>
      <c r="B80" s="1" t="s">
        <v>124</v>
      </c>
      <c r="C80" s="1" t="s">
        <v>165</v>
      </c>
      <c r="D80" s="1" t="s">
        <v>240</v>
      </c>
      <c r="E80" s="1" t="s">
        <v>98</v>
      </c>
      <c r="F80" s="1">
        <v>19.739999999999998</v>
      </c>
      <c r="G80" s="1">
        <v>966</v>
      </c>
      <c r="H80" s="1" t="s">
        <v>166</v>
      </c>
      <c r="I80" s="1">
        <v>72163</v>
      </c>
      <c r="J80" s="1">
        <v>1130608</v>
      </c>
      <c r="K80" s="1">
        <f>J80*18%</f>
        <v>203509.44</v>
      </c>
      <c r="L80" s="1">
        <f>J80+K80</f>
        <v>1334117.44</v>
      </c>
    </row>
    <row r="81" spans="1:12" x14ac:dyDescent="0.25">
      <c r="A81" s="1">
        <v>27</v>
      </c>
      <c r="B81" s="1" t="s">
        <v>39</v>
      </c>
      <c r="C81" s="1" t="s">
        <v>55</v>
      </c>
      <c r="D81" s="1" t="s">
        <v>242</v>
      </c>
      <c r="E81" s="1" t="s">
        <v>17</v>
      </c>
      <c r="F81" s="1">
        <f>96+76</f>
        <v>172</v>
      </c>
      <c r="G81" s="1">
        <v>207</v>
      </c>
      <c r="H81" s="1" t="s">
        <v>56</v>
      </c>
      <c r="I81" s="1">
        <v>84241</v>
      </c>
      <c r="J81" s="1">
        <v>487515</v>
      </c>
      <c r="K81" s="1">
        <f>J81*18%</f>
        <v>87752.7</v>
      </c>
      <c r="L81" s="1">
        <f>J81+K81</f>
        <v>575267.69999999995</v>
      </c>
    </row>
    <row r="82" spans="1:12" hidden="1" x14ac:dyDescent="0.25">
      <c r="A82" s="1">
        <v>81</v>
      </c>
      <c r="B82" s="1" t="s">
        <v>158</v>
      </c>
      <c r="C82" s="1" t="s">
        <v>118</v>
      </c>
      <c r="D82" s="1" t="s">
        <v>240</v>
      </c>
      <c r="E82" s="1" t="s">
        <v>83</v>
      </c>
      <c r="F82" s="1">
        <v>19.82</v>
      </c>
      <c r="G82" s="1">
        <v>2354</v>
      </c>
      <c r="H82" s="1" t="s">
        <v>166</v>
      </c>
      <c r="I82" s="1">
        <v>72081</v>
      </c>
      <c r="J82" s="1">
        <v>1199110</v>
      </c>
      <c r="K82" s="1">
        <f>J82*18%</f>
        <v>215839.8</v>
      </c>
      <c r="L82" s="1">
        <f>J82+K82</f>
        <v>1414949.8</v>
      </c>
    </row>
    <row r="83" spans="1:12" x14ac:dyDescent="0.25">
      <c r="A83" s="1">
        <v>84</v>
      </c>
      <c r="B83" s="1" t="s">
        <v>176</v>
      </c>
      <c r="C83" s="1" t="s">
        <v>177</v>
      </c>
      <c r="D83" s="1" t="s">
        <v>238</v>
      </c>
      <c r="E83" s="1" t="s">
        <v>87</v>
      </c>
      <c r="F83" s="1">
        <v>1</v>
      </c>
      <c r="G83" s="1">
        <v>612</v>
      </c>
      <c r="H83" s="1" t="s">
        <v>60</v>
      </c>
      <c r="I83" s="1">
        <v>84212</v>
      </c>
      <c r="J83" s="1">
        <v>465000</v>
      </c>
      <c r="K83" s="1">
        <f>J83*18%</f>
        <v>83700</v>
      </c>
      <c r="L83" s="1">
        <f>J83+K83</f>
        <v>548700</v>
      </c>
    </row>
    <row r="84" spans="1:12" x14ac:dyDescent="0.25">
      <c r="A84" s="1">
        <v>99</v>
      </c>
      <c r="B84" s="1" t="s">
        <v>174</v>
      </c>
      <c r="C84" s="1" t="s">
        <v>151</v>
      </c>
      <c r="D84" s="1" t="s">
        <v>244</v>
      </c>
      <c r="E84" s="1" t="s">
        <v>197</v>
      </c>
      <c r="F84" s="1">
        <v>1503</v>
      </c>
      <c r="G84" s="1">
        <v>3203</v>
      </c>
      <c r="H84" s="1" t="s">
        <v>198</v>
      </c>
      <c r="I84" s="1">
        <v>8544</v>
      </c>
      <c r="J84" s="1">
        <v>457257</v>
      </c>
      <c r="K84" s="1">
        <f>J84*18%</f>
        <v>82306.259999999995</v>
      </c>
      <c r="L84" s="1">
        <f>J84+K84</f>
        <v>539563.26</v>
      </c>
    </row>
    <row r="85" spans="1:12" x14ac:dyDescent="0.25">
      <c r="A85" s="1">
        <v>62</v>
      </c>
      <c r="B85" s="1" t="s">
        <v>127</v>
      </c>
      <c r="C85" s="1" t="s">
        <v>128</v>
      </c>
      <c r="D85" s="1" t="s">
        <v>238</v>
      </c>
      <c r="E85" s="1" t="s">
        <v>77</v>
      </c>
      <c r="F85" s="1">
        <v>1</v>
      </c>
      <c r="G85" s="1">
        <v>3</v>
      </c>
      <c r="H85" s="1" t="s">
        <v>129</v>
      </c>
      <c r="I85" s="1">
        <v>8413</v>
      </c>
      <c r="J85" s="1">
        <v>430208</v>
      </c>
      <c r="K85" s="1">
        <f>J85*18%</f>
        <v>77437.440000000002</v>
      </c>
      <c r="L85" s="1">
        <f>J85+K85</f>
        <v>507645.44</v>
      </c>
    </row>
    <row r="86" spans="1:12" hidden="1" x14ac:dyDescent="0.25">
      <c r="A86" s="1">
        <v>85</v>
      </c>
      <c r="B86" s="1" t="s">
        <v>96</v>
      </c>
      <c r="C86" s="1" t="s">
        <v>163</v>
      </c>
      <c r="D86" s="1" t="s">
        <v>240</v>
      </c>
      <c r="E86" s="1" t="s">
        <v>94</v>
      </c>
      <c r="F86" s="1">
        <v>7.98</v>
      </c>
      <c r="G86" s="1">
        <v>3083</v>
      </c>
      <c r="H86" s="1" t="s">
        <v>178</v>
      </c>
      <c r="I86" s="1">
        <v>72163</v>
      </c>
      <c r="J86" s="1">
        <v>427129</v>
      </c>
      <c r="K86" s="1">
        <f>J86*18%</f>
        <v>76883.22</v>
      </c>
      <c r="L86" s="1">
        <f>J86+K86</f>
        <v>504012.22</v>
      </c>
    </row>
    <row r="87" spans="1:12" hidden="1" x14ac:dyDescent="0.25">
      <c r="A87" s="1">
        <v>86</v>
      </c>
      <c r="B87" s="1" t="s">
        <v>158</v>
      </c>
      <c r="C87" s="1" t="s">
        <v>180</v>
      </c>
      <c r="D87" s="1" t="s">
        <v>240</v>
      </c>
      <c r="E87" s="1" t="s">
        <v>94</v>
      </c>
      <c r="F87" s="1">
        <v>9.92</v>
      </c>
      <c r="G87" s="1">
        <v>2709</v>
      </c>
      <c r="H87" s="1" t="s">
        <v>38</v>
      </c>
      <c r="I87" s="1">
        <v>72083</v>
      </c>
      <c r="J87" s="1">
        <v>552544</v>
      </c>
      <c r="K87" s="1">
        <f>J87*18%</f>
        <v>99457.919999999998</v>
      </c>
      <c r="L87" s="1">
        <f>J87+K87</f>
        <v>652001.92000000004</v>
      </c>
    </row>
    <row r="88" spans="1:12" x14ac:dyDescent="0.25">
      <c r="A88" s="1">
        <v>44</v>
      </c>
      <c r="B88" s="1" t="s">
        <v>89</v>
      </c>
      <c r="C88" s="1" t="s">
        <v>90</v>
      </c>
      <c r="D88" s="1" t="s">
        <v>245</v>
      </c>
      <c r="E88" s="1" t="s">
        <v>17</v>
      </c>
      <c r="F88" s="1">
        <v>7</v>
      </c>
      <c r="G88" s="1">
        <v>1070</v>
      </c>
      <c r="H88" s="1" t="s">
        <v>91</v>
      </c>
      <c r="I88" s="1">
        <v>8413</v>
      </c>
      <c r="J88" s="1">
        <v>400000</v>
      </c>
      <c r="K88" s="1">
        <f>J88*18%</f>
        <v>72000</v>
      </c>
      <c r="L88" s="1">
        <f>J88+K88</f>
        <v>472000</v>
      </c>
    </row>
    <row r="89" spans="1:12" x14ac:dyDescent="0.25">
      <c r="A89" s="1">
        <v>12</v>
      </c>
      <c r="B89" s="1" t="s">
        <v>15</v>
      </c>
      <c r="C89" s="1" t="s">
        <v>28</v>
      </c>
      <c r="D89" s="1" t="s">
        <v>238</v>
      </c>
      <c r="E89" s="1" t="s">
        <v>17</v>
      </c>
      <c r="F89" s="1">
        <v>1</v>
      </c>
      <c r="G89" s="1">
        <v>187</v>
      </c>
      <c r="H89" s="1" t="s">
        <v>31</v>
      </c>
      <c r="I89" s="1">
        <v>85371</v>
      </c>
      <c r="J89" s="1">
        <v>389404</v>
      </c>
      <c r="K89" s="1">
        <f>J89*18%</f>
        <v>70092.72</v>
      </c>
      <c r="L89" s="1">
        <f>J89+K89</f>
        <v>459496.72</v>
      </c>
    </row>
    <row r="90" spans="1:12" x14ac:dyDescent="0.25">
      <c r="A90" s="1">
        <v>113</v>
      </c>
      <c r="B90" s="1" t="s">
        <v>218</v>
      </c>
      <c r="C90" s="1" t="s">
        <v>219</v>
      </c>
      <c r="D90" s="1" t="s">
        <v>241</v>
      </c>
      <c r="E90" s="1" t="s">
        <v>17</v>
      </c>
      <c r="F90" s="1">
        <v>1</v>
      </c>
      <c r="G90" s="1">
        <v>21</v>
      </c>
      <c r="H90" s="1" t="s">
        <v>220</v>
      </c>
      <c r="I90" s="1">
        <v>903149</v>
      </c>
      <c r="J90" s="1">
        <v>375000</v>
      </c>
      <c r="K90" s="1">
        <f>J90*18%</f>
        <v>67500</v>
      </c>
      <c r="L90" s="1">
        <f>J90+K90</f>
        <v>442500</v>
      </c>
    </row>
    <row r="91" spans="1:12" hidden="1" x14ac:dyDescent="0.25">
      <c r="A91" s="1">
        <v>90</v>
      </c>
      <c r="B91" s="1" t="s">
        <v>158</v>
      </c>
      <c r="C91" s="1" t="s">
        <v>188</v>
      </c>
      <c r="D91" s="1" t="s">
        <v>240</v>
      </c>
      <c r="E91" s="1" t="s">
        <v>83</v>
      </c>
      <c r="F91" s="1">
        <v>20.22</v>
      </c>
      <c r="G91" s="1">
        <v>3421</v>
      </c>
      <c r="H91" s="1" t="s">
        <v>189</v>
      </c>
      <c r="I91" s="1">
        <v>72083</v>
      </c>
      <c r="J91" s="1">
        <v>1122210</v>
      </c>
      <c r="K91" s="1">
        <f>J91*18%</f>
        <v>201997.8</v>
      </c>
      <c r="L91" s="1">
        <f>J91+K91</f>
        <v>1324207.8</v>
      </c>
    </row>
    <row r="92" spans="1:12" x14ac:dyDescent="0.25">
      <c r="A92" s="1">
        <v>35</v>
      </c>
      <c r="B92" s="1" t="s">
        <v>39</v>
      </c>
      <c r="C92" s="1" t="s">
        <v>67</v>
      </c>
      <c r="D92" s="1" t="s">
        <v>242</v>
      </c>
      <c r="E92" s="1" t="s">
        <v>17</v>
      </c>
      <c r="F92" s="1">
        <v>5</v>
      </c>
      <c r="G92" s="1">
        <v>233</v>
      </c>
      <c r="H92" s="1" t="s">
        <v>68</v>
      </c>
      <c r="I92" s="1">
        <v>84241</v>
      </c>
      <c r="J92" s="1">
        <v>367920</v>
      </c>
      <c r="K92" s="1">
        <f>J92*18%</f>
        <v>66225.599999999991</v>
      </c>
      <c r="L92" s="1">
        <f>J92+K92</f>
        <v>434145.6</v>
      </c>
    </row>
    <row r="93" spans="1:12" x14ac:dyDescent="0.25">
      <c r="A93" s="1">
        <v>28</v>
      </c>
      <c r="B93" s="1" t="s">
        <v>39</v>
      </c>
      <c r="C93" s="1" t="s">
        <v>57</v>
      </c>
      <c r="D93" s="1" t="s">
        <v>242</v>
      </c>
      <c r="E93" s="1" t="s">
        <v>58</v>
      </c>
      <c r="F93" s="1">
        <v>1157</v>
      </c>
      <c r="G93" s="1">
        <v>210</v>
      </c>
      <c r="H93" s="1" t="s">
        <v>49</v>
      </c>
      <c r="I93" s="1">
        <v>84241</v>
      </c>
      <c r="J93" s="1">
        <v>357630</v>
      </c>
      <c r="K93" s="1">
        <f>J93*18%</f>
        <v>64373.399999999994</v>
      </c>
      <c r="L93" s="1">
        <f>J93+K93</f>
        <v>422003.4</v>
      </c>
    </row>
    <row r="94" spans="1:12" x14ac:dyDescent="0.25">
      <c r="A94" s="1">
        <v>120</v>
      </c>
      <c r="B94" s="1" t="s">
        <v>167</v>
      </c>
      <c r="C94" s="1" t="s">
        <v>168</v>
      </c>
      <c r="D94" s="1" t="s">
        <v>244</v>
      </c>
      <c r="E94" s="1" t="s">
        <v>197</v>
      </c>
      <c r="F94" s="1">
        <v>315</v>
      </c>
      <c r="G94" s="1">
        <v>191</v>
      </c>
      <c r="H94" s="1" t="s">
        <v>228</v>
      </c>
      <c r="I94" s="1">
        <v>740919</v>
      </c>
      <c r="J94" s="1">
        <v>349000</v>
      </c>
      <c r="K94" s="1">
        <f>J94*18%</f>
        <v>62820</v>
      </c>
      <c r="L94" s="1">
        <f>J94+K94</f>
        <v>411820</v>
      </c>
    </row>
    <row r="95" spans="1:12" x14ac:dyDescent="0.25">
      <c r="A95" s="1">
        <v>32</v>
      </c>
      <c r="B95" s="1" t="s">
        <v>39</v>
      </c>
      <c r="C95" s="1" t="s">
        <v>65</v>
      </c>
      <c r="D95" s="1" t="s">
        <v>242</v>
      </c>
      <c r="E95" s="1" t="s">
        <v>17</v>
      </c>
      <c r="F95" s="1">
        <v>41</v>
      </c>
      <c r="G95" s="1">
        <v>211</v>
      </c>
      <c r="H95" s="1" t="s">
        <v>49</v>
      </c>
      <c r="I95" s="1">
        <v>84241</v>
      </c>
      <c r="J95" s="1">
        <v>333204</v>
      </c>
      <c r="K95" s="1">
        <f>J95*18%</f>
        <v>59976.72</v>
      </c>
      <c r="L95" s="1">
        <f>J95+K95</f>
        <v>393180.72</v>
      </c>
    </row>
    <row r="96" spans="1:12" hidden="1" x14ac:dyDescent="0.25">
      <c r="A96" s="1">
        <v>95</v>
      </c>
      <c r="B96" s="1" t="s">
        <v>102</v>
      </c>
      <c r="C96" s="1" t="s">
        <v>103</v>
      </c>
      <c r="D96" s="1" t="s">
        <v>240</v>
      </c>
      <c r="E96" s="1" t="s">
        <v>94</v>
      </c>
      <c r="F96" s="1">
        <v>24.96</v>
      </c>
      <c r="G96" s="1">
        <v>5053</v>
      </c>
      <c r="H96" s="1" t="s">
        <v>139</v>
      </c>
      <c r="I96" s="1">
        <v>72163</v>
      </c>
      <c r="J96" s="1">
        <v>1221031</v>
      </c>
      <c r="K96" s="1">
        <f>J96*18%</f>
        <v>219785.58</v>
      </c>
      <c r="L96" s="1">
        <f>J96+K96</f>
        <v>1440816.58</v>
      </c>
    </row>
    <row r="97" spans="1:12" x14ac:dyDescent="0.25">
      <c r="A97" s="1">
        <v>112</v>
      </c>
      <c r="B97" s="1" t="s">
        <v>195</v>
      </c>
      <c r="C97" s="1" t="s">
        <v>216</v>
      </c>
      <c r="D97" s="1" t="s">
        <v>238</v>
      </c>
      <c r="E97" s="1" t="s">
        <v>17</v>
      </c>
      <c r="F97" s="1">
        <v>15</v>
      </c>
      <c r="G97" s="1">
        <v>6537</v>
      </c>
      <c r="H97" s="1" t="s">
        <v>217</v>
      </c>
      <c r="I97" s="1">
        <v>848180</v>
      </c>
      <c r="J97" s="1">
        <v>331632</v>
      </c>
      <c r="K97" s="1">
        <f>J97*18%</f>
        <v>59693.759999999995</v>
      </c>
      <c r="L97" s="1">
        <f>J97+K97</f>
        <v>391325.76</v>
      </c>
    </row>
    <row r="98" spans="1:12" hidden="1" x14ac:dyDescent="0.25">
      <c r="A98" s="1">
        <v>97</v>
      </c>
      <c r="B98" s="1" t="s">
        <v>192</v>
      </c>
      <c r="C98" s="1" t="s">
        <v>193</v>
      </c>
      <c r="D98" s="1" t="s">
        <v>240</v>
      </c>
      <c r="E98" s="1" t="s">
        <v>83</v>
      </c>
      <c r="F98" s="1">
        <v>27.8</v>
      </c>
      <c r="G98" s="1">
        <v>878</v>
      </c>
      <c r="H98" s="1" t="s">
        <v>194</v>
      </c>
      <c r="I98" s="1">
        <v>72141</v>
      </c>
      <c r="J98" s="1">
        <v>1251000</v>
      </c>
      <c r="K98" s="1">
        <f>J98*18%</f>
        <v>225180</v>
      </c>
      <c r="L98" s="1">
        <f>J98+K98</f>
        <v>1476180</v>
      </c>
    </row>
    <row r="99" spans="1:12" x14ac:dyDescent="0.25">
      <c r="A99" s="1">
        <v>5</v>
      </c>
      <c r="B99" s="1" t="s">
        <v>15</v>
      </c>
      <c r="C99" s="1" t="s">
        <v>19</v>
      </c>
      <c r="D99" s="1" t="s">
        <v>238</v>
      </c>
      <c r="E99" s="1" t="s">
        <v>17</v>
      </c>
      <c r="F99" s="1">
        <v>3</v>
      </c>
      <c r="G99" s="1">
        <v>170</v>
      </c>
      <c r="H99" s="1" t="s">
        <v>20</v>
      </c>
      <c r="I99" s="1">
        <v>85015</v>
      </c>
      <c r="J99" s="1">
        <f>203182+101591</f>
        <v>304773</v>
      </c>
      <c r="K99" s="1">
        <f>J99*18%</f>
        <v>54859.14</v>
      </c>
      <c r="L99" s="1">
        <f>J99+K99</f>
        <v>359632.14</v>
      </c>
    </row>
    <row r="100" spans="1:12" x14ac:dyDescent="0.25">
      <c r="A100" s="1">
        <v>121</v>
      </c>
      <c r="B100" s="1" t="s">
        <v>195</v>
      </c>
      <c r="C100" s="1" t="s">
        <v>229</v>
      </c>
      <c r="D100" s="1" t="s">
        <v>238</v>
      </c>
      <c r="E100" s="1" t="s">
        <v>17</v>
      </c>
      <c r="F100" s="1">
        <v>50</v>
      </c>
      <c r="G100" s="1">
        <v>6149</v>
      </c>
      <c r="H100" s="1" t="s">
        <v>189</v>
      </c>
      <c r="I100" s="1">
        <v>848180</v>
      </c>
      <c r="J100" s="1">
        <v>299535</v>
      </c>
      <c r="K100" s="1">
        <f>J100*18%</f>
        <v>53916.299999999996</v>
      </c>
      <c r="L100" s="1">
        <f>J100+K100</f>
        <v>353451.3</v>
      </c>
    </row>
    <row r="101" spans="1:12" x14ac:dyDescent="0.25">
      <c r="A101" s="1">
        <v>13</v>
      </c>
      <c r="B101" s="1" t="s">
        <v>15</v>
      </c>
      <c r="C101" s="1" t="s">
        <v>19</v>
      </c>
      <c r="D101" s="1" t="s">
        <v>238</v>
      </c>
      <c r="E101" s="1" t="s">
        <v>17</v>
      </c>
      <c r="F101" s="1">
        <v>3</v>
      </c>
      <c r="G101" s="1">
        <v>162</v>
      </c>
      <c r="H101" s="1" t="s">
        <v>32</v>
      </c>
      <c r="I101" s="1">
        <v>850152</v>
      </c>
      <c r="J101" s="1">
        <v>275747</v>
      </c>
      <c r="K101" s="1">
        <f>J101*18%</f>
        <v>49634.46</v>
      </c>
      <c r="L101" s="1">
        <f>J101+K101</f>
        <v>325381.46000000002</v>
      </c>
    </row>
    <row r="102" spans="1:12" x14ac:dyDescent="0.25">
      <c r="A102" s="1">
        <v>63</v>
      </c>
      <c r="B102" s="1" t="s">
        <v>130</v>
      </c>
      <c r="C102" s="1" t="s">
        <v>131</v>
      </c>
      <c r="D102" s="1" t="s">
        <v>238</v>
      </c>
      <c r="E102" s="1" t="s">
        <v>17</v>
      </c>
      <c r="F102" s="1">
        <v>1</v>
      </c>
      <c r="G102" s="1">
        <v>1454</v>
      </c>
      <c r="H102" s="1" t="s">
        <v>132</v>
      </c>
      <c r="I102" s="1">
        <v>84199</v>
      </c>
      <c r="J102" s="1">
        <v>212500</v>
      </c>
      <c r="K102" s="1">
        <f>J102*18%</f>
        <v>38250</v>
      </c>
      <c r="L102" s="1">
        <f>J102+K102</f>
        <v>250750</v>
      </c>
    </row>
    <row r="103" spans="1:12" x14ac:dyDescent="0.25">
      <c r="A103" s="1">
        <v>74</v>
      </c>
      <c r="B103" s="1" t="s">
        <v>130</v>
      </c>
      <c r="C103" s="1" t="s">
        <v>131</v>
      </c>
      <c r="D103" s="1" t="s">
        <v>238</v>
      </c>
      <c r="E103" s="1" t="s">
        <v>17</v>
      </c>
      <c r="F103" s="1">
        <v>1</v>
      </c>
      <c r="G103" s="1">
        <v>1455</v>
      </c>
      <c r="H103" s="1" t="s">
        <v>132</v>
      </c>
      <c r="I103" s="1">
        <v>84199</v>
      </c>
      <c r="J103" s="1">
        <v>212500</v>
      </c>
      <c r="K103" s="1">
        <f>J103*18%</f>
        <v>38250</v>
      </c>
      <c r="L103" s="1">
        <f>J103+K103</f>
        <v>250750</v>
      </c>
    </row>
    <row r="104" spans="1:12" hidden="1" x14ac:dyDescent="0.25">
      <c r="A104" s="1">
        <v>103</v>
      </c>
      <c r="B104" s="1" t="s">
        <v>158</v>
      </c>
      <c r="C104" s="1" t="s">
        <v>103</v>
      </c>
      <c r="D104" s="1" t="s">
        <v>240</v>
      </c>
      <c r="E104" s="1" t="s">
        <v>98</v>
      </c>
      <c r="F104" s="1">
        <v>22.92</v>
      </c>
      <c r="G104" s="1">
        <v>3061</v>
      </c>
      <c r="H104" s="1" t="s">
        <v>203</v>
      </c>
      <c r="I104" s="1">
        <v>72163</v>
      </c>
      <c r="J104" s="1">
        <v>1209015</v>
      </c>
      <c r="K104" s="1">
        <f>J104*18%</f>
        <v>217622.69999999998</v>
      </c>
      <c r="L104" s="1">
        <f>J104+K104</f>
        <v>1426637.7</v>
      </c>
    </row>
    <row r="105" spans="1:12" x14ac:dyDescent="0.25">
      <c r="A105" s="1">
        <v>94</v>
      </c>
      <c r="B105" s="1" t="s">
        <v>150</v>
      </c>
      <c r="C105" s="1" t="s">
        <v>151</v>
      </c>
      <c r="D105" s="1" t="s">
        <v>244</v>
      </c>
      <c r="E105" s="1" t="s">
        <v>179</v>
      </c>
      <c r="F105" s="1">
        <v>3101</v>
      </c>
      <c r="G105" s="1">
        <v>504</v>
      </c>
      <c r="H105" s="1" t="s">
        <v>190</v>
      </c>
      <c r="I105" s="1">
        <v>85446</v>
      </c>
      <c r="J105" s="1">
        <v>193179</v>
      </c>
      <c r="K105" s="1">
        <f>J105*18%</f>
        <v>34772.22</v>
      </c>
      <c r="L105" s="1">
        <f>J105+K105</f>
        <v>227951.22</v>
      </c>
    </row>
    <row r="106" spans="1:12" x14ac:dyDescent="0.25">
      <c r="A106" s="1">
        <v>29</v>
      </c>
      <c r="B106" s="1" t="s">
        <v>39</v>
      </c>
      <c r="C106" s="1" t="s">
        <v>59</v>
      </c>
      <c r="D106" s="1" t="s">
        <v>242</v>
      </c>
      <c r="E106" s="1" t="s">
        <v>17</v>
      </c>
      <c r="F106" s="1">
        <v>6</v>
      </c>
      <c r="G106" s="1">
        <v>184</v>
      </c>
      <c r="H106" s="1" t="s">
        <v>60</v>
      </c>
      <c r="I106" s="1">
        <v>84241</v>
      </c>
      <c r="J106" s="1">
        <v>183966</v>
      </c>
      <c r="K106" s="1">
        <f>J106*18%</f>
        <v>33113.879999999997</v>
      </c>
      <c r="L106" s="1">
        <f>J106+K106</f>
        <v>217079.88</v>
      </c>
    </row>
    <row r="107" spans="1:12" x14ac:dyDescent="0.25">
      <c r="A107" s="1">
        <v>33</v>
      </c>
      <c r="B107" s="1" t="s">
        <v>39</v>
      </c>
      <c r="C107" s="1" t="s">
        <v>65</v>
      </c>
      <c r="D107" s="1" t="s">
        <v>242</v>
      </c>
      <c r="E107" s="1" t="s">
        <v>17</v>
      </c>
      <c r="F107" s="1">
        <v>22</v>
      </c>
      <c r="G107" s="1">
        <v>202</v>
      </c>
      <c r="H107" s="1" t="s">
        <v>66</v>
      </c>
      <c r="I107" s="1">
        <v>84241</v>
      </c>
      <c r="J107" s="1">
        <v>181236</v>
      </c>
      <c r="K107" s="1">
        <f>J107*18%</f>
        <v>32622.48</v>
      </c>
      <c r="L107" s="1">
        <f>J107+K107</f>
        <v>213858.48</v>
      </c>
    </row>
    <row r="108" spans="1:12" x14ac:dyDescent="0.25">
      <c r="A108" s="1">
        <v>39</v>
      </c>
      <c r="B108" s="1" t="s">
        <v>39</v>
      </c>
      <c r="C108" s="1" t="s">
        <v>72</v>
      </c>
      <c r="D108" s="1" t="s">
        <v>242</v>
      </c>
      <c r="E108" s="1" t="s">
        <v>63</v>
      </c>
      <c r="F108" s="1">
        <v>3</v>
      </c>
      <c r="G108" s="1">
        <v>247</v>
      </c>
      <c r="H108" s="1" t="s">
        <v>74</v>
      </c>
      <c r="I108" s="1">
        <v>84241</v>
      </c>
      <c r="J108" s="1">
        <v>144300</v>
      </c>
      <c r="K108" s="1">
        <f>J108*18%</f>
        <v>25974</v>
      </c>
      <c r="L108" s="1">
        <f>J108+K108</f>
        <v>170274</v>
      </c>
    </row>
    <row r="109" spans="1:12" hidden="1" x14ac:dyDescent="0.25">
      <c r="A109" s="1">
        <v>108</v>
      </c>
      <c r="B109" s="1" t="s">
        <v>158</v>
      </c>
      <c r="C109" s="1" t="s">
        <v>207</v>
      </c>
      <c r="D109" s="1" t="s">
        <v>240</v>
      </c>
      <c r="E109" s="1" t="s">
        <v>83</v>
      </c>
      <c r="F109" s="1">
        <v>13.87</v>
      </c>
      <c r="G109" s="1">
        <v>3633</v>
      </c>
      <c r="H109" s="1" t="s">
        <v>208</v>
      </c>
      <c r="I109" s="1">
        <v>720851</v>
      </c>
      <c r="J109" s="1">
        <v>774390</v>
      </c>
      <c r="K109" s="1">
        <f>J109*18%</f>
        <v>139390.19999999998</v>
      </c>
      <c r="L109" s="1">
        <f>J109+K109</f>
        <v>913780.2</v>
      </c>
    </row>
    <row r="110" spans="1:12" x14ac:dyDescent="0.25">
      <c r="A110" s="1">
        <v>24</v>
      </c>
      <c r="B110" s="1" t="s">
        <v>39</v>
      </c>
      <c r="C110" s="1" t="s">
        <v>47</v>
      </c>
      <c r="D110" s="1" t="s">
        <v>242</v>
      </c>
      <c r="E110" s="1" t="s">
        <v>17</v>
      </c>
      <c r="F110" s="1">
        <v>80</v>
      </c>
      <c r="G110" s="1">
        <v>200</v>
      </c>
      <c r="H110" s="1" t="s">
        <v>48</v>
      </c>
      <c r="I110" s="1">
        <v>995461</v>
      </c>
      <c r="J110" s="1">
        <v>144000</v>
      </c>
      <c r="K110" s="1">
        <f>J110*18%</f>
        <v>25920</v>
      </c>
      <c r="L110" s="1">
        <f>J110+K110</f>
        <v>169920</v>
      </c>
    </row>
    <row r="111" spans="1:12" x14ac:dyDescent="0.25">
      <c r="A111" s="1">
        <v>38</v>
      </c>
      <c r="B111" s="1" t="s">
        <v>39</v>
      </c>
      <c r="C111" s="1" t="s">
        <v>72</v>
      </c>
      <c r="D111" s="1" t="s">
        <v>242</v>
      </c>
      <c r="E111" s="1" t="s">
        <v>63</v>
      </c>
      <c r="F111" s="1">
        <v>1</v>
      </c>
      <c r="G111" s="1">
        <v>11</v>
      </c>
      <c r="H111" s="1" t="s">
        <v>73</v>
      </c>
      <c r="I111" s="1">
        <v>995461</v>
      </c>
      <c r="J111" s="1">
        <v>130000</v>
      </c>
      <c r="K111" s="1">
        <f>J111*18%</f>
        <v>23400</v>
      </c>
      <c r="L111" s="1">
        <f>J111+K111</f>
        <v>153400</v>
      </c>
    </row>
    <row r="112" spans="1:12" x14ac:dyDescent="0.25">
      <c r="A112" s="1">
        <v>26</v>
      </c>
      <c r="B112" s="1" t="s">
        <v>39</v>
      </c>
      <c r="C112" s="1" t="s">
        <v>52</v>
      </c>
      <c r="D112" s="1" t="s">
        <v>242</v>
      </c>
      <c r="E112" s="1" t="s">
        <v>53</v>
      </c>
      <c r="F112" s="1">
        <v>1500</v>
      </c>
      <c r="G112" s="1">
        <v>182</v>
      </c>
      <c r="H112" s="1" t="s">
        <v>54</v>
      </c>
      <c r="I112" s="1">
        <v>84241</v>
      </c>
      <c r="J112" s="1">
        <v>118500</v>
      </c>
      <c r="K112" s="1">
        <f>J112*18%</f>
        <v>21330</v>
      </c>
      <c r="L112" s="1">
        <f>J112+K112</f>
        <v>139830</v>
      </c>
    </row>
    <row r="113" spans="1:12" x14ac:dyDescent="0.25">
      <c r="A113" s="1">
        <v>64</v>
      </c>
      <c r="B113" s="1" t="s">
        <v>127</v>
      </c>
      <c r="C113" s="1" t="s">
        <v>128</v>
      </c>
      <c r="D113" s="1" t="s">
        <v>238</v>
      </c>
      <c r="E113" s="1" t="s">
        <v>77</v>
      </c>
      <c r="F113" s="1">
        <v>1</v>
      </c>
      <c r="G113" s="1">
        <v>3</v>
      </c>
      <c r="H113" s="1" t="s">
        <v>133</v>
      </c>
      <c r="I113" s="1">
        <v>8413</v>
      </c>
      <c r="J113" s="1">
        <v>91100</v>
      </c>
      <c r="K113" s="1">
        <f>J113*18%</f>
        <v>16398</v>
      </c>
      <c r="L113" s="1">
        <f>J113+K113</f>
        <v>107498</v>
      </c>
    </row>
    <row r="114" spans="1:12" x14ac:dyDescent="0.25">
      <c r="A114" s="1">
        <v>17</v>
      </c>
      <c r="B114" s="1" t="s">
        <v>39</v>
      </c>
      <c r="C114" s="1" t="s">
        <v>40</v>
      </c>
      <c r="D114" s="1" t="s">
        <v>242</v>
      </c>
      <c r="E114" s="1" t="s">
        <v>17</v>
      </c>
      <c r="F114" s="1">
        <v>10</v>
      </c>
      <c r="G114" s="1">
        <v>131</v>
      </c>
      <c r="H114" s="1" t="s">
        <v>41</v>
      </c>
      <c r="I114" s="1">
        <v>84241</v>
      </c>
      <c r="J114" s="1">
        <v>74460</v>
      </c>
      <c r="K114" s="1">
        <f>J114*18%</f>
        <v>13402.8</v>
      </c>
      <c r="L114" s="1">
        <f>J114+K114</f>
        <v>87862.8</v>
      </c>
    </row>
    <row r="115" spans="1:12" hidden="1" x14ac:dyDescent="0.25">
      <c r="A115" s="1">
        <v>114</v>
      </c>
      <c r="B115" s="1" t="s">
        <v>124</v>
      </c>
      <c r="C115" s="1" t="s">
        <v>165</v>
      </c>
      <c r="D115" s="1" t="s">
        <v>240</v>
      </c>
      <c r="E115" s="1" t="s">
        <v>98</v>
      </c>
      <c r="F115" s="1">
        <v>18.600000000000001</v>
      </c>
      <c r="G115" s="1">
        <v>1440</v>
      </c>
      <c r="H115" s="1" t="s">
        <v>221</v>
      </c>
      <c r="I115" s="1">
        <v>7216032</v>
      </c>
      <c r="J115" s="1">
        <v>1024215</v>
      </c>
      <c r="K115" s="1">
        <f>J115*18%</f>
        <v>184358.69999999998</v>
      </c>
      <c r="L115" s="1">
        <f>J115+K115</f>
        <v>1208573.7</v>
      </c>
    </row>
    <row r="116" spans="1:12" hidden="1" x14ac:dyDescent="0.25">
      <c r="A116" s="1">
        <v>115</v>
      </c>
      <c r="B116" s="1" t="s">
        <v>161</v>
      </c>
      <c r="C116" s="1" t="s">
        <v>222</v>
      </c>
      <c r="D116" s="1" t="s">
        <v>240</v>
      </c>
      <c r="E116" s="1" t="s">
        <v>98</v>
      </c>
      <c r="F116" s="1">
        <v>39.76</v>
      </c>
      <c r="G116" s="1">
        <v>4448</v>
      </c>
      <c r="H116" s="1" t="s">
        <v>223</v>
      </c>
      <c r="I116" s="1">
        <v>712601</v>
      </c>
      <c r="J116" s="1">
        <v>1887636</v>
      </c>
      <c r="K116" s="1">
        <f>J116*18%</f>
        <v>339774.48</v>
      </c>
      <c r="L116" s="1">
        <f>J116+K116</f>
        <v>2227410.48</v>
      </c>
    </row>
    <row r="117" spans="1:12" hidden="1" x14ac:dyDescent="0.25">
      <c r="A117" s="1">
        <v>116</v>
      </c>
      <c r="B117" s="1" t="s">
        <v>79</v>
      </c>
      <c r="C117" s="1" t="s">
        <v>163</v>
      </c>
      <c r="D117" s="1" t="s">
        <v>240</v>
      </c>
      <c r="E117" s="1" t="s">
        <v>98</v>
      </c>
      <c r="F117" s="1">
        <v>31.37</v>
      </c>
      <c r="G117" s="1">
        <v>58</v>
      </c>
      <c r="H117" s="1" t="s">
        <v>224</v>
      </c>
      <c r="I117" s="1">
        <v>721621</v>
      </c>
      <c r="J117" s="1">
        <v>1445155</v>
      </c>
      <c r="K117" s="1">
        <f>J117*18%</f>
        <v>260127.9</v>
      </c>
      <c r="L117" s="1">
        <f>J117+K117</f>
        <v>1705282.9</v>
      </c>
    </row>
    <row r="118" spans="1:12" hidden="1" x14ac:dyDescent="0.25">
      <c r="A118" s="1">
        <v>117</v>
      </c>
      <c r="B118" s="1" t="s">
        <v>79</v>
      </c>
      <c r="C118" s="1" t="s">
        <v>93</v>
      </c>
      <c r="D118" s="1" t="s">
        <v>240</v>
      </c>
      <c r="E118" s="1" t="s">
        <v>98</v>
      </c>
      <c r="F118" s="1">
        <v>29.59</v>
      </c>
      <c r="G118" s="1">
        <v>81</v>
      </c>
      <c r="H118" s="1" t="s">
        <v>225</v>
      </c>
      <c r="I118" s="1">
        <v>721621</v>
      </c>
      <c r="J118" s="1">
        <v>1367435</v>
      </c>
      <c r="K118" s="1">
        <f>J118*18%</f>
        <v>246138.3</v>
      </c>
      <c r="L118" s="1">
        <f>J118+K118</f>
        <v>1613573.3</v>
      </c>
    </row>
    <row r="119" spans="1:12" hidden="1" x14ac:dyDescent="0.25">
      <c r="A119" s="1">
        <v>118</v>
      </c>
      <c r="B119" s="1" t="s">
        <v>79</v>
      </c>
      <c r="C119" s="1" t="s">
        <v>93</v>
      </c>
      <c r="D119" s="1" t="s">
        <v>240</v>
      </c>
      <c r="E119" s="1" t="s">
        <v>98</v>
      </c>
      <c r="F119" s="1">
        <v>31.67</v>
      </c>
      <c r="G119" s="1">
        <v>32</v>
      </c>
      <c r="H119" s="1" t="s">
        <v>221</v>
      </c>
      <c r="I119" s="1">
        <v>721621</v>
      </c>
      <c r="J119" s="1">
        <v>1472655</v>
      </c>
      <c r="K119" s="1">
        <f>J119*18%</f>
        <v>265077.89999999997</v>
      </c>
      <c r="L119" s="1">
        <f>J119+K119</f>
        <v>1737732.9</v>
      </c>
    </row>
    <row r="120" spans="1:12" hidden="1" x14ac:dyDescent="0.25">
      <c r="A120" s="1">
        <v>119</v>
      </c>
      <c r="B120" s="1" t="s">
        <v>158</v>
      </c>
      <c r="C120" s="1" t="s">
        <v>226</v>
      </c>
      <c r="D120" s="1" t="s">
        <v>240</v>
      </c>
      <c r="E120" s="1" t="s">
        <v>98</v>
      </c>
      <c r="F120" s="1">
        <v>16.16</v>
      </c>
      <c r="G120" s="1">
        <v>4260</v>
      </c>
      <c r="H120" s="1" t="s">
        <v>227</v>
      </c>
      <c r="I120" s="1">
        <v>720836</v>
      </c>
      <c r="J120" s="1">
        <v>837088</v>
      </c>
      <c r="K120" s="1">
        <f>J120*18%</f>
        <v>150675.84</v>
      </c>
      <c r="L120" s="1">
        <f>J120+K120</f>
        <v>987763.84</v>
      </c>
    </row>
    <row r="121" spans="1:12" x14ac:dyDescent="0.25">
      <c r="A121" s="1">
        <v>23</v>
      </c>
      <c r="B121" s="1" t="s">
        <v>39</v>
      </c>
      <c r="C121" s="1" t="s">
        <v>47</v>
      </c>
      <c r="D121" s="1" t="s">
        <v>242</v>
      </c>
      <c r="E121" s="1" t="s">
        <v>17</v>
      </c>
      <c r="F121" s="1">
        <v>30</v>
      </c>
      <c r="G121" s="1">
        <v>214</v>
      </c>
      <c r="H121" s="1" t="s">
        <v>49</v>
      </c>
      <c r="I121" s="1">
        <v>995461</v>
      </c>
      <c r="J121" s="1">
        <v>54000</v>
      </c>
      <c r="K121" s="1">
        <f>J121*18%</f>
        <v>9720</v>
      </c>
      <c r="L121" s="1">
        <f>J121+K121</f>
        <v>63720</v>
      </c>
    </row>
    <row r="122" spans="1:12" x14ac:dyDescent="0.25">
      <c r="A122" s="1">
        <v>22</v>
      </c>
      <c r="B122" s="1" t="s">
        <v>39</v>
      </c>
      <c r="C122" s="1" t="s">
        <v>47</v>
      </c>
      <c r="D122" s="1" t="s">
        <v>242</v>
      </c>
      <c r="E122" s="1" t="s">
        <v>17</v>
      </c>
      <c r="F122" s="1">
        <v>28</v>
      </c>
      <c r="G122" s="1">
        <v>213</v>
      </c>
      <c r="H122" s="1" t="s">
        <v>49</v>
      </c>
      <c r="I122" s="1">
        <v>995461</v>
      </c>
      <c r="J122" s="1">
        <v>50400</v>
      </c>
      <c r="K122" s="1">
        <f>J122*18%</f>
        <v>9072</v>
      </c>
      <c r="L122" s="1">
        <f>J122+K122</f>
        <v>59472</v>
      </c>
    </row>
    <row r="123" spans="1:12" x14ac:dyDescent="0.25">
      <c r="A123" s="1">
        <v>20</v>
      </c>
      <c r="B123" s="1" t="s">
        <v>39</v>
      </c>
      <c r="C123" s="1" t="s">
        <v>47</v>
      </c>
      <c r="D123" s="1" t="s">
        <v>242</v>
      </c>
      <c r="E123" s="1" t="s">
        <v>17</v>
      </c>
      <c r="F123" s="1">
        <v>22</v>
      </c>
      <c r="G123" s="1">
        <v>201</v>
      </c>
      <c r="H123" s="1" t="s">
        <v>48</v>
      </c>
      <c r="I123" s="1">
        <v>995461</v>
      </c>
      <c r="J123" s="1">
        <v>39600</v>
      </c>
      <c r="K123" s="1">
        <f>J123*18%</f>
        <v>7128</v>
      </c>
      <c r="L123" s="1">
        <f>J123+K123</f>
        <v>46728</v>
      </c>
    </row>
    <row r="124" spans="1:12" hidden="1" x14ac:dyDescent="0.25">
      <c r="A124" s="1">
        <v>123</v>
      </c>
      <c r="B124" s="1" t="s">
        <v>161</v>
      </c>
      <c r="C124" s="1" t="s">
        <v>222</v>
      </c>
      <c r="D124" s="1" t="s">
        <v>240</v>
      </c>
      <c r="E124" s="1" t="s">
        <v>98</v>
      </c>
      <c r="F124" s="1">
        <v>6</v>
      </c>
      <c r="G124" s="1">
        <v>7512</v>
      </c>
      <c r="H124" s="1" t="s">
        <v>232</v>
      </c>
      <c r="I124" s="1">
        <v>721610</v>
      </c>
      <c r="J124" s="1">
        <v>287100</v>
      </c>
      <c r="K124" s="1">
        <f>J124*18%</f>
        <v>51678</v>
      </c>
      <c r="L124" s="1">
        <f>J124+K124</f>
        <v>338778</v>
      </c>
    </row>
    <row r="125" spans="1:12" hidden="1" x14ac:dyDescent="0.25">
      <c r="A125" s="1">
        <v>124</v>
      </c>
      <c r="B125" s="1" t="s">
        <v>233</v>
      </c>
      <c r="C125" s="1" t="s">
        <v>234</v>
      </c>
      <c r="D125" s="1" t="s">
        <v>240</v>
      </c>
      <c r="E125" s="1" t="s">
        <v>98</v>
      </c>
      <c r="F125" s="1">
        <v>10.62</v>
      </c>
      <c r="G125" s="1">
        <v>2364</v>
      </c>
      <c r="H125" s="1" t="s">
        <v>235</v>
      </c>
      <c r="I125" s="1">
        <v>721610</v>
      </c>
      <c r="J125" s="1">
        <v>479758</v>
      </c>
      <c r="K125" s="1">
        <f>J125*18%</f>
        <v>86356.44</v>
      </c>
      <c r="L125" s="1">
        <f>J125+K125</f>
        <v>566114.43999999994</v>
      </c>
    </row>
    <row r="126" spans="1:12" hidden="1" x14ac:dyDescent="0.25">
      <c r="A126" s="1">
        <v>125</v>
      </c>
      <c r="B126" s="1" t="s">
        <v>236</v>
      </c>
      <c r="C126" s="1"/>
      <c r="D126" s="1" t="s">
        <v>240</v>
      </c>
      <c r="E126" s="1"/>
      <c r="F126" s="1"/>
      <c r="G126" s="1"/>
      <c r="H126" s="1"/>
      <c r="I126" s="1"/>
      <c r="J126" s="1">
        <v>65000000</v>
      </c>
      <c r="K126" s="1">
        <f>J126*18%</f>
        <v>11700000</v>
      </c>
      <c r="L126" s="37">
        <f>J126+K126</f>
        <v>76700000</v>
      </c>
    </row>
    <row r="127" spans="1:12" x14ac:dyDescent="0.25">
      <c r="A127" s="1">
        <v>21</v>
      </c>
      <c r="B127" s="1" t="s">
        <v>39</v>
      </c>
      <c r="C127" s="1" t="s">
        <v>47</v>
      </c>
      <c r="D127" s="1" t="s">
        <v>242</v>
      </c>
      <c r="E127" s="1" t="s">
        <v>17</v>
      </c>
      <c r="F127" s="1">
        <v>2</v>
      </c>
      <c r="G127" s="1">
        <v>212</v>
      </c>
      <c r="H127" s="1" t="s">
        <v>49</v>
      </c>
      <c r="I127" s="1">
        <v>995461</v>
      </c>
      <c r="J127" s="1">
        <v>3600</v>
      </c>
      <c r="K127" s="1">
        <f>J127*18%</f>
        <v>648</v>
      </c>
      <c r="L127" s="1">
        <f>J127+K127</f>
        <v>4248</v>
      </c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</sheetData>
  <autoFilter ref="D1:D128" xr:uid="{1C79C1D4-B33F-4A01-9B21-D4FDA894BF36}">
    <filterColumn colId="0">
      <filters blank="1">
        <filter val="ACHENBACH"/>
        <filter val="Assets"/>
        <filter val="ELECTRICAL"/>
        <filter val="Fire fighting"/>
        <filter val="Furnace"/>
        <filter val="GENERATOR"/>
        <filter val="lab instrument"/>
        <filter val="SOLAR POWER"/>
        <filter val="UTILITY"/>
        <filter val="Weighbridge"/>
      </filters>
    </filterColumn>
  </autoFilter>
  <sortState xmlns:xlrd2="http://schemas.microsoft.com/office/spreadsheetml/2017/richdata2" ref="A3:L128">
    <sortCondition descending="1" ref="L2:L128"/>
  </sortState>
  <mergeCells count="1">
    <mergeCell ref="A1:L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WO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2024-07-04T11:18:08Z</dcterms:modified>
</cp:coreProperties>
</file>