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6" windowHeight="7848"/>
  </bookViews>
  <sheets>
    <sheet name="Building Sheet" sheetId="1" r:id="rId1"/>
    <sheet name="Boundary Wall Length" sheetId="2" r:id="rId2"/>
    <sheet name="Lenght or Area of Road" sheetId="3" r:id="rId3"/>
    <sheet name="Drainage length" sheetId="4" r:id="rId4"/>
    <sheet name="Sheet4" sheetId="5" r:id="rId5"/>
  </sheets>
  <calcPr calcId="145621"/>
</workbook>
</file>

<file path=xl/calcChain.xml><?xml version="1.0" encoding="utf-8"?>
<calcChain xmlns="http://schemas.openxmlformats.org/spreadsheetml/2006/main">
  <c r="I38" i="1" l="1"/>
  <c r="I39" i="1"/>
  <c r="H39" i="1"/>
  <c r="H38" i="1"/>
  <c r="I36" i="1"/>
  <c r="I37" i="1"/>
  <c r="H37" i="1"/>
  <c r="H36" i="1"/>
  <c r="I34" i="1"/>
  <c r="I35" i="1"/>
  <c r="H35" i="1"/>
  <c r="H34" i="1"/>
  <c r="I32" i="1"/>
  <c r="I33" i="1"/>
  <c r="H33" i="1"/>
  <c r="H32" i="1"/>
  <c r="I30" i="1" l="1"/>
  <c r="I31" i="1"/>
  <c r="H31" i="1"/>
  <c r="H30" i="1"/>
  <c r="I29" i="1"/>
  <c r="H29" i="1"/>
  <c r="I28" i="1"/>
  <c r="H28" i="1"/>
  <c r="I24" i="1"/>
  <c r="I25" i="1"/>
  <c r="I26" i="1"/>
  <c r="I27" i="1"/>
  <c r="H26" i="1"/>
  <c r="H27" i="1"/>
  <c r="H25" i="1"/>
  <c r="H24" i="1"/>
  <c r="I21" i="1"/>
  <c r="I22" i="1"/>
  <c r="I23" i="1"/>
  <c r="H23" i="1"/>
  <c r="H22" i="1"/>
  <c r="H21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4" i="1"/>
  <c r="H20" i="1"/>
  <c r="H19" i="1"/>
  <c r="H15" i="1"/>
  <c r="H14" i="1"/>
  <c r="H13" i="1"/>
  <c r="H12" i="1"/>
  <c r="H10" i="1"/>
  <c r="H9" i="1"/>
  <c r="H8" i="1"/>
  <c r="H18" i="1"/>
  <c r="H17" i="1"/>
  <c r="H16" i="1"/>
  <c r="H11" i="1"/>
  <c r="H7" i="1"/>
  <c r="H6" i="1"/>
  <c r="H5" i="1"/>
  <c r="H4" i="1"/>
</calcChain>
</file>

<file path=xl/sharedStrings.xml><?xml version="1.0" encoding="utf-8"?>
<sst xmlns="http://schemas.openxmlformats.org/spreadsheetml/2006/main" count="80" uniqueCount="57">
  <si>
    <t>Block Name</t>
  </si>
  <si>
    <t>Total Slabs/ Floors</t>
  </si>
  <si>
    <t>Year of construction</t>
  </si>
  <si>
    <t>Structure condition</t>
  </si>
  <si>
    <t>RCC framed pillar beam column structure on RCC slab</t>
  </si>
  <si>
    <t>S.No.</t>
  </si>
  <si>
    <t>Type of construction     (select from drop down)</t>
  </si>
  <si>
    <t>Area (in sq. mtr.)</t>
  </si>
  <si>
    <t>Area (sq. fts.)</t>
  </si>
  <si>
    <t>FACTORY BUILDINGS</t>
  </si>
  <si>
    <t>Floor wise Height (ft.)</t>
  </si>
  <si>
    <t xml:space="preserve">CIVIL/STRUCTURES VALUATION </t>
  </si>
  <si>
    <t>IMFL BOTTLING HALL</t>
  </si>
  <si>
    <t>GERNAL STORE</t>
  </si>
  <si>
    <t>CANTEEN</t>
  </si>
  <si>
    <t xml:space="preserve">WEIGH BRIDGE </t>
  </si>
  <si>
    <t>SECURITY CABIN</t>
  </si>
  <si>
    <t>CL BOTTLING HALL</t>
  </si>
  <si>
    <t>TOILETS -1</t>
  </si>
  <si>
    <t>TOILETS -2</t>
  </si>
  <si>
    <t>TOILETS -3</t>
  </si>
  <si>
    <t>OLD DISTILLATION BUILDING</t>
  </si>
  <si>
    <t>NEW DISTILLATION BUILDING</t>
  </si>
  <si>
    <t>MAZANINE FLOOR -ABOVE PG</t>
  </si>
  <si>
    <t>MAZANINE FLOOR -ABOVE FG</t>
  </si>
  <si>
    <t>IMFL BOTTLING HALL EXPANSION</t>
  </si>
  <si>
    <t>DRYER OLD- 120 KLPD</t>
  </si>
  <si>
    <t>DRYER OLD- 140 KLPD</t>
  </si>
  <si>
    <t>DRYER OLD- 60 KLPD</t>
  </si>
  <si>
    <t>OLD DEARATOR BUILDING</t>
  </si>
  <si>
    <t>OLD TURBINE BUILDING</t>
  </si>
  <si>
    <t>NEW DEARATOR BUILDING</t>
  </si>
  <si>
    <t>NEW TURBINE BUILDING</t>
  </si>
  <si>
    <t>GATE COMPLEX</t>
  </si>
  <si>
    <t>REMARK</t>
  </si>
  <si>
    <t xml:space="preserve">MS STRUCTURE COLUMN WITH ROOF TRUSS BUILDING WITH PPGI SHEET ROOM - BRICK WORK  WALL </t>
  </si>
  <si>
    <t>OLD DISTILLATION SECTION</t>
  </si>
  <si>
    <t>ENA STORAGE SECTION OLD</t>
  </si>
  <si>
    <t>ENA STORAGE SECTION NEW</t>
  </si>
  <si>
    <t>ONLY ROOF WITH MS TRUSS AND PPGI SHEET</t>
  </si>
  <si>
    <t>ENGINEERING OFFICE</t>
  </si>
  <si>
    <t>ENGINEERING WORK SHOP</t>
  </si>
  <si>
    <t>OLD BOILER</t>
  </si>
  <si>
    <t>NEW BOILER</t>
  </si>
  <si>
    <t>LENGTH OF BOUNDARY WALL</t>
  </si>
  <si>
    <t>MTR</t>
  </si>
  <si>
    <t>HEIGHT</t>
  </si>
  <si>
    <t>LENGTH OF ROAD</t>
  </si>
  <si>
    <t>AVERAGE WIDTH</t>
  </si>
  <si>
    <t>RMT.</t>
  </si>
  <si>
    <t>RMT</t>
  </si>
  <si>
    <t xml:space="preserve">DRAINAGE LENGTH </t>
  </si>
  <si>
    <t xml:space="preserve">MS STRUCTURE COLUMN WITH ROOF TRUSS BUILDING WITH PPGI SHEET ROOM - BRICK WORK  WALL  </t>
  </si>
  <si>
    <t>DDGS GODOWN OLD</t>
  </si>
  <si>
    <t>DDGS GODOWN NEW</t>
  </si>
  <si>
    <t>COAL GODOWN OLD</t>
  </si>
  <si>
    <t>COAL GODOWN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</si>
</sst>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0" fontId="3" fillId="5" borderId="1" xfId="1" applyFont="1" applyFill="1" applyBorder="1" applyAlignment="1">
      <alignment horizontal="left"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topLeftCell="A20" zoomScaleNormal="100" workbookViewId="0">
      <selection activeCell="B41" sqref="B41"/>
    </sheetView>
  </sheetViews>
  <sheetFormatPr defaultRowHeight="14.4" x14ac:dyDescent="0.3"/>
  <cols>
    <col min="1" max="1" width="6.5546875" style="2" customWidth="1"/>
    <col min="2" max="2" width="29.44140625" style="6" customWidth="1"/>
    <col min="3" max="3" width="12.5546875" style="1" customWidth="1"/>
    <col min="4" max="4" width="11.33203125" style="1" customWidth="1"/>
    <col min="5" max="5" width="12.33203125" style="1" customWidth="1"/>
    <col min="6" max="6" width="44.33203125" style="5" customWidth="1"/>
    <col min="7" max="7" width="9.44140625" style="1" customWidth="1"/>
    <col min="8" max="8" width="9.6640625" style="1" customWidth="1"/>
    <col min="9" max="9" width="9.88671875" style="1" customWidth="1"/>
    <col min="10" max="10" width="46.88671875" style="22" customWidth="1"/>
    <col min="11" max="11" width="77.6640625" hidden="1" customWidth="1"/>
  </cols>
  <sheetData>
    <row r="1" spans="1:11" ht="21.75" customHeight="1" x14ac:dyDescent="0.3">
      <c r="A1" s="18" t="s">
        <v>11</v>
      </c>
      <c r="B1" s="18"/>
      <c r="C1" s="18"/>
      <c r="D1" s="18"/>
      <c r="E1" s="18"/>
      <c r="F1" s="18"/>
      <c r="G1" s="18"/>
      <c r="H1" s="18"/>
      <c r="I1" s="18"/>
      <c r="J1" s="21"/>
    </row>
    <row r="2" spans="1:11" ht="28.8" x14ac:dyDescent="0.3">
      <c r="A2" s="10" t="s">
        <v>5</v>
      </c>
      <c r="B2" s="16" t="s">
        <v>0</v>
      </c>
      <c r="C2" s="10" t="s">
        <v>1</v>
      </c>
      <c r="D2" s="10" t="s">
        <v>10</v>
      </c>
      <c r="E2" s="10" t="s">
        <v>2</v>
      </c>
      <c r="F2" s="10" t="s">
        <v>6</v>
      </c>
      <c r="G2" s="10" t="s">
        <v>3</v>
      </c>
      <c r="H2" s="10" t="s">
        <v>7</v>
      </c>
      <c r="I2" s="10" t="s">
        <v>8</v>
      </c>
      <c r="J2" s="20" t="s">
        <v>34</v>
      </c>
      <c r="K2" t="s">
        <v>4</v>
      </c>
    </row>
    <row r="3" spans="1:11" ht="15" customHeight="1" x14ac:dyDescent="0.3">
      <c r="A3" s="19" t="s">
        <v>9</v>
      </c>
      <c r="B3" s="19"/>
      <c r="C3" s="19"/>
      <c r="D3" s="19"/>
      <c r="E3" s="19"/>
      <c r="F3" s="19"/>
      <c r="G3" s="19"/>
      <c r="H3" s="19"/>
      <c r="I3" s="19"/>
      <c r="J3" s="21"/>
    </row>
    <row r="4" spans="1:11" ht="16.8" customHeight="1" x14ac:dyDescent="0.3">
      <c r="A4" s="3">
        <v>1</v>
      </c>
      <c r="B4" s="9" t="s">
        <v>16</v>
      </c>
      <c r="C4" s="4">
        <v>1</v>
      </c>
      <c r="D4" s="7">
        <v>13</v>
      </c>
      <c r="E4" s="3">
        <v>2016</v>
      </c>
      <c r="F4" s="8" t="s">
        <v>4</v>
      </c>
      <c r="G4" s="3"/>
      <c r="H4" s="15">
        <f>2.5*2.5</f>
        <v>6.25</v>
      </c>
      <c r="I4" s="11">
        <f>H4*10.76</f>
        <v>67.25</v>
      </c>
      <c r="J4" s="21"/>
    </row>
    <row r="5" spans="1:11" ht="16.8" customHeight="1" x14ac:dyDescent="0.3">
      <c r="A5" s="3">
        <v>2</v>
      </c>
      <c r="B5" s="9" t="s">
        <v>15</v>
      </c>
      <c r="C5" s="4">
        <v>1</v>
      </c>
      <c r="D5" s="7">
        <v>12</v>
      </c>
      <c r="E5" s="3">
        <v>2016</v>
      </c>
      <c r="F5" s="8" t="s">
        <v>4</v>
      </c>
      <c r="G5" s="3"/>
      <c r="H5" s="15">
        <f>3*3</f>
        <v>9</v>
      </c>
      <c r="I5" s="11">
        <f t="shared" ref="I5:I39" si="0">H5*10.76</f>
        <v>96.84</v>
      </c>
      <c r="J5" s="21"/>
    </row>
    <row r="6" spans="1:11" ht="16.8" customHeight="1" x14ac:dyDescent="0.3">
      <c r="A6" s="3">
        <v>3</v>
      </c>
      <c r="B6" s="9" t="s">
        <v>14</v>
      </c>
      <c r="C6" s="4">
        <v>1</v>
      </c>
      <c r="D6" s="7">
        <v>12</v>
      </c>
      <c r="E6" s="3">
        <v>2016</v>
      </c>
      <c r="F6" s="8"/>
      <c r="G6" s="3"/>
      <c r="H6" s="15">
        <f>16*10</f>
        <v>160</v>
      </c>
      <c r="I6" s="11">
        <f t="shared" si="0"/>
        <v>1721.6</v>
      </c>
      <c r="J6" s="23" t="s">
        <v>52</v>
      </c>
    </row>
    <row r="7" spans="1:11" ht="16.8" customHeight="1" x14ac:dyDescent="0.3">
      <c r="A7" s="3">
        <v>4</v>
      </c>
      <c r="B7" s="9" t="s">
        <v>13</v>
      </c>
      <c r="C7" s="4">
        <v>1</v>
      </c>
      <c r="D7" s="7">
        <v>12</v>
      </c>
      <c r="E7" s="3">
        <v>2016</v>
      </c>
      <c r="F7" s="8"/>
      <c r="G7" s="3"/>
      <c r="H7" s="15">
        <f>24*12</f>
        <v>288</v>
      </c>
      <c r="I7" s="11">
        <f t="shared" si="0"/>
        <v>3098.88</v>
      </c>
      <c r="J7" s="24"/>
    </row>
    <row r="8" spans="1:11" ht="16.8" customHeight="1" x14ac:dyDescent="0.3">
      <c r="A8" s="3">
        <v>5</v>
      </c>
      <c r="B8" s="9" t="s">
        <v>12</v>
      </c>
      <c r="C8" s="4"/>
      <c r="D8" s="7">
        <v>30</v>
      </c>
      <c r="E8" s="3">
        <v>2016</v>
      </c>
      <c r="F8" s="8"/>
      <c r="G8" s="3"/>
      <c r="H8" s="15">
        <f>110*50</f>
        <v>5500</v>
      </c>
      <c r="I8" s="11">
        <f t="shared" si="0"/>
        <v>59180</v>
      </c>
      <c r="J8" s="24"/>
    </row>
    <row r="9" spans="1:11" ht="16.8" customHeight="1" x14ac:dyDescent="0.3">
      <c r="A9" s="3"/>
      <c r="B9" s="9" t="s">
        <v>23</v>
      </c>
      <c r="C9" s="4"/>
      <c r="D9" s="7">
        <v>12</v>
      </c>
      <c r="E9" s="3">
        <v>2016</v>
      </c>
      <c r="F9" s="8"/>
      <c r="G9" s="3"/>
      <c r="H9" s="15">
        <f>30*30</f>
        <v>900</v>
      </c>
      <c r="I9" s="11">
        <f t="shared" si="0"/>
        <v>9684</v>
      </c>
      <c r="J9" s="24"/>
    </row>
    <row r="10" spans="1:11" ht="16.8" customHeight="1" x14ac:dyDescent="0.3">
      <c r="A10" s="3"/>
      <c r="B10" s="9" t="s">
        <v>24</v>
      </c>
      <c r="C10" s="4"/>
      <c r="D10" s="7">
        <v>12</v>
      </c>
      <c r="E10" s="3">
        <v>2016</v>
      </c>
      <c r="F10" s="8"/>
      <c r="G10" s="3"/>
      <c r="H10" s="15">
        <f>40*30</f>
        <v>1200</v>
      </c>
      <c r="I10" s="11">
        <f t="shared" si="0"/>
        <v>12912</v>
      </c>
      <c r="J10" s="24"/>
    </row>
    <row r="11" spans="1:11" ht="16.8" customHeight="1" x14ac:dyDescent="0.3">
      <c r="A11" s="3">
        <v>6</v>
      </c>
      <c r="B11" s="13" t="s">
        <v>17</v>
      </c>
      <c r="C11" s="4"/>
      <c r="D11" s="17">
        <v>30</v>
      </c>
      <c r="E11" s="3">
        <v>2016</v>
      </c>
      <c r="F11" s="8"/>
      <c r="G11" s="3"/>
      <c r="H11" s="15">
        <f>70*24</f>
        <v>1680</v>
      </c>
      <c r="I11" s="11">
        <f t="shared" si="0"/>
        <v>18076.8</v>
      </c>
      <c r="J11" s="24"/>
    </row>
    <row r="12" spans="1:11" ht="16.8" customHeight="1" x14ac:dyDescent="0.3">
      <c r="A12" s="3"/>
      <c r="B12" s="9" t="s">
        <v>24</v>
      </c>
      <c r="C12" s="4"/>
      <c r="D12" s="17">
        <v>12</v>
      </c>
      <c r="E12" s="3">
        <v>2016</v>
      </c>
      <c r="F12" s="8"/>
      <c r="G12" s="3"/>
      <c r="H12" s="15">
        <f>24*30</f>
        <v>720</v>
      </c>
      <c r="I12" s="11">
        <f t="shared" si="0"/>
        <v>7747.2</v>
      </c>
      <c r="J12" s="24"/>
    </row>
    <row r="13" spans="1:11" ht="16.8" customHeight="1" x14ac:dyDescent="0.3">
      <c r="A13" s="3">
        <v>7</v>
      </c>
      <c r="B13" s="9" t="s">
        <v>25</v>
      </c>
      <c r="C13" s="4"/>
      <c r="D13" s="7">
        <v>30</v>
      </c>
      <c r="E13" s="3">
        <v>2022</v>
      </c>
      <c r="F13" s="8"/>
      <c r="G13" s="3"/>
      <c r="H13" s="15">
        <f>78*28</f>
        <v>2184</v>
      </c>
      <c r="I13" s="11">
        <f t="shared" si="0"/>
        <v>23499.84</v>
      </c>
      <c r="J13" s="24"/>
    </row>
    <row r="14" spans="1:11" ht="16.8" customHeight="1" x14ac:dyDescent="0.3">
      <c r="A14" s="3"/>
      <c r="B14" s="9" t="s">
        <v>23</v>
      </c>
      <c r="C14" s="4">
        <v>1</v>
      </c>
      <c r="D14" s="7">
        <v>12</v>
      </c>
      <c r="E14" s="3">
        <v>2022</v>
      </c>
      <c r="F14" s="8"/>
      <c r="G14" s="3"/>
      <c r="H14" s="15">
        <f>30*20</f>
        <v>600</v>
      </c>
      <c r="I14" s="11">
        <f t="shared" si="0"/>
        <v>6456</v>
      </c>
      <c r="J14" s="24"/>
    </row>
    <row r="15" spans="1:11" ht="16.8" customHeight="1" x14ac:dyDescent="0.3">
      <c r="A15" s="3"/>
      <c r="B15" s="9" t="s">
        <v>24</v>
      </c>
      <c r="C15" s="4">
        <v>1</v>
      </c>
      <c r="D15" s="7">
        <v>12</v>
      </c>
      <c r="E15" s="3">
        <v>2022</v>
      </c>
      <c r="F15" s="8"/>
      <c r="G15" s="3"/>
      <c r="H15" s="15">
        <f>15*30</f>
        <v>450</v>
      </c>
      <c r="I15" s="11">
        <f t="shared" si="0"/>
        <v>4842</v>
      </c>
      <c r="J15" s="25"/>
    </row>
    <row r="16" spans="1:11" ht="16.8" customHeight="1" x14ac:dyDescent="0.3">
      <c r="A16" s="3">
        <v>8</v>
      </c>
      <c r="B16" s="13" t="s">
        <v>18</v>
      </c>
      <c r="C16" s="4">
        <v>1</v>
      </c>
      <c r="D16" s="14">
        <v>10</v>
      </c>
      <c r="E16" s="3">
        <v>2016</v>
      </c>
      <c r="F16" s="8" t="s">
        <v>4</v>
      </c>
      <c r="G16" s="3"/>
      <c r="H16" s="15">
        <f>10*10</f>
        <v>100</v>
      </c>
      <c r="I16" s="11">
        <f t="shared" si="0"/>
        <v>1076</v>
      </c>
      <c r="J16" s="21"/>
    </row>
    <row r="17" spans="1:10" ht="16.8" customHeight="1" x14ac:dyDescent="0.3">
      <c r="A17" s="3">
        <v>9</v>
      </c>
      <c r="B17" s="13" t="s">
        <v>19</v>
      </c>
      <c r="C17" s="4">
        <v>1</v>
      </c>
      <c r="D17" s="17">
        <v>10</v>
      </c>
      <c r="E17" s="3">
        <v>2016</v>
      </c>
      <c r="F17" s="8" t="s">
        <v>4</v>
      </c>
      <c r="G17" s="3"/>
      <c r="H17" s="15">
        <f>5*5</f>
        <v>25</v>
      </c>
      <c r="I17" s="11">
        <f t="shared" si="0"/>
        <v>269</v>
      </c>
      <c r="J17" s="21"/>
    </row>
    <row r="18" spans="1:10" ht="16.8" customHeight="1" x14ac:dyDescent="0.3">
      <c r="A18" s="3">
        <v>10</v>
      </c>
      <c r="B18" s="13" t="s">
        <v>20</v>
      </c>
      <c r="C18" s="4">
        <v>1</v>
      </c>
      <c r="D18" s="14">
        <v>10</v>
      </c>
      <c r="E18" s="3">
        <v>2016</v>
      </c>
      <c r="F18" s="8" t="s">
        <v>4</v>
      </c>
      <c r="G18" s="3"/>
      <c r="H18" s="7">
        <f>5*5</f>
        <v>25</v>
      </c>
      <c r="I18" s="11">
        <f t="shared" si="0"/>
        <v>269</v>
      </c>
      <c r="J18" s="21"/>
    </row>
    <row r="19" spans="1:10" ht="16.8" customHeight="1" x14ac:dyDescent="0.3">
      <c r="A19" s="3">
        <v>11</v>
      </c>
      <c r="B19" s="13" t="s">
        <v>21</v>
      </c>
      <c r="C19" s="4">
        <v>2</v>
      </c>
      <c r="D19" s="14">
        <v>30</v>
      </c>
      <c r="E19" s="3">
        <v>2016</v>
      </c>
      <c r="F19" s="8" t="s">
        <v>4</v>
      </c>
      <c r="G19" s="3"/>
      <c r="H19" s="7">
        <f>25*6</f>
        <v>150</v>
      </c>
      <c r="I19" s="11">
        <f t="shared" si="0"/>
        <v>1614</v>
      </c>
      <c r="J19" s="21"/>
    </row>
    <row r="20" spans="1:10" ht="16.8" customHeight="1" x14ac:dyDescent="0.3">
      <c r="A20" s="3">
        <v>12</v>
      </c>
      <c r="B20" s="13" t="s">
        <v>22</v>
      </c>
      <c r="C20" s="4">
        <v>2</v>
      </c>
      <c r="D20" s="14">
        <v>30</v>
      </c>
      <c r="E20" s="3">
        <v>2021</v>
      </c>
      <c r="F20" s="4"/>
      <c r="G20" s="3"/>
      <c r="H20" s="7">
        <f>25*6</f>
        <v>150</v>
      </c>
      <c r="I20" s="11">
        <f t="shared" si="0"/>
        <v>1614</v>
      </c>
      <c r="J20" s="23" t="s">
        <v>35</v>
      </c>
    </row>
    <row r="21" spans="1:10" ht="16.8" customHeight="1" x14ac:dyDescent="0.3">
      <c r="A21" s="3">
        <v>13</v>
      </c>
      <c r="B21" s="13" t="s">
        <v>26</v>
      </c>
      <c r="C21" s="4">
        <v>2</v>
      </c>
      <c r="D21" s="14">
        <v>30</v>
      </c>
      <c r="E21" s="3">
        <v>2016</v>
      </c>
      <c r="F21" s="4"/>
      <c r="G21" s="3"/>
      <c r="H21" s="7">
        <f>25*5</f>
        <v>125</v>
      </c>
      <c r="I21" s="11">
        <f t="shared" si="0"/>
        <v>1345</v>
      </c>
      <c r="J21" s="24"/>
    </row>
    <row r="22" spans="1:10" ht="16.8" customHeight="1" x14ac:dyDescent="0.3">
      <c r="A22" s="3">
        <v>14</v>
      </c>
      <c r="B22" s="13" t="s">
        <v>27</v>
      </c>
      <c r="C22" s="4">
        <v>2</v>
      </c>
      <c r="D22" s="14">
        <v>30</v>
      </c>
      <c r="E22" s="3">
        <v>2021</v>
      </c>
      <c r="F22" s="4"/>
      <c r="G22" s="3"/>
      <c r="H22" s="7">
        <f>25*5</f>
        <v>125</v>
      </c>
      <c r="I22" s="11">
        <f t="shared" si="0"/>
        <v>1345</v>
      </c>
      <c r="J22" s="24"/>
    </row>
    <row r="23" spans="1:10" ht="16.8" customHeight="1" x14ac:dyDescent="0.3">
      <c r="A23" s="3">
        <v>15</v>
      </c>
      <c r="B23" s="13" t="s">
        <v>28</v>
      </c>
      <c r="C23" s="4">
        <v>2</v>
      </c>
      <c r="D23" s="14">
        <v>30</v>
      </c>
      <c r="E23" s="3">
        <v>2023</v>
      </c>
      <c r="F23" s="4"/>
      <c r="G23" s="3"/>
      <c r="H23" s="7">
        <f>8*4.5</f>
        <v>36</v>
      </c>
      <c r="I23" s="11">
        <f t="shared" si="0"/>
        <v>387.36</v>
      </c>
      <c r="J23" s="25"/>
    </row>
    <row r="24" spans="1:10" ht="16.8" customHeight="1" x14ac:dyDescent="0.3">
      <c r="A24" s="3">
        <v>16</v>
      </c>
      <c r="B24" s="13" t="s">
        <v>29</v>
      </c>
      <c r="C24" s="4">
        <v>2</v>
      </c>
      <c r="D24" s="14">
        <v>30</v>
      </c>
      <c r="E24" s="3">
        <v>2016</v>
      </c>
      <c r="F24" s="4" t="s">
        <v>4</v>
      </c>
      <c r="G24" s="3"/>
      <c r="H24" s="7">
        <f>12*6</f>
        <v>72</v>
      </c>
      <c r="I24" s="11">
        <f t="shared" si="0"/>
        <v>774.72</v>
      </c>
      <c r="J24" s="21"/>
    </row>
    <row r="25" spans="1:10" ht="16.8" customHeight="1" x14ac:dyDescent="0.3">
      <c r="A25" s="3">
        <v>17</v>
      </c>
      <c r="B25" s="13" t="s">
        <v>30</v>
      </c>
      <c r="C25" s="4">
        <v>2</v>
      </c>
      <c r="D25" s="14">
        <v>30</v>
      </c>
      <c r="E25" s="3">
        <v>2016</v>
      </c>
      <c r="F25" s="4" t="s">
        <v>4</v>
      </c>
      <c r="G25" s="3"/>
      <c r="H25" s="7">
        <f>20*15</f>
        <v>300</v>
      </c>
      <c r="I25" s="11">
        <f t="shared" si="0"/>
        <v>3228</v>
      </c>
      <c r="J25" s="21"/>
    </row>
    <row r="26" spans="1:10" ht="16.8" customHeight="1" x14ac:dyDescent="0.3">
      <c r="A26" s="3">
        <v>18</v>
      </c>
      <c r="B26" s="13" t="s">
        <v>31</v>
      </c>
      <c r="C26" s="4">
        <v>2</v>
      </c>
      <c r="D26" s="14">
        <v>30</v>
      </c>
      <c r="E26" s="3">
        <v>2021</v>
      </c>
      <c r="F26" s="4" t="s">
        <v>4</v>
      </c>
      <c r="G26" s="3"/>
      <c r="H26" s="7">
        <f>12*6</f>
        <v>72</v>
      </c>
      <c r="I26" s="11">
        <f t="shared" si="0"/>
        <v>774.72</v>
      </c>
      <c r="J26" s="21"/>
    </row>
    <row r="27" spans="1:10" ht="16.8" customHeight="1" x14ac:dyDescent="0.3">
      <c r="A27" s="3">
        <v>19</v>
      </c>
      <c r="B27" s="13" t="s">
        <v>32</v>
      </c>
      <c r="C27" s="7">
        <v>2</v>
      </c>
      <c r="D27" s="7">
        <v>30</v>
      </c>
      <c r="E27" s="3">
        <v>2021</v>
      </c>
      <c r="F27" s="4" t="s">
        <v>4</v>
      </c>
      <c r="G27" s="3"/>
      <c r="H27" s="7">
        <f>20*15</f>
        <v>300</v>
      </c>
      <c r="I27" s="11">
        <f t="shared" si="0"/>
        <v>3228</v>
      </c>
      <c r="J27" s="21"/>
    </row>
    <row r="28" spans="1:10" ht="16.8" customHeight="1" x14ac:dyDescent="0.3">
      <c r="A28" s="3">
        <v>20</v>
      </c>
      <c r="B28" s="13" t="s">
        <v>33</v>
      </c>
      <c r="C28" s="7">
        <v>1</v>
      </c>
      <c r="D28" s="7">
        <v>12</v>
      </c>
      <c r="E28" s="3">
        <v>2022</v>
      </c>
      <c r="F28" s="4" t="s">
        <v>4</v>
      </c>
      <c r="G28" s="3"/>
      <c r="H28" s="7">
        <f>14*8</f>
        <v>112</v>
      </c>
      <c r="I28" s="11">
        <f t="shared" si="0"/>
        <v>1205.1199999999999</v>
      </c>
      <c r="J28" s="21"/>
    </row>
    <row r="29" spans="1:10" ht="16.8" customHeight="1" x14ac:dyDescent="0.3">
      <c r="A29" s="3">
        <v>21</v>
      </c>
      <c r="B29" s="12" t="s">
        <v>36</v>
      </c>
      <c r="C29" s="7">
        <v>1</v>
      </c>
      <c r="D29" s="7">
        <v>15</v>
      </c>
      <c r="E29" s="3">
        <v>2016</v>
      </c>
      <c r="F29" s="8" t="s">
        <v>4</v>
      </c>
      <c r="G29" s="3"/>
      <c r="H29" s="7">
        <f>25*20</f>
        <v>500</v>
      </c>
      <c r="I29" s="11">
        <f t="shared" si="0"/>
        <v>5380</v>
      </c>
      <c r="J29" s="21"/>
    </row>
    <row r="30" spans="1:10" ht="16.8" customHeight="1" x14ac:dyDescent="0.3">
      <c r="A30" s="3">
        <v>22</v>
      </c>
      <c r="B30" s="13" t="s">
        <v>37</v>
      </c>
      <c r="C30" s="7">
        <v>1</v>
      </c>
      <c r="D30" s="17">
        <v>30</v>
      </c>
      <c r="E30" s="3">
        <v>2016</v>
      </c>
      <c r="F30" s="8" t="s">
        <v>4</v>
      </c>
      <c r="G30" s="3"/>
      <c r="H30" s="7">
        <f>20*8</f>
        <v>160</v>
      </c>
      <c r="I30" s="11">
        <f t="shared" si="0"/>
        <v>1721.6</v>
      </c>
      <c r="J30" s="21" t="s">
        <v>39</v>
      </c>
    </row>
    <row r="31" spans="1:10" ht="16.8" customHeight="1" x14ac:dyDescent="0.3">
      <c r="A31" s="3">
        <v>23</v>
      </c>
      <c r="B31" s="13" t="s">
        <v>38</v>
      </c>
      <c r="C31" s="7">
        <v>1</v>
      </c>
      <c r="D31" s="17">
        <v>30</v>
      </c>
      <c r="E31" s="3">
        <v>2021</v>
      </c>
      <c r="F31" s="8" t="s">
        <v>4</v>
      </c>
      <c r="G31" s="3"/>
      <c r="H31" s="7">
        <f>20*8</f>
        <v>160</v>
      </c>
      <c r="I31" s="11">
        <f t="shared" si="0"/>
        <v>1721.6</v>
      </c>
      <c r="J31" s="21" t="s">
        <v>39</v>
      </c>
    </row>
    <row r="32" spans="1:10" ht="16.8" customHeight="1" x14ac:dyDescent="0.3">
      <c r="A32" s="3">
        <v>24</v>
      </c>
      <c r="B32" s="13" t="s">
        <v>40</v>
      </c>
      <c r="C32" s="7">
        <v>1</v>
      </c>
      <c r="D32" s="17">
        <v>12</v>
      </c>
      <c r="E32" s="3">
        <v>2020</v>
      </c>
      <c r="F32" s="8" t="s">
        <v>4</v>
      </c>
      <c r="G32" s="3"/>
      <c r="H32" s="7">
        <f>10*5</f>
        <v>50</v>
      </c>
      <c r="I32" s="11">
        <f t="shared" si="0"/>
        <v>538</v>
      </c>
      <c r="J32" s="21"/>
    </row>
    <row r="33" spans="1:10" ht="16.8" customHeight="1" x14ac:dyDescent="0.3">
      <c r="A33" s="3">
        <v>25</v>
      </c>
      <c r="B33" s="13" t="s">
        <v>41</v>
      </c>
      <c r="C33" s="7">
        <v>1</v>
      </c>
      <c r="D33" s="17">
        <v>12</v>
      </c>
      <c r="E33" s="3">
        <v>2020</v>
      </c>
      <c r="F33" s="8" t="s">
        <v>4</v>
      </c>
      <c r="G33" s="3"/>
      <c r="H33" s="7">
        <f>10*10</f>
        <v>100</v>
      </c>
      <c r="I33" s="11">
        <f t="shared" si="0"/>
        <v>1076</v>
      </c>
      <c r="J33" s="21"/>
    </row>
    <row r="34" spans="1:10" ht="16.8" customHeight="1" x14ac:dyDescent="0.3">
      <c r="A34" s="3">
        <v>26</v>
      </c>
      <c r="B34" s="13" t="s">
        <v>42</v>
      </c>
      <c r="C34" s="7">
        <v>1</v>
      </c>
      <c r="D34" s="17">
        <v>15</v>
      </c>
      <c r="E34" s="3">
        <v>2016</v>
      </c>
      <c r="F34" s="8" t="s">
        <v>4</v>
      </c>
      <c r="G34" s="3"/>
      <c r="H34" s="7">
        <f>15*15</f>
        <v>225</v>
      </c>
      <c r="I34" s="11">
        <f t="shared" si="0"/>
        <v>2421</v>
      </c>
      <c r="J34" s="21"/>
    </row>
    <row r="35" spans="1:10" ht="16.8" customHeight="1" x14ac:dyDescent="0.3">
      <c r="A35" s="3">
        <v>27</v>
      </c>
      <c r="B35" s="13" t="s">
        <v>43</v>
      </c>
      <c r="C35" s="7">
        <v>1</v>
      </c>
      <c r="D35" s="17">
        <v>15</v>
      </c>
      <c r="E35" s="3">
        <v>2016</v>
      </c>
      <c r="F35" s="8" t="s">
        <v>4</v>
      </c>
      <c r="G35" s="3"/>
      <c r="H35" s="7">
        <f>15*15</f>
        <v>225</v>
      </c>
      <c r="I35" s="11">
        <f t="shared" si="0"/>
        <v>2421</v>
      </c>
      <c r="J35" s="21"/>
    </row>
    <row r="36" spans="1:10" ht="16.8" customHeight="1" x14ac:dyDescent="0.3">
      <c r="A36" s="3">
        <v>28</v>
      </c>
      <c r="B36" s="13" t="s">
        <v>53</v>
      </c>
      <c r="C36" s="7">
        <v>1</v>
      </c>
      <c r="D36" s="17">
        <v>25</v>
      </c>
      <c r="E36" s="3">
        <v>2016</v>
      </c>
      <c r="F36" s="8"/>
      <c r="G36" s="3"/>
      <c r="H36" s="7">
        <f>24*16</f>
        <v>384</v>
      </c>
      <c r="I36" s="11">
        <f t="shared" si="0"/>
        <v>4131.84</v>
      </c>
      <c r="J36" s="23" t="s">
        <v>52</v>
      </c>
    </row>
    <row r="37" spans="1:10" ht="16.8" customHeight="1" x14ac:dyDescent="0.3">
      <c r="A37" s="3">
        <v>29</v>
      </c>
      <c r="B37" s="13" t="s">
        <v>54</v>
      </c>
      <c r="C37" s="7">
        <v>1</v>
      </c>
      <c r="D37" s="17">
        <v>25</v>
      </c>
      <c r="E37" s="3">
        <v>2021</v>
      </c>
      <c r="F37" s="8"/>
      <c r="G37" s="3"/>
      <c r="H37" s="7">
        <f>14*25</f>
        <v>350</v>
      </c>
      <c r="I37" s="11">
        <f t="shared" si="0"/>
        <v>3766</v>
      </c>
      <c r="J37" s="24"/>
    </row>
    <row r="38" spans="1:10" ht="16.8" customHeight="1" x14ac:dyDescent="0.3">
      <c r="A38" s="3">
        <v>30</v>
      </c>
      <c r="B38" s="13" t="s">
        <v>55</v>
      </c>
      <c r="C38" s="7">
        <v>1</v>
      </c>
      <c r="D38" s="17">
        <v>30</v>
      </c>
      <c r="E38" s="3">
        <v>2016</v>
      </c>
      <c r="F38" s="8"/>
      <c r="G38" s="3"/>
      <c r="H38" s="7">
        <f>56*36</f>
        <v>2016</v>
      </c>
      <c r="I38" s="11">
        <f t="shared" si="0"/>
        <v>21692.16</v>
      </c>
      <c r="J38" s="24"/>
    </row>
    <row r="39" spans="1:10" ht="16.8" customHeight="1" x14ac:dyDescent="0.3">
      <c r="A39" s="3">
        <v>31</v>
      </c>
      <c r="B39" s="13" t="s">
        <v>56</v>
      </c>
      <c r="C39" s="7">
        <v>1</v>
      </c>
      <c r="D39" s="7">
        <v>30</v>
      </c>
      <c r="E39" s="3">
        <v>2021</v>
      </c>
      <c r="F39" s="4"/>
      <c r="G39" s="3"/>
      <c r="H39" s="7">
        <f>56*34</f>
        <v>1904</v>
      </c>
      <c r="I39" s="11">
        <f t="shared" si="0"/>
        <v>20487.04</v>
      </c>
      <c r="J39" s="24"/>
    </row>
    <row r="40" spans="1:10" ht="16.8" customHeight="1" x14ac:dyDescent="0.3">
      <c r="A40" s="3"/>
      <c r="B40" s="13"/>
      <c r="C40" s="7"/>
      <c r="D40" s="17"/>
      <c r="E40" s="3"/>
      <c r="F40" s="8"/>
      <c r="G40" s="3"/>
      <c r="H40" s="7"/>
      <c r="I40" s="11"/>
      <c r="J40" s="26"/>
    </row>
    <row r="41" spans="1:10" ht="16.8" customHeight="1" x14ac:dyDescent="0.3">
      <c r="A41" s="3"/>
      <c r="B41" s="13"/>
      <c r="C41" s="7"/>
      <c r="D41" s="17"/>
      <c r="E41" s="3"/>
      <c r="F41" s="8"/>
      <c r="G41" s="3"/>
      <c r="H41" s="7"/>
      <c r="I41" s="11"/>
      <c r="J41" s="26"/>
    </row>
    <row r="42" spans="1:10" ht="16.8" customHeight="1" x14ac:dyDescent="0.3">
      <c r="A42" s="3"/>
      <c r="B42" s="12"/>
      <c r="C42" s="7"/>
      <c r="D42" s="7"/>
      <c r="E42" s="3"/>
      <c r="F42" s="4"/>
      <c r="G42" s="3"/>
      <c r="H42" s="7"/>
      <c r="I42" s="11"/>
      <c r="J42" s="26"/>
    </row>
    <row r="43" spans="1:10" ht="16.8" customHeight="1" x14ac:dyDescent="0.3">
      <c r="A43" s="3"/>
      <c r="B43" s="12"/>
      <c r="C43" s="7"/>
      <c r="D43" s="7"/>
      <c r="E43" s="3"/>
      <c r="F43" s="4"/>
      <c r="G43" s="3"/>
      <c r="H43" s="7"/>
      <c r="I43" s="11"/>
      <c r="J43" s="26"/>
    </row>
    <row r="44" spans="1:10" ht="16.8" customHeight="1" x14ac:dyDescent="0.3">
      <c r="A44" s="3"/>
      <c r="B44" s="12"/>
      <c r="C44" s="7"/>
      <c r="D44" s="7"/>
      <c r="E44" s="3"/>
      <c r="F44" s="4"/>
      <c r="G44" s="3"/>
      <c r="H44" s="7"/>
      <c r="I44" s="11"/>
      <c r="J44" s="26"/>
    </row>
    <row r="45" spans="1:10" x14ac:dyDescent="0.3">
      <c r="J45" s="27"/>
    </row>
  </sheetData>
  <mergeCells count="5">
    <mergeCell ref="A1:I1"/>
    <mergeCell ref="A3:I3"/>
    <mergeCell ref="J6:J15"/>
    <mergeCell ref="J20:J23"/>
    <mergeCell ref="J36:J39"/>
  </mergeCells>
  <dataValidations count="2">
    <dataValidation type="list" allowBlank="1" showInputMessage="1" showErrorMessage="1" sqref="F4:F44">
      <formula1>$K$2:$K$16</formula1>
    </dataValidation>
    <dataValidation type="list" allowBlank="1" showInputMessage="1" showErrorMessage="1" sqref="G4:G44">
      <formula1>"Very Good, Good, Average, Poor, Ordinary with wreckages in the structure"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"/>
  <sheetViews>
    <sheetView workbookViewId="0">
      <selection activeCell="E3" sqref="E3"/>
    </sheetView>
  </sheetViews>
  <sheetFormatPr defaultRowHeight="14.4" x14ac:dyDescent="0.3"/>
  <cols>
    <col min="2" max="2" width="25.88671875" bestFit="1" customWidth="1"/>
  </cols>
  <sheetData>
    <row r="2" spans="1:4" x14ac:dyDescent="0.3">
      <c r="C2" t="s">
        <v>45</v>
      </c>
      <c r="D2" t="s">
        <v>46</v>
      </c>
    </row>
    <row r="3" spans="1:4" x14ac:dyDescent="0.3">
      <c r="A3">
        <v>1</v>
      </c>
      <c r="B3" t="s">
        <v>44</v>
      </c>
      <c r="C3">
        <v>2100</v>
      </c>
      <c r="D3">
        <v>3.5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"/>
  <sheetViews>
    <sheetView workbookViewId="0">
      <selection activeCell="E6" sqref="E6"/>
    </sheetView>
  </sheetViews>
  <sheetFormatPr defaultRowHeight="14.4" x14ac:dyDescent="0.3"/>
  <cols>
    <col min="5" max="5" width="15" bestFit="1" customWidth="1"/>
  </cols>
  <sheetData>
    <row r="2" spans="1:5" x14ac:dyDescent="0.3">
      <c r="D2" t="s">
        <v>49</v>
      </c>
      <c r="E2" t="s">
        <v>48</v>
      </c>
    </row>
    <row r="3" spans="1:5" x14ac:dyDescent="0.3">
      <c r="A3">
        <v>1</v>
      </c>
      <c r="B3" t="s">
        <v>47</v>
      </c>
      <c r="D3">
        <v>1600</v>
      </c>
      <c r="E3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"/>
  <sheetViews>
    <sheetView workbookViewId="0">
      <selection activeCell="E6" sqref="E6"/>
    </sheetView>
  </sheetViews>
  <sheetFormatPr defaultRowHeight="14.4" x14ac:dyDescent="0.3"/>
  <cols>
    <col min="2" max="2" width="17.44140625" bestFit="1" customWidth="1"/>
  </cols>
  <sheetData>
    <row r="2" spans="1:3" x14ac:dyDescent="0.3">
      <c r="C2" t="s">
        <v>50</v>
      </c>
    </row>
    <row r="3" spans="1:3" x14ac:dyDescent="0.3">
      <c r="A3">
        <v>1</v>
      </c>
      <c r="B3" t="s">
        <v>51</v>
      </c>
      <c r="C3">
        <v>2300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Building Sheet</vt:lpstr>
      <vt:lpstr>Boundary Wall Length</vt:lpstr>
      <vt:lpstr>Lenght or Area of Road</vt:lpstr>
      <vt:lpstr>Drainage length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Mohit Agarwal</dc:creator>
  <cp:lastModifiedBy>ACER</cp:lastModifiedBy>
  <cp:lastPrinted>2024-08-09T10:43:53Z</cp:lastPrinted>
  <dcterms:created xsi:type="dcterms:W3CDTF">2016-02-17T05:50:56Z</dcterms:created>
  <dcterms:modified xsi:type="dcterms:W3CDTF">2024-08-10T07:03:05Z</dcterms:modified>
</cp:coreProperties>
</file>