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Harish\Projects Approvals\Project Approval\Gemini Agrofarms Pvt Ltd\Gemini Agrofarms (Supermax spiti homes) Sec-33\"/>
    </mc:Choice>
  </mc:AlternateContent>
  <xr:revisionPtr revIDLastSave="0" documentId="13_ncr:1_{5427B3D3-D2CA-48A8-8E3A-6C22970C0C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3" sheetId="3" r:id="rId1"/>
    <sheet name="Sheet1" sheetId="1" r:id="rId2"/>
    <sheet name="Sheet2" sheetId="2" r:id="rId3"/>
  </sheets>
  <definedNames>
    <definedName name="_xlnm._FilterDatabase" localSheetId="1" hidden="1">Sheet1!$A$5:$L$105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H7" i="3" s="1"/>
  <c r="F6" i="3"/>
  <c r="D9" i="3"/>
  <c r="E105" i="1"/>
  <c r="H105" i="1"/>
  <c r="F105" i="1"/>
  <c r="I103" i="1"/>
  <c r="G103" i="1"/>
  <c r="I102" i="1"/>
  <c r="G102" i="1"/>
  <c r="I100" i="1"/>
  <c r="G100" i="1"/>
  <c r="J100" i="1" s="1"/>
  <c r="I96" i="1"/>
  <c r="G96" i="1"/>
  <c r="J96" i="1" s="1"/>
  <c r="I94" i="1"/>
  <c r="G94" i="1"/>
  <c r="I89" i="1"/>
  <c r="G89" i="1"/>
  <c r="I68" i="1"/>
  <c r="G68" i="1"/>
  <c r="J68" i="1" s="1"/>
  <c r="I65" i="1"/>
  <c r="G65" i="1"/>
  <c r="I64" i="1"/>
  <c r="G64" i="1"/>
  <c r="J64" i="1" s="1"/>
  <c r="I44" i="1"/>
  <c r="G44" i="1"/>
  <c r="J44" i="1" s="1"/>
  <c r="I36" i="1"/>
  <c r="G36" i="1"/>
  <c r="I34" i="1"/>
  <c r="G34" i="1"/>
  <c r="J34" i="1" s="1"/>
  <c r="I33" i="1"/>
  <c r="G33" i="1"/>
  <c r="J33" i="1" s="1"/>
  <c r="I13" i="1"/>
  <c r="G13" i="1"/>
  <c r="J13" i="1" s="1"/>
  <c r="I7" i="1"/>
  <c r="G7" i="1"/>
  <c r="J7" i="1" s="1"/>
  <c r="I6" i="1"/>
  <c r="G6" i="1"/>
  <c r="J6" i="1" s="1"/>
  <c r="F9" i="3" l="1"/>
  <c r="H6" i="3"/>
  <c r="H9" i="3" s="1"/>
  <c r="E6" i="3"/>
  <c r="J103" i="1"/>
  <c r="J89" i="1"/>
  <c r="J65" i="1"/>
  <c r="J36" i="1"/>
  <c r="J94" i="1"/>
  <c r="I105" i="1"/>
  <c r="J102" i="1"/>
  <c r="G105" i="1"/>
  <c r="J105" i="1" l="1"/>
</calcChain>
</file>

<file path=xl/sharedStrings.xml><?xml version="1.0" encoding="utf-8"?>
<sst xmlns="http://schemas.openxmlformats.org/spreadsheetml/2006/main" count="141" uniqueCount="44">
  <si>
    <t>Inventory List</t>
  </si>
  <si>
    <t>GEMINI AGROFARMS PVT LTD</t>
  </si>
  <si>
    <t>Project - HERO EARTH SWARNPATH, SEC-33</t>
  </si>
  <si>
    <t>Plot No</t>
  </si>
  <si>
    <t>Total</t>
  </si>
  <si>
    <t>Customer Name</t>
  </si>
  <si>
    <t>Plot size
 (yards)</t>
  </si>
  <si>
    <t>Rate 
 Sq.Yard</t>
  </si>
  <si>
    <t>Sales Value</t>
  </si>
  <si>
    <t>IFMS</t>
  </si>
  <si>
    <t>IFMS VALUE</t>
  </si>
  <si>
    <t>Total Value</t>
  </si>
  <si>
    <t>Rajesh Kumar Mishra</t>
  </si>
  <si>
    <t>Manish Kumar</t>
  </si>
  <si>
    <t>Mamta Chaudhary</t>
  </si>
  <si>
    <t>Jasmeet Singh</t>
  </si>
  <si>
    <t>Rajan Sharma</t>
  </si>
  <si>
    <t xml:space="preserve">Ratnish Diwan </t>
  </si>
  <si>
    <t>Vinod Agarwal</t>
  </si>
  <si>
    <t>Parmila Khurana</t>
  </si>
  <si>
    <t>Kalwant Sharma</t>
  </si>
  <si>
    <t xml:space="preserve">Shrikant Kumar </t>
  </si>
  <si>
    <t>Sushil Kohli</t>
  </si>
  <si>
    <t>Lalita Rani / Himanshi Rani</t>
  </si>
  <si>
    <t xml:space="preserve">Shikha Jain </t>
  </si>
  <si>
    <t>Kiran / Ankush / Sunil Rupela</t>
  </si>
  <si>
    <t>Kanika / Asha Sukhani</t>
  </si>
  <si>
    <t>Kanishk Kharbanda / Paritosh Jain</t>
  </si>
  <si>
    <t>Status</t>
  </si>
  <si>
    <t>Sold</t>
  </si>
  <si>
    <t>Unsold</t>
  </si>
  <si>
    <t>Freeze</t>
  </si>
  <si>
    <t>Grand Total</t>
  </si>
  <si>
    <t>HERO EARTH - SWARNPATH</t>
  </si>
  <si>
    <t>Type</t>
  </si>
  <si>
    <t>Rate</t>
  </si>
  <si>
    <t>Area of 
Units</t>
  </si>
  <si>
    <t>No of 
Units</t>
  </si>
  <si>
    <t>Value of Sold &amp; Unsold Units @ 67000/- Per Sq.Yard</t>
  </si>
  <si>
    <t>Mortgage Units</t>
  </si>
  <si>
    <t>Sold Units</t>
  </si>
  <si>
    <t xml:space="preserve">Sales 
Value </t>
  </si>
  <si>
    <t>Rs in Cr</t>
  </si>
  <si>
    <t>25%
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</si>
</sst>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3" fontId="0" fillId="2" borderId="0" xfId="1" applyFont="1" applyFill="1"/>
    <xf numFmtId="43" fontId="0" fillId="2" borderId="1" xfId="1" applyFont="1" applyFill="1" applyBorder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165" fontId="7" fillId="2" borderId="1" xfId="0" applyNumberFormat="1" applyFont="1" applyFill="1" applyBorder="1" applyAlignment="1">
      <alignment horizontal="right" wrapText="1"/>
    </xf>
    <xf numFmtId="164" fontId="7" fillId="2" borderId="1" xfId="1" applyNumberFormat="1" applyFont="1" applyFill="1" applyBorder="1" applyAlignment="1">
      <alignment horizontal="left" wrapText="1"/>
    </xf>
    <xf numFmtId="164" fontId="7" fillId="4" borderId="1" xfId="1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165" fontId="1" fillId="2" borderId="1" xfId="0" applyNumberFormat="1" applyFont="1" applyFill="1" applyBorder="1"/>
    <xf numFmtId="0" fontId="1" fillId="2" borderId="1" xfId="0" applyFont="1" applyFill="1" applyBorder="1"/>
    <xf numFmtId="0" fontId="7" fillId="2" borderId="2" xfId="0" applyFont="1" applyFill="1" applyBorder="1" applyAlignment="1">
      <alignment horizontal="left" wrapText="1"/>
    </xf>
    <xf numFmtId="165" fontId="7" fillId="2" borderId="2" xfId="0" applyNumberFormat="1" applyFont="1" applyFill="1" applyBorder="1" applyAlignment="1">
      <alignment horizontal="right" wrapText="1"/>
    </xf>
    <xf numFmtId="164" fontId="7" fillId="2" borderId="2" xfId="1" applyNumberFormat="1" applyFont="1" applyFill="1" applyBorder="1" applyAlignment="1">
      <alignment horizontal="left" wrapText="1"/>
    </xf>
    <xf numFmtId="164" fontId="7" fillId="4" borderId="2" xfId="1" applyNumberFormat="1" applyFont="1" applyFill="1" applyBorder="1" applyAlignment="1">
      <alignment horizontal="center"/>
    </xf>
    <xf numFmtId="164" fontId="0" fillId="2" borderId="2" xfId="1" applyNumberFormat="1" applyFont="1" applyFill="1" applyBorder="1" applyAlignment="1"/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right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164" fontId="0" fillId="2" borderId="0" xfId="1" applyNumberFormat="1" applyFont="1" applyFill="1"/>
    <xf numFmtId="164" fontId="0" fillId="2" borderId="1" xfId="1" applyNumberFormat="1" applyFont="1" applyFill="1" applyBorder="1"/>
    <xf numFmtId="43" fontId="0" fillId="2" borderId="0" xfId="1" applyFont="1" applyFill="1" applyAlignment="1">
      <alignment horizontal="center"/>
    </xf>
    <xf numFmtId="0" fontId="5" fillId="6" borderId="1" xfId="0" applyFont="1" applyFill="1" applyBorder="1"/>
    <xf numFmtId="43" fontId="5" fillId="6" borderId="1" xfId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wrapText="1"/>
    </xf>
    <xf numFmtId="0" fontId="8" fillId="5" borderId="1" xfId="0" applyFont="1" applyFill="1" applyBorder="1"/>
    <xf numFmtId="43" fontId="8" fillId="5" borderId="1" xfId="1" applyFont="1" applyFill="1" applyBorder="1"/>
    <xf numFmtId="164" fontId="8" fillId="5" borderId="1" xfId="1" applyNumberFormat="1" applyFont="1" applyFill="1" applyBorder="1"/>
    <xf numFmtId="0" fontId="1" fillId="2" borderId="0" xfId="0" applyFont="1" applyFill="1" applyAlignment="1">
      <alignment horizontal="left"/>
    </xf>
    <xf numFmtId="0" fontId="5" fillId="6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346D3-F458-4A03-9D2E-0F5AE7E01C35}">
  <dimension ref="B2:H9"/>
  <sheetViews>
    <sheetView tabSelected="1" workbookViewId="0">
      <selection activeCell="N15" sqref="N15:N16"/>
    </sheetView>
  </sheetViews>
  <sheetFormatPr defaultRowHeight="15" x14ac:dyDescent="0.25"/>
  <cols>
    <col min="1" max="1" width="4.5703125" style="1" customWidth="1"/>
    <col min="2" max="2" width="16.42578125" style="1" customWidth="1"/>
    <col min="3" max="3" width="9.140625" style="2" customWidth="1"/>
    <col min="4" max="4" width="16.5703125" style="5" customWidth="1"/>
    <col min="5" max="5" width="11.5703125" style="27" customWidth="1"/>
    <col min="6" max="6" width="12" style="5" customWidth="1"/>
    <col min="7" max="7" width="9.140625" style="1"/>
    <col min="8" max="8" width="12.42578125" style="1" bestFit="1" customWidth="1"/>
    <col min="9" max="9" width="3.28515625" style="1" customWidth="1"/>
    <col min="10" max="16384" width="9.140625" style="1"/>
  </cols>
  <sheetData>
    <row r="2" spans="2:8" x14ac:dyDescent="0.25">
      <c r="B2" s="36" t="s">
        <v>33</v>
      </c>
      <c r="C2" s="36"/>
      <c r="D2" s="36"/>
      <c r="E2" s="36"/>
      <c r="F2" s="36"/>
    </row>
    <row r="3" spans="2:8" x14ac:dyDescent="0.25">
      <c r="B3" s="1" t="s">
        <v>38</v>
      </c>
      <c r="F3" s="1"/>
    </row>
    <row r="4" spans="2:8" x14ac:dyDescent="0.25">
      <c r="F4" s="29" t="s">
        <v>42</v>
      </c>
    </row>
    <row r="5" spans="2:8" ht="30" x14ac:dyDescent="0.25">
      <c r="B5" s="30" t="s">
        <v>34</v>
      </c>
      <c r="C5" s="37" t="s">
        <v>37</v>
      </c>
      <c r="D5" s="31" t="s">
        <v>36</v>
      </c>
      <c r="E5" s="32" t="s">
        <v>35</v>
      </c>
      <c r="F5" s="31" t="s">
        <v>41</v>
      </c>
      <c r="H5" s="31" t="s">
        <v>43</v>
      </c>
    </row>
    <row r="6" spans="2:8" x14ac:dyDescent="0.25">
      <c r="B6" s="15" t="s">
        <v>40</v>
      </c>
      <c r="C6" s="3">
        <v>16</v>
      </c>
      <c r="D6" s="6">
        <v>2460.7199999999998</v>
      </c>
      <c r="E6" s="28">
        <f>F6/D6*10^7</f>
        <v>67000</v>
      </c>
      <c r="F6" s="6">
        <f>164868240/10^7</f>
        <v>16.486823999999999</v>
      </c>
      <c r="H6" s="39">
        <f>F6*25%</f>
        <v>4.1217059999999996</v>
      </c>
    </row>
    <row r="7" spans="2:8" x14ac:dyDescent="0.25">
      <c r="B7" s="15" t="s">
        <v>30</v>
      </c>
      <c r="C7" s="3">
        <v>64</v>
      </c>
      <c r="D7" s="6">
        <v>10551.07</v>
      </c>
      <c r="E7" s="28">
        <v>67000</v>
      </c>
      <c r="F7" s="6">
        <f>D7*E7/10^7</f>
        <v>70.692169000000007</v>
      </c>
      <c r="H7" s="39">
        <f>F7*25%</f>
        <v>17.673042250000002</v>
      </c>
    </row>
    <row r="8" spans="2:8" x14ac:dyDescent="0.25">
      <c r="B8" s="15" t="s">
        <v>39</v>
      </c>
      <c r="C8" s="3">
        <v>19</v>
      </c>
      <c r="D8" s="6">
        <v>3378.0549999999998</v>
      </c>
      <c r="E8" s="28"/>
      <c r="F8" s="6"/>
    </row>
    <row r="9" spans="2:8" x14ac:dyDescent="0.25">
      <c r="B9" s="33" t="s">
        <v>32</v>
      </c>
      <c r="C9" s="38">
        <v>99</v>
      </c>
      <c r="D9" s="34">
        <f>SUM(D6:D7)</f>
        <v>13011.789999999999</v>
      </c>
      <c r="E9" s="35"/>
      <c r="F9" s="34">
        <f>SUM(F6:F8)</f>
        <v>87.178993000000006</v>
      </c>
      <c r="H9" s="34">
        <f>SUM(H6:H8)</f>
        <v>21.794748250000001</v>
      </c>
    </row>
  </sheetData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5"/>
  <sheetViews>
    <sheetView topLeftCell="A37" workbookViewId="0">
      <selection activeCell="E106" sqref="E106"/>
    </sheetView>
  </sheetViews>
  <sheetFormatPr defaultRowHeight="15" x14ac:dyDescent="0.25"/>
  <cols>
    <col min="1" max="1" width="9.140625" style="1"/>
    <col min="2" max="2" width="7.5703125" style="2" bestFit="1" customWidth="1"/>
    <col min="3" max="3" width="7.5703125" style="2" customWidth="1"/>
    <col min="4" max="4" width="30.7109375" style="1" customWidth="1"/>
    <col min="5" max="5" width="9.5703125" style="1" bestFit="1" customWidth="1"/>
    <col min="6" max="6" width="9.140625" style="1"/>
    <col min="7" max="7" width="11.5703125" style="1" bestFit="1" customWidth="1"/>
    <col min="8" max="9" width="9.140625" style="1"/>
    <col min="10" max="10" width="11.5703125" style="1" bestFit="1" customWidth="1"/>
    <col min="11" max="16384" width="9.140625" style="1"/>
  </cols>
  <sheetData>
    <row r="1" spans="2:10" ht="23.25" x14ac:dyDescent="0.35">
      <c r="B1" s="7" t="s">
        <v>1</v>
      </c>
      <c r="C1" s="7"/>
      <c r="D1" s="7"/>
      <c r="E1" s="7"/>
      <c r="F1" s="7"/>
      <c r="G1" s="7"/>
      <c r="H1" s="7"/>
      <c r="I1" s="7"/>
      <c r="J1" s="7"/>
    </row>
    <row r="2" spans="2:10" x14ac:dyDescent="0.25">
      <c r="B2" s="8" t="s">
        <v>2</v>
      </c>
      <c r="C2" s="8"/>
      <c r="D2" s="8"/>
      <c r="E2" s="8"/>
      <c r="F2" s="8"/>
      <c r="G2" s="8"/>
      <c r="H2" s="8"/>
      <c r="I2" s="8"/>
      <c r="J2" s="8"/>
    </row>
    <row r="4" spans="2:10" ht="21" x14ac:dyDescent="0.35">
      <c r="B4" s="26" t="s">
        <v>0</v>
      </c>
      <c r="C4" s="26"/>
      <c r="D4" s="26"/>
      <c r="E4" s="26"/>
      <c r="F4" s="26"/>
      <c r="G4" s="26"/>
      <c r="H4" s="26"/>
      <c r="I4" s="26"/>
      <c r="J4" s="26"/>
    </row>
    <row r="5" spans="2:10" ht="26.25" thickBot="1" x14ac:dyDescent="0.3">
      <c r="B5" s="23" t="s">
        <v>3</v>
      </c>
      <c r="C5" s="23" t="s">
        <v>28</v>
      </c>
      <c r="D5" s="23" t="s">
        <v>5</v>
      </c>
      <c r="E5" s="24" t="s">
        <v>6</v>
      </c>
      <c r="F5" s="25" t="s">
        <v>7</v>
      </c>
      <c r="G5" s="25" t="s">
        <v>8</v>
      </c>
      <c r="H5" s="25" t="s">
        <v>9</v>
      </c>
      <c r="I5" s="25" t="s">
        <v>10</v>
      </c>
      <c r="J5" s="25" t="s">
        <v>11</v>
      </c>
    </row>
    <row r="6" spans="2:10" x14ac:dyDescent="0.25">
      <c r="B6" s="4">
        <v>1</v>
      </c>
      <c r="C6" s="4" t="s">
        <v>29</v>
      </c>
      <c r="D6" s="18" t="s">
        <v>12</v>
      </c>
      <c r="E6" s="19">
        <v>175.93</v>
      </c>
      <c r="F6" s="20">
        <v>67000</v>
      </c>
      <c r="G6" s="21">
        <f t="shared" ref="G6:G7" si="0">E6*F6</f>
        <v>11787310</v>
      </c>
      <c r="H6" s="22">
        <v>500</v>
      </c>
      <c r="I6" s="22">
        <f t="shared" ref="I6:I7" si="1">+H6*E6</f>
        <v>87965</v>
      </c>
      <c r="J6" s="22">
        <f>+G6+I6</f>
        <v>11875275</v>
      </c>
    </row>
    <row r="7" spans="2:10" x14ac:dyDescent="0.25">
      <c r="B7" s="3">
        <v>2</v>
      </c>
      <c r="C7" s="4" t="s">
        <v>29</v>
      </c>
      <c r="D7" s="9" t="s">
        <v>13</v>
      </c>
      <c r="E7" s="10">
        <v>176.05</v>
      </c>
      <c r="F7" s="11">
        <v>67000</v>
      </c>
      <c r="G7" s="12">
        <f t="shared" si="0"/>
        <v>11795350</v>
      </c>
      <c r="H7" s="13">
        <v>500</v>
      </c>
      <c r="I7" s="13">
        <f t="shared" si="1"/>
        <v>88025</v>
      </c>
      <c r="J7" s="13">
        <f t="shared" ref="J7" si="2">+G7+I7</f>
        <v>11883375</v>
      </c>
    </row>
    <row r="8" spans="2:10" x14ac:dyDescent="0.25">
      <c r="B8" s="3">
        <v>3</v>
      </c>
      <c r="C8" s="3" t="s">
        <v>30</v>
      </c>
      <c r="D8" s="15"/>
      <c r="E8" s="15">
        <v>176.04972800000002</v>
      </c>
      <c r="F8" s="15"/>
      <c r="G8" s="15"/>
      <c r="H8" s="15"/>
      <c r="I8" s="15"/>
      <c r="J8" s="15"/>
    </row>
    <row r="9" spans="2:10" x14ac:dyDescent="0.25">
      <c r="B9" s="3">
        <v>4</v>
      </c>
      <c r="C9" s="3" t="s">
        <v>30</v>
      </c>
      <c r="D9" s="15"/>
      <c r="E9" s="15">
        <v>176.04972800000002</v>
      </c>
      <c r="F9" s="15"/>
      <c r="G9" s="15"/>
      <c r="H9" s="15"/>
      <c r="I9" s="15"/>
      <c r="J9" s="15"/>
    </row>
    <row r="10" spans="2:10" x14ac:dyDescent="0.25">
      <c r="B10" s="3">
        <v>5</v>
      </c>
      <c r="C10" s="3" t="s">
        <v>30</v>
      </c>
      <c r="D10" s="15"/>
      <c r="E10" s="15">
        <v>176.04972800000002</v>
      </c>
      <c r="F10" s="15"/>
      <c r="G10" s="15"/>
      <c r="H10" s="15"/>
      <c r="I10" s="15"/>
      <c r="J10" s="15"/>
    </row>
    <row r="11" spans="2:10" x14ac:dyDescent="0.25">
      <c r="B11" s="3">
        <v>6</v>
      </c>
      <c r="C11" s="3" t="s">
        <v>30</v>
      </c>
      <c r="D11" s="15"/>
      <c r="E11" s="15">
        <v>176.04972800000002</v>
      </c>
      <c r="F11" s="15"/>
      <c r="G11" s="15"/>
      <c r="H11" s="15"/>
      <c r="I11" s="15"/>
      <c r="J11" s="15"/>
    </row>
    <row r="12" spans="2:10" x14ac:dyDescent="0.25">
      <c r="B12" s="3">
        <v>7</v>
      </c>
      <c r="C12" s="3" t="s">
        <v>30</v>
      </c>
      <c r="D12" s="15"/>
      <c r="E12" s="15">
        <v>176.04972800000002</v>
      </c>
      <c r="F12" s="15"/>
      <c r="G12" s="15"/>
      <c r="H12" s="15"/>
      <c r="I12" s="15"/>
      <c r="J12" s="15"/>
    </row>
    <row r="13" spans="2:10" x14ac:dyDescent="0.25">
      <c r="B13" s="3">
        <v>8</v>
      </c>
      <c r="C13" s="4" t="s">
        <v>29</v>
      </c>
      <c r="D13" s="9" t="s">
        <v>14</v>
      </c>
      <c r="E13" s="10">
        <v>176.05</v>
      </c>
      <c r="F13" s="11">
        <v>67000</v>
      </c>
      <c r="G13" s="12">
        <f t="shared" ref="G13" si="3">E13*F13</f>
        <v>11795350</v>
      </c>
      <c r="H13" s="13">
        <v>500</v>
      </c>
      <c r="I13" s="13">
        <f t="shared" ref="I13" si="4">+H13*E13</f>
        <v>88025</v>
      </c>
      <c r="J13" s="13">
        <f t="shared" ref="J13" si="5">+G13+I13</f>
        <v>11883375</v>
      </c>
    </row>
    <row r="14" spans="2:10" x14ac:dyDescent="0.25">
      <c r="B14" s="3">
        <v>9</v>
      </c>
      <c r="C14" s="3" t="s">
        <v>30</v>
      </c>
      <c r="D14" s="15"/>
      <c r="E14" s="15">
        <v>176.04972800000002</v>
      </c>
      <c r="F14" s="15"/>
      <c r="G14" s="15"/>
      <c r="H14" s="15"/>
      <c r="I14" s="15"/>
      <c r="J14" s="15"/>
    </row>
    <row r="15" spans="2:10" x14ac:dyDescent="0.25">
      <c r="B15" s="3">
        <v>10</v>
      </c>
      <c r="C15" s="3" t="s">
        <v>30</v>
      </c>
      <c r="D15" s="15"/>
      <c r="E15" s="15">
        <v>176.04972800000002</v>
      </c>
      <c r="F15" s="15"/>
      <c r="G15" s="15"/>
      <c r="H15" s="15"/>
      <c r="I15" s="15"/>
      <c r="J15" s="15"/>
    </row>
    <row r="16" spans="2:10" x14ac:dyDescent="0.25">
      <c r="B16" s="3">
        <v>11</v>
      </c>
      <c r="C16" s="3" t="s">
        <v>31</v>
      </c>
      <c r="D16" s="15"/>
      <c r="E16" s="15">
        <v>176.04972800000002</v>
      </c>
      <c r="F16" s="15"/>
      <c r="G16" s="15"/>
      <c r="H16" s="15"/>
      <c r="I16" s="15"/>
      <c r="J16" s="15"/>
    </row>
    <row r="17" spans="2:10" x14ac:dyDescent="0.25">
      <c r="B17" s="3">
        <v>12</v>
      </c>
      <c r="C17" s="3" t="s">
        <v>31</v>
      </c>
      <c r="D17" s="15"/>
      <c r="E17" s="15">
        <v>176.04972800000002</v>
      </c>
      <c r="F17" s="15"/>
      <c r="G17" s="15"/>
      <c r="H17" s="15"/>
      <c r="I17" s="15"/>
      <c r="J17" s="15"/>
    </row>
    <row r="18" spans="2:10" x14ac:dyDescent="0.25">
      <c r="B18" s="3">
        <v>13</v>
      </c>
      <c r="C18" s="3" t="s">
        <v>31</v>
      </c>
      <c r="D18" s="15"/>
      <c r="E18" s="15">
        <v>176.04972800000002</v>
      </c>
      <c r="F18" s="15"/>
      <c r="G18" s="15"/>
      <c r="H18" s="15"/>
      <c r="I18" s="15"/>
      <c r="J18" s="15"/>
    </row>
    <row r="19" spans="2:10" x14ac:dyDescent="0.25">
      <c r="B19" s="3">
        <v>14</v>
      </c>
      <c r="C19" s="3" t="s">
        <v>31</v>
      </c>
      <c r="D19" s="15"/>
      <c r="E19" s="15">
        <v>176.04972800000002</v>
      </c>
      <c r="F19" s="15"/>
      <c r="G19" s="15"/>
      <c r="H19" s="15"/>
      <c r="I19" s="15"/>
      <c r="J19" s="15"/>
    </row>
    <row r="20" spans="2:10" x14ac:dyDescent="0.25">
      <c r="B20" s="3">
        <v>15</v>
      </c>
      <c r="C20" s="3" t="s">
        <v>31</v>
      </c>
      <c r="D20" s="15"/>
      <c r="E20" s="15">
        <v>176.04972800000002</v>
      </c>
      <c r="F20" s="15"/>
      <c r="G20" s="15"/>
      <c r="H20" s="15"/>
      <c r="I20" s="15"/>
      <c r="J20" s="15"/>
    </row>
    <row r="21" spans="2:10" x14ac:dyDescent="0.25">
      <c r="B21" s="3">
        <v>16</v>
      </c>
      <c r="C21" s="3" t="s">
        <v>31</v>
      </c>
      <c r="D21" s="15"/>
      <c r="E21" s="15">
        <v>176.04972800000002</v>
      </c>
      <c r="F21" s="15"/>
      <c r="G21" s="15"/>
      <c r="H21" s="15"/>
      <c r="I21" s="15"/>
      <c r="J21" s="15"/>
    </row>
    <row r="22" spans="2:10" x14ac:dyDescent="0.25">
      <c r="B22" s="3">
        <v>17</v>
      </c>
      <c r="C22" s="3" t="s">
        <v>31</v>
      </c>
      <c r="D22" s="15"/>
      <c r="E22" s="15">
        <v>176.04972800000002</v>
      </c>
      <c r="F22" s="15"/>
      <c r="G22" s="15"/>
      <c r="H22" s="15"/>
      <c r="I22" s="15"/>
      <c r="J22" s="15"/>
    </row>
    <row r="23" spans="2:10" x14ac:dyDescent="0.25">
      <c r="B23" s="3">
        <v>18</v>
      </c>
      <c r="C23" s="3" t="s">
        <v>31</v>
      </c>
      <c r="D23" s="15"/>
      <c r="E23" s="15">
        <v>178.80887693000003</v>
      </c>
      <c r="F23" s="15"/>
      <c r="G23" s="15"/>
      <c r="H23" s="15"/>
      <c r="I23" s="15"/>
      <c r="J23" s="15"/>
    </row>
    <row r="24" spans="2:10" x14ac:dyDescent="0.25">
      <c r="B24" s="3">
        <v>19</v>
      </c>
      <c r="C24" s="3" t="s">
        <v>31</v>
      </c>
      <c r="D24" s="15"/>
      <c r="E24" s="15">
        <v>178.80887693000003</v>
      </c>
      <c r="F24" s="15"/>
      <c r="G24" s="15"/>
      <c r="H24" s="15"/>
      <c r="I24" s="15"/>
      <c r="J24" s="15"/>
    </row>
    <row r="25" spans="2:10" x14ac:dyDescent="0.25">
      <c r="B25" s="3">
        <v>20</v>
      </c>
      <c r="C25" s="3" t="s">
        <v>31</v>
      </c>
      <c r="D25" s="15"/>
      <c r="E25" s="15">
        <v>178.80887693000003</v>
      </c>
      <c r="F25" s="15"/>
      <c r="G25" s="15"/>
      <c r="H25" s="15"/>
      <c r="I25" s="15"/>
      <c r="J25" s="15"/>
    </row>
    <row r="26" spans="2:10" x14ac:dyDescent="0.25">
      <c r="B26" s="3">
        <v>21</v>
      </c>
      <c r="C26" s="3" t="s">
        <v>31</v>
      </c>
      <c r="D26" s="15"/>
      <c r="E26" s="15">
        <v>178.80887693000003</v>
      </c>
      <c r="F26" s="15"/>
      <c r="G26" s="15"/>
      <c r="H26" s="15"/>
      <c r="I26" s="15"/>
      <c r="J26" s="15"/>
    </row>
    <row r="27" spans="2:10" x14ac:dyDescent="0.25">
      <c r="B27" s="3">
        <v>22</v>
      </c>
      <c r="C27" s="3" t="s">
        <v>31</v>
      </c>
      <c r="D27" s="15"/>
      <c r="E27" s="15">
        <v>178.80887693000003</v>
      </c>
      <c r="F27" s="15"/>
      <c r="G27" s="15"/>
      <c r="H27" s="15"/>
      <c r="I27" s="15"/>
      <c r="J27" s="15"/>
    </row>
    <row r="28" spans="2:10" x14ac:dyDescent="0.25">
      <c r="B28" s="3">
        <v>23</v>
      </c>
      <c r="C28" s="3" t="s">
        <v>31</v>
      </c>
      <c r="D28" s="15"/>
      <c r="E28" s="15">
        <v>178.80887693000003</v>
      </c>
      <c r="F28" s="15"/>
      <c r="G28" s="15"/>
      <c r="H28" s="15"/>
      <c r="I28" s="15"/>
      <c r="J28" s="15"/>
    </row>
    <row r="29" spans="2:10" x14ac:dyDescent="0.25">
      <c r="B29" s="3">
        <v>24</v>
      </c>
      <c r="C29" s="3" t="s">
        <v>30</v>
      </c>
      <c r="D29" s="15"/>
      <c r="E29" s="15">
        <v>178.80887693000003</v>
      </c>
      <c r="F29" s="15"/>
      <c r="G29" s="15"/>
      <c r="H29" s="15"/>
      <c r="I29" s="15"/>
      <c r="J29" s="15"/>
    </row>
    <row r="30" spans="2:10" x14ac:dyDescent="0.25">
      <c r="B30" s="3">
        <v>25</v>
      </c>
      <c r="C30" s="3" t="s">
        <v>30</v>
      </c>
      <c r="D30" s="15"/>
      <c r="E30" s="15">
        <v>178.80887693000003</v>
      </c>
      <c r="F30" s="15"/>
      <c r="G30" s="15"/>
      <c r="H30" s="15"/>
      <c r="I30" s="15"/>
      <c r="J30" s="15"/>
    </row>
    <row r="31" spans="2:10" x14ac:dyDescent="0.25">
      <c r="B31" s="3">
        <v>26</v>
      </c>
      <c r="C31" s="3" t="s">
        <v>30</v>
      </c>
      <c r="D31" s="15"/>
      <c r="E31" s="15">
        <v>178.80887693000003</v>
      </c>
      <c r="F31" s="15"/>
      <c r="G31" s="15"/>
      <c r="H31" s="15"/>
      <c r="I31" s="15"/>
      <c r="J31" s="15"/>
    </row>
    <row r="32" spans="2:10" x14ac:dyDescent="0.25">
      <c r="B32" s="3">
        <v>27</v>
      </c>
      <c r="C32" s="3" t="s">
        <v>30</v>
      </c>
      <c r="D32" s="15"/>
      <c r="E32" s="15">
        <v>178.80887693000003</v>
      </c>
      <c r="F32" s="15"/>
      <c r="G32" s="15"/>
      <c r="H32" s="15"/>
      <c r="I32" s="15"/>
      <c r="J32" s="15"/>
    </row>
    <row r="33" spans="2:10" x14ac:dyDescent="0.25">
      <c r="B33" s="3">
        <v>28</v>
      </c>
      <c r="C33" s="4" t="s">
        <v>29</v>
      </c>
      <c r="D33" s="9" t="s">
        <v>15</v>
      </c>
      <c r="E33" s="10">
        <v>123.9</v>
      </c>
      <c r="F33" s="11">
        <v>67000</v>
      </c>
      <c r="G33" s="12">
        <f t="shared" ref="G33:G34" si="6">E33*F33</f>
        <v>8301300</v>
      </c>
      <c r="H33" s="13">
        <v>500</v>
      </c>
      <c r="I33" s="13">
        <f t="shared" ref="I33:I34" si="7">+H33*E33</f>
        <v>61950</v>
      </c>
      <c r="J33" s="13">
        <f t="shared" ref="J33:J34" si="8">+G33+I33</f>
        <v>8363250</v>
      </c>
    </row>
    <row r="34" spans="2:10" x14ac:dyDescent="0.25">
      <c r="B34" s="3">
        <v>29</v>
      </c>
      <c r="C34" s="4" t="s">
        <v>29</v>
      </c>
      <c r="D34" s="9" t="s">
        <v>16</v>
      </c>
      <c r="E34" s="10">
        <v>123.9</v>
      </c>
      <c r="F34" s="11">
        <v>67000</v>
      </c>
      <c r="G34" s="12">
        <f t="shared" si="6"/>
        <v>8301300</v>
      </c>
      <c r="H34" s="13">
        <v>500</v>
      </c>
      <c r="I34" s="13">
        <f t="shared" si="7"/>
        <v>61950</v>
      </c>
      <c r="J34" s="13">
        <f t="shared" si="8"/>
        <v>8363250</v>
      </c>
    </row>
    <row r="35" spans="2:10" x14ac:dyDescent="0.25">
      <c r="B35" s="3">
        <v>30</v>
      </c>
      <c r="C35" s="3" t="s">
        <v>30</v>
      </c>
      <c r="D35" s="15"/>
      <c r="E35" s="15">
        <v>123.92130786000001</v>
      </c>
      <c r="F35" s="15"/>
      <c r="G35" s="15"/>
      <c r="H35" s="15"/>
      <c r="I35" s="15"/>
      <c r="J35" s="15"/>
    </row>
    <row r="36" spans="2:10" x14ac:dyDescent="0.25">
      <c r="B36" s="3">
        <v>31</v>
      </c>
      <c r="C36" s="4" t="s">
        <v>29</v>
      </c>
      <c r="D36" s="9" t="s">
        <v>17</v>
      </c>
      <c r="E36" s="10">
        <v>123.9</v>
      </c>
      <c r="F36" s="11">
        <v>67000</v>
      </c>
      <c r="G36" s="12">
        <f t="shared" ref="G36" si="9">E36*F36</f>
        <v>8301300</v>
      </c>
      <c r="H36" s="13">
        <v>500</v>
      </c>
      <c r="I36" s="13">
        <f t="shared" ref="I36" si="10">+H36*E36</f>
        <v>61950</v>
      </c>
      <c r="J36" s="13">
        <f t="shared" ref="J36" si="11">+G36+I36</f>
        <v>8363250</v>
      </c>
    </row>
    <row r="37" spans="2:10" x14ac:dyDescent="0.25">
      <c r="B37" s="3">
        <v>32</v>
      </c>
      <c r="C37" s="3" t="s">
        <v>30</v>
      </c>
      <c r="D37" s="15"/>
      <c r="E37" s="15">
        <v>123.92130786000001</v>
      </c>
      <c r="F37" s="15"/>
      <c r="G37" s="15"/>
      <c r="H37" s="15"/>
      <c r="I37" s="15"/>
      <c r="J37" s="15"/>
    </row>
    <row r="38" spans="2:10" x14ac:dyDescent="0.25">
      <c r="B38" s="3">
        <v>33</v>
      </c>
      <c r="C38" s="3" t="s">
        <v>30</v>
      </c>
      <c r="D38" s="15"/>
      <c r="E38" s="15">
        <v>123.92130786000001</v>
      </c>
      <c r="F38" s="15"/>
      <c r="G38" s="15"/>
      <c r="H38" s="15"/>
      <c r="I38" s="15"/>
      <c r="J38" s="15"/>
    </row>
    <row r="39" spans="2:10" x14ac:dyDescent="0.25">
      <c r="B39" s="3">
        <v>34</v>
      </c>
      <c r="C39" s="3" t="s">
        <v>30</v>
      </c>
      <c r="D39" s="15"/>
      <c r="E39" s="15">
        <v>123.92130786000001</v>
      </c>
      <c r="F39" s="15"/>
      <c r="G39" s="15"/>
      <c r="H39" s="15"/>
      <c r="I39" s="15"/>
      <c r="J39" s="15"/>
    </row>
    <row r="40" spans="2:10" x14ac:dyDescent="0.25">
      <c r="B40" s="3">
        <v>35</v>
      </c>
      <c r="C40" s="3" t="s">
        <v>30</v>
      </c>
      <c r="D40" s="15"/>
      <c r="E40" s="15">
        <v>123.92130786000001</v>
      </c>
      <c r="F40" s="15"/>
      <c r="G40" s="15"/>
      <c r="H40" s="15"/>
      <c r="I40" s="15"/>
      <c r="J40" s="15"/>
    </row>
    <row r="41" spans="2:10" x14ac:dyDescent="0.25">
      <c r="B41" s="3">
        <v>36</v>
      </c>
      <c r="C41" s="3" t="s">
        <v>30</v>
      </c>
      <c r="D41" s="15"/>
      <c r="E41" s="15">
        <v>123.92130786000001</v>
      </c>
      <c r="F41" s="15"/>
      <c r="G41" s="15"/>
      <c r="H41" s="15"/>
      <c r="I41" s="15"/>
      <c r="J41" s="15"/>
    </row>
    <row r="42" spans="2:10" x14ac:dyDescent="0.25">
      <c r="B42" s="3">
        <v>37</v>
      </c>
      <c r="C42" s="3" t="s">
        <v>30</v>
      </c>
      <c r="D42" s="15"/>
      <c r="E42" s="15">
        <v>123.92130786000001</v>
      </c>
      <c r="F42" s="15"/>
      <c r="G42" s="15"/>
      <c r="H42" s="15"/>
      <c r="I42" s="15"/>
      <c r="J42" s="15"/>
    </row>
    <row r="43" spans="2:10" x14ac:dyDescent="0.25">
      <c r="B43" s="3">
        <v>38</v>
      </c>
      <c r="C43" s="3" t="s">
        <v>30</v>
      </c>
      <c r="D43" s="15"/>
      <c r="E43" s="15">
        <v>123.92130786000001</v>
      </c>
      <c r="F43" s="15"/>
      <c r="G43" s="15"/>
      <c r="H43" s="15"/>
      <c r="I43" s="15"/>
      <c r="J43" s="15"/>
    </row>
    <row r="44" spans="2:10" x14ac:dyDescent="0.25">
      <c r="B44" s="3">
        <v>39</v>
      </c>
      <c r="C44" s="4" t="s">
        <v>29</v>
      </c>
      <c r="D44" s="9" t="s">
        <v>18</v>
      </c>
      <c r="E44" s="10">
        <v>123.9</v>
      </c>
      <c r="F44" s="11">
        <v>67000</v>
      </c>
      <c r="G44" s="12">
        <f t="shared" ref="G44" si="12">E44*F44</f>
        <v>8301300</v>
      </c>
      <c r="H44" s="13">
        <v>500</v>
      </c>
      <c r="I44" s="13">
        <f t="shared" ref="I44" si="13">+H44*E44</f>
        <v>61950</v>
      </c>
      <c r="J44" s="13">
        <f t="shared" ref="J44" si="14">+G44+I44</f>
        <v>8363250</v>
      </c>
    </row>
    <row r="45" spans="2:10" x14ac:dyDescent="0.25">
      <c r="B45" s="3">
        <v>40</v>
      </c>
      <c r="C45" s="3" t="s">
        <v>30</v>
      </c>
      <c r="D45" s="15"/>
      <c r="E45" s="15">
        <v>178.80887693000003</v>
      </c>
      <c r="F45" s="15"/>
      <c r="G45" s="15"/>
      <c r="H45" s="15"/>
      <c r="I45" s="15"/>
      <c r="J45" s="15"/>
    </row>
    <row r="46" spans="2:10" x14ac:dyDescent="0.25">
      <c r="B46" s="3">
        <v>41</v>
      </c>
      <c r="C46" s="3" t="s">
        <v>30</v>
      </c>
      <c r="D46" s="15"/>
      <c r="E46" s="15">
        <v>178.80887693000003</v>
      </c>
      <c r="F46" s="15"/>
      <c r="G46" s="15"/>
      <c r="H46" s="15"/>
      <c r="I46" s="15"/>
      <c r="J46" s="15"/>
    </row>
    <row r="47" spans="2:10" x14ac:dyDescent="0.25">
      <c r="B47" s="3">
        <v>42</v>
      </c>
      <c r="C47" s="3" t="s">
        <v>30</v>
      </c>
      <c r="D47" s="15"/>
      <c r="E47" s="15">
        <v>178.80887693000003</v>
      </c>
      <c r="F47" s="15"/>
      <c r="G47" s="15"/>
      <c r="H47" s="15"/>
      <c r="I47" s="15"/>
      <c r="J47" s="15"/>
    </row>
    <row r="48" spans="2:10" x14ac:dyDescent="0.25">
      <c r="B48" s="3">
        <v>43</v>
      </c>
      <c r="C48" s="3" t="s">
        <v>30</v>
      </c>
      <c r="D48" s="15"/>
      <c r="E48" s="15">
        <v>178.80887693000003</v>
      </c>
      <c r="F48" s="15"/>
      <c r="G48" s="15"/>
      <c r="H48" s="15"/>
      <c r="I48" s="15"/>
      <c r="J48" s="15"/>
    </row>
    <row r="49" spans="2:10" x14ac:dyDescent="0.25">
      <c r="B49" s="3">
        <v>44</v>
      </c>
      <c r="C49" s="3" t="s">
        <v>31</v>
      </c>
      <c r="D49" s="15"/>
      <c r="E49" s="15">
        <v>178.80887693000003</v>
      </c>
      <c r="F49" s="15"/>
      <c r="G49" s="15"/>
      <c r="H49" s="15"/>
      <c r="I49" s="15"/>
      <c r="J49" s="15"/>
    </row>
    <row r="50" spans="2:10" x14ac:dyDescent="0.25">
      <c r="B50" s="3">
        <v>45</v>
      </c>
      <c r="C50" s="3" t="s">
        <v>31</v>
      </c>
      <c r="D50" s="15"/>
      <c r="E50" s="15">
        <v>178.80887693000003</v>
      </c>
      <c r="F50" s="15"/>
      <c r="G50" s="15"/>
      <c r="H50" s="15"/>
      <c r="I50" s="15"/>
      <c r="J50" s="15"/>
    </row>
    <row r="51" spans="2:10" x14ac:dyDescent="0.25">
      <c r="B51" s="3">
        <v>46</v>
      </c>
      <c r="C51" s="3" t="s">
        <v>31</v>
      </c>
      <c r="D51" s="15"/>
      <c r="E51" s="15">
        <v>178.80887693000003</v>
      </c>
      <c r="F51" s="15"/>
      <c r="G51" s="15"/>
      <c r="H51" s="15"/>
      <c r="I51" s="15"/>
      <c r="J51" s="15"/>
    </row>
    <row r="52" spans="2:10" x14ac:dyDescent="0.25">
      <c r="B52" s="3">
        <v>47</v>
      </c>
      <c r="C52" s="3" t="s">
        <v>31</v>
      </c>
      <c r="D52" s="15"/>
      <c r="E52" s="15">
        <v>178.80887693000003</v>
      </c>
      <c r="F52" s="15"/>
      <c r="G52" s="15"/>
      <c r="H52" s="15"/>
      <c r="I52" s="15"/>
      <c r="J52" s="15"/>
    </row>
    <row r="53" spans="2:10" x14ac:dyDescent="0.25">
      <c r="B53" s="3">
        <v>48</v>
      </c>
      <c r="C53" s="3" t="s">
        <v>31</v>
      </c>
      <c r="D53" s="15"/>
      <c r="E53" s="15">
        <v>178.80887693000003</v>
      </c>
      <c r="F53" s="15"/>
      <c r="G53" s="15"/>
      <c r="H53" s="15"/>
      <c r="I53" s="15"/>
      <c r="J53" s="15"/>
    </row>
    <row r="54" spans="2:10" x14ac:dyDescent="0.25">
      <c r="B54" s="3">
        <v>49</v>
      </c>
      <c r="C54" s="3" t="s">
        <v>31</v>
      </c>
      <c r="D54" s="15"/>
      <c r="E54" s="15">
        <v>178.80887693000003</v>
      </c>
      <c r="F54" s="15"/>
      <c r="G54" s="15"/>
      <c r="H54" s="15"/>
      <c r="I54" s="15"/>
      <c r="J54" s="15"/>
    </row>
    <row r="55" spans="2:10" x14ac:dyDescent="0.25">
      <c r="B55" s="3">
        <v>50</v>
      </c>
      <c r="C55" s="3" t="s">
        <v>30</v>
      </c>
      <c r="D55" s="15"/>
      <c r="E55" s="15">
        <v>175.09293600000001</v>
      </c>
      <c r="F55" s="15"/>
      <c r="G55" s="15"/>
      <c r="H55" s="15"/>
      <c r="I55" s="15"/>
      <c r="J55" s="15"/>
    </row>
    <row r="56" spans="2:10" x14ac:dyDescent="0.25">
      <c r="B56" s="3">
        <v>51</v>
      </c>
      <c r="C56" s="3" t="s">
        <v>30</v>
      </c>
      <c r="D56" s="15"/>
      <c r="E56" s="15">
        <v>179.39850000000001</v>
      </c>
      <c r="F56" s="15"/>
      <c r="G56" s="15"/>
      <c r="H56" s="15"/>
      <c r="I56" s="15"/>
      <c r="J56" s="15"/>
    </row>
    <row r="57" spans="2:10" x14ac:dyDescent="0.25">
      <c r="B57" s="3">
        <v>52</v>
      </c>
      <c r="C57" s="3" t="s">
        <v>30</v>
      </c>
      <c r="D57" s="15"/>
      <c r="E57" s="15">
        <v>179.39850000000001</v>
      </c>
      <c r="F57" s="15"/>
      <c r="G57" s="15"/>
      <c r="H57" s="15"/>
      <c r="I57" s="15"/>
      <c r="J57" s="15"/>
    </row>
    <row r="58" spans="2:10" x14ac:dyDescent="0.25">
      <c r="B58" s="3">
        <v>53</v>
      </c>
      <c r="C58" s="3" t="s">
        <v>30</v>
      </c>
      <c r="D58" s="15"/>
      <c r="E58" s="15">
        <v>179.39850000000001</v>
      </c>
      <c r="F58" s="15"/>
      <c r="G58" s="15"/>
      <c r="H58" s="15"/>
      <c r="I58" s="15"/>
      <c r="J58" s="15"/>
    </row>
    <row r="59" spans="2:10" x14ac:dyDescent="0.25">
      <c r="B59" s="3">
        <v>54</v>
      </c>
      <c r="C59" s="3" t="s">
        <v>30</v>
      </c>
      <c r="D59" s="15"/>
      <c r="E59" s="15">
        <v>179.39850000000001</v>
      </c>
      <c r="F59" s="15"/>
      <c r="G59" s="15"/>
      <c r="H59" s="15"/>
      <c r="I59" s="15"/>
      <c r="J59" s="15"/>
    </row>
    <row r="60" spans="2:10" x14ac:dyDescent="0.25">
      <c r="B60" s="3">
        <v>55</v>
      </c>
      <c r="C60" s="3" t="s">
        <v>30</v>
      </c>
      <c r="D60" s="15"/>
      <c r="E60" s="15">
        <v>179.39850000000001</v>
      </c>
      <c r="F60" s="15"/>
      <c r="G60" s="15"/>
      <c r="H60" s="15"/>
      <c r="I60" s="15"/>
      <c r="J60" s="15"/>
    </row>
    <row r="61" spans="2:10" x14ac:dyDescent="0.25">
      <c r="B61" s="3">
        <v>56</v>
      </c>
      <c r="C61" s="3" t="s">
        <v>30</v>
      </c>
      <c r="D61" s="15"/>
      <c r="E61" s="15">
        <v>179.39850000000001</v>
      </c>
      <c r="F61" s="15"/>
      <c r="G61" s="15"/>
      <c r="H61" s="15"/>
      <c r="I61" s="15"/>
      <c r="J61" s="15"/>
    </row>
    <row r="62" spans="2:10" x14ac:dyDescent="0.25">
      <c r="B62" s="3">
        <v>57</v>
      </c>
      <c r="C62" s="3" t="s">
        <v>30</v>
      </c>
      <c r="D62" s="15"/>
      <c r="E62" s="15">
        <v>179.39850000000001</v>
      </c>
      <c r="F62" s="15"/>
      <c r="G62" s="15"/>
      <c r="H62" s="15"/>
      <c r="I62" s="15"/>
      <c r="J62" s="15"/>
    </row>
    <row r="63" spans="2:10" x14ac:dyDescent="0.25">
      <c r="B63" s="3">
        <v>58</v>
      </c>
      <c r="C63" s="3" t="s">
        <v>30</v>
      </c>
      <c r="D63" s="15"/>
      <c r="E63" s="15">
        <v>179.39850000000001</v>
      </c>
      <c r="F63" s="15"/>
      <c r="G63" s="15"/>
      <c r="H63" s="15"/>
      <c r="I63" s="15"/>
      <c r="J63" s="15"/>
    </row>
    <row r="64" spans="2:10" x14ac:dyDescent="0.25">
      <c r="B64" s="3">
        <v>59</v>
      </c>
      <c r="C64" s="4" t="s">
        <v>29</v>
      </c>
      <c r="D64" s="9" t="s">
        <v>19</v>
      </c>
      <c r="E64" s="10">
        <v>179.4</v>
      </c>
      <c r="F64" s="11">
        <v>67000</v>
      </c>
      <c r="G64" s="12">
        <f t="shared" ref="G64:G65" si="15">E64*F64</f>
        <v>12019800</v>
      </c>
      <c r="H64" s="13">
        <v>500</v>
      </c>
      <c r="I64" s="13">
        <f t="shared" ref="I64:I65" si="16">+H64*E64</f>
        <v>89700</v>
      </c>
      <c r="J64" s="13">
        <f t="shared" ref="J64:J65" si="17">+G64+I64</f>
        <v>12109500</v>
      </c>
    </row>
    <row r="65" spans="2:10" x14ac:dyDescent="0.25">
      <c r="B65" s="3">
        <v>60</v>
      </c>
      <c r="C65" s="4" t="s">
        <v>29</v>
      </c>
      <c r="D65" s="9" t="s">
        <v>20</v>
      </c>
      <c r="E65" s="10">
        <v>179.4</v>
      </c>
      <c r="F65" s="11">
        <v>67000</v>
      </c>
      <c r="G65" s="12">
        <f t="shared" si="15"/>
        <v>12019800</v>
      </c>
      <c r="H65" s="13">
        <v>500</v>
      </c>
      <c r="I65" s="13">
        <f t="shared" si="16"/>
        <v>89700</v>
      </c>
      <c r="J65" s="13">
        <f t="shared" si="17"/>
        <v>12109500</v>
      </c>
    </row>
    <row r="66" spans="2:10" x14ac:dyDescent="0.25">
      <c r="B66" s="3">
        <v>61</v>
      </c>
      <c r="C66" s="3" t="s">
        <v>30</v>
      </c>
      <c r="D66" s="15"/>
      <c r="E66" s="6">
        <v>170.78737200000003</v>
      </c>
      <c r="F66" s="15"/>
      <c r="G66" s="15"/>
      <c r="H66" s="15"/>
      <c r="I66" s="15"/>
      <c r="J66" s="15"/>
    </row>
    <row r="67" spans="2:10" x14ac:dyDescent="0.25">
      <c r="B67" s="3">
        <v>62</v>
      </c>
      <c r="C67" s="3" t="s">
        <v>30</v>
      </c>
      <c r="D67" s="15"/>
      <c r="E67" s="6">
        <v>170.78737200000003</v>
      </c>
      <c r="F67" s="15"/>
      <c r="G67" s="15"/>
      <c r="H67" s="15"/>
      <c r="I67" s="15"/>
      <c r="J67" s="15"/>
    </row>
    <row r="68" spans="2:10" x14ac:dyDescent="0.25">
      <c r="B68" s="3">
        <v>63</v>
      </c>
      <c r="C68" s="4" t="s">
        <v>29</v>
      </c>
      <c r="D68" s="9" t="s">
        <v>21</v>
      </c>
      <c r="E68" s="10">
        <v>170.79</v>
      </c>
      <c r="F68" s="11">
        <v>67000</v>
      </c>
      <c r="G68" s="12">
        <f t="shared" ref="G68" si="18">E68*F68</f>
        <v>11442930</v>
      </c>
      <c r="H68" s="13">
        <v>500</v>
      </c>
      <c r="I68" s="13">
        <f t="shared" ref="I68" si="19">+H68*E68</f>
        <v>85395</v>
      </c>
      <c r="J68" s="13">
        <f t="shared" ref="J68" si="20">+G68+I68</f>
        <v>11528325</v>
      </c>
    </row>
    <row r="69" spans="2:10" x14ac:dyDescent="0.25">
      <c r="B69" s="3">
        <v>64</v>
      </c>
      <c r="C69" s="3" t="s">
        <v>30</v>
      </c>
      <c r="D69" s="15"/>
      <c r="E69" s="15">
        <v>170.78737200000003</v>
      </c>
      <c r="F69" s="15"/>
      <c r="G69" s="15"/>
      <c r="H69" s="15"/>
      <c r="I69" s="15"/>
      <c r="J69" s="15"/>
    </row>
    <row r="70" spans="2:10" x14ac:dyDescent="0.25">
      <c r="B70" s="3">
        <v>65</v>
      </c>
      <c r="C70" s="3" t="s">
        <v>30</v>
      </c>
      <c r="D70" s="15"/>
      <c r="E70" s="15">
        <v>170.78737200000003</v>
      </c>
      <c r="F70" s="15"/>
      <c r="G70" s="15"/>
      <c r="H70" s="15"/>
      <c r="I70" s="15"/>
      <c r="J70" s="15"/>
    </row>
    <row r="71" spans="2:10" x14ac:dyDescent="0.25">
      <c r="B71" s="3">
        <v>66</v>
      </c>
      <c r="C71" s="3" t="s">
        <v>30</v>
      </c>
      <c r="D71" s="15"/>
      <c r="E71" s="15">
        <v>170.78737200000003</v>
      </c>
      <c r="F71" s="15"/>
      <c r="G71" s="15"/>
      <c r="H71" s="15"/>
      <c r="I71" s="15"/>
      <c r="J71" s="15"/>
    </row>
    <row r="72" spans="2:10" x14ac:dyDescent="0.25">
      <c r="B72" s="3">
        <v>67</v>
      </c>
      <c r="C72" s="3" t="s">
        <v>30</v>
      </c>
      <c r="D72" s="15"/>
      <c r="E72" s="15">
        <v>170.78737200000003</v>
      </c>
      <c r="F72" s="15"/>
      <c r="G72" s="15"/>
      <c r="H72" s="15"/>
      <c r="I72" s="15"/>
      <c r="J72" s="15"/>
    </row>
    <row r="73" spans="2:10" x14ac:dyDescent="0.25">
      <c r="B73" s="3">
        <v>68</v>
      </c>
      <c r="C73" s="3" t="s">
        <v>30</v>
      </c>
      <c r="D73" s="15"/>
      <c r="E73" s="15">
        <v>170.78737200000003</v>
      </c>
      <c r="F73" s="15"/>
      <c r="G73" s="15"/>
      <c r="H73" s="15"/>
      <c r="I73" s="15"/>
      <c r="J73" s="15"/>
    </row>
    <row r="74" spans="2:10" x14ac:dyDescent="0.25">
      <c r="B74" s="3">
        <v>69</v>
      </c>
      <c r="C74" s="3" t="s">
        <v>30</v>
      </c>
      <c r="D74" s="15"/>
      <c r="E74" s="15">
        <v>170.78737200000003</v>
      </c>
      <c r="F74" s="15"/>
      <c r="G74" s="15"/>
      <c r="H74" s="15"/>
      <c r="I74" s="15"/>
      <c r="J74" s="15"/>
    </row>
    <row r="75" spans="2:10" x14ac:dyDescent="0.25">
      <c r="B75" s="3">
        <v>70</v>
      </c>
      <c r="C75" s="3" t="s">
        <v>30</v>
      </c>
      <c r="D75" s="15"/>
      <c r="E75" s="15">
        <v>170.78737200000003</v>
      </c>
      <c r="F75" s="15"/>
      <c r="G75" s="15"/>
      <c r="H75" s="15"/>
      <c r="I75" s="15"/>
      <c r="J75" s="15"/>
    </row>
    <row r="76" spans="2:10" x14ac:dyDescent="0.25">
      <c r="B76" s="3">
        <v>71</v>
      </c>
      <c r="C76" s="3" t="s">
        <v>30</v>
      </c>
      <c r="D76" s="15"/>
      <c r="E76" s="15">
        <v>170.78737200000003</v>
      </c>
      <c r="F76" s="15"/>
      <c r="G76" s="15"/>
      <c r="H76" s="15"/>
      <c r="I76" s="15"/>
      <c r="J76" s="15"/>
    </row>
    <row r="77" spans="2:10" x14ac:dyDescent="0.25">
      <c r="B77" s="3">
        <v>72</v>
      </c>
      <c r="C77" s="3" t="s">
        <v>30</v>
      </c>
      <c r="D77" s="15"/>
      <c r="E77" s="15">
        <v>170.59601359999999</v>
      </c>
      <c r="F77" s="15"/>
      <c r="G77" s="15"/>
      <c r="H77" s="15"/>
      <c r="I77" s="15"/>
      <c r="J77" s="15"/>
    </row>
    <row r="78" spans="2:10" x14ac:dyDescent="0.25">
      <c r="B78" s="3">
        <v>73</v>
      </c>
      <c r="C78" s="3" t="s">
        <v>30</v>
      </c>
      <c r="D78" s="15"/>
      <c r="E78" s="15">
        <v>174.86091393999999</v>
      </c>
      <c r="F78" s="15"/>
      <c r="G78" s="15"/>
      <c r="H78" s="15"/>
      <c r="I78" s="15"/>
      <c r="J78" s="15"/>
    </row>
    <row r="79" spans="2:10" x14ac:dyDescent="0.25">
      <c r="B79" s="3">
        <v>74</v>
      </c>
      <c r="C79" s="3" t="s">
        <v>30</v>
      </c>
      <c r="D79" s="15"/>
      <c r="E79" s="15">
        <v>175.05705630000003</v>
      </c>
      <c r="F79" s="15"/>
      <c r="G79" s="15"/>
      <c r="H79" s="15"/>
      <c r="I79" s="15"/>
      <c r="J79" s="15"/>
    </row>
    <row r="80" spans="2:10" x14ac:dyDescent="0.25">
      <c r="B80" s="3">
        <v>75</v>
      </c>
      <c r="C80" s="3" t="s">
        <v>30</v>
      </c>
      <c r="D80" s="15"/>
      <c r="E80" s="15">
        <v>175.05705630000003</v>
      </c>
      <c r="F80" s="15"/>
      <c r="G80" s="15"/>
      <c r="H80" s="15"/>
      <c r="I80" s="15"/>
      <c r="J80" s="15"/>
    </row>
    <row r="81" spans="2:10" x14ac:dyDescent="0.25">
      <c r="B81" s="3">
        <v>76</v>
      </c>
      <c r="C81" s="3" t="s">
        <v>30</v>
      </c>
      <c r="D81" s="15"/>
      <c r="E81" s="15">
        <v>175.05705630000003</v>
      </c>
      <c r="F81" s="15"/>
      <c r="G81" s="15"/>
      <c r="H81" s="15"/>
      <c r="I81" s="15"/>
      <c r="J81" s="15"/>
    </row>
    <row r="82" spans="2:10" x14ac:dyDescent="0.25">
      <c r="B82" s="3">
        <v>77</v>
      </c>
      <c r="C82" s="3" t="s">
        <v>30</v>
      </c>
      <c r="D82" s="15"/>
      <c r="E82" s="15">
        <v>175.05705630000003</v>
      </c>
      <c r="F82" s="15"/>
      <c r="G82" s="15"/>
      <c r="H82" s="15"/>
      <c r="I82" s="15"/>
      <c r="J82" s="15"/>
    </row>
    <row r="83" spans="2:10" x14ac:dyDescent="0.25">
      <c r="B83" s="3">
        <v>78</v>
      </c>
      <c r="C83" s="3" t="s">
        <v>30</v>
      </c>
      <c r="D83" s="15"/>
      <c r="E83" s="15">
        <v>175.05705630000003</v>
      </c>
      <c r="F83" s="15"/>
      <c r="G83" s="15"/>
      <c r="H83" s="15"/>
      <c r="I83" s="15"/>
      <c r="J83" s="15"/>
    </row>
    <row r="84" spans="2:10" x14ac:dyDescent="0.25">
      <c r="B84" s="3">
        <v>79</v>
      </c>
      <c r="C84" s="3" t="s">
        <v>30</v>
      </c>
      <c r="D84" s="15"/>
      <c r="E84" s="15">
        <v>175.05705630000003</v>
      </c>
      <c r="F84" s="15"/>
      <c r="G84" s="15"/>
      <c r="H84" s="15"/>
      <c r="I84" s="15"/>
      <c r="J84" s="15"/>
    </row>
    <row r="85" spans="2:10" x14ac:dyDescent="0.25">
      <c r="B85" s="3">
        <v>80</v>
      </c>
      <c r="C85" s="3" t="s">
        <v>30</v>
      </c>
      <c r="D85" s="15"/>
      <c r="E85" s="15">
        <v>175.05705630000003</v>
      </c>
      <c r="F85" s="15"/>
      <c r="G85" s="15"/>
      <c r="H85" s="15"/>
      <c r="I85" s="15"/>
      <c r="J85" s="15"/>
    </row>
    <row r="86" spans="2:10" x14ac:dyDescent="0.25">
      <c r="B86" s="3">
        <v>81</v>
      </c>
      <c r="C86" s="3" t="s">
        <v>30</v>
      </c>
      <c r="D86" s="15"/>
      <c r="E86" s="15">
        <v>175.05705630000003</v>
      </c>
      <c r="F86" s="15"/>
      <c r="G86" s="15"/>
      <c r="H86" s="15"/>
      <c r="I86" s="15"/>
      <c r="J86" s="15"/>
    </row>
    <row r="87" spans="2:10" x14ac:dyDescent="0.25">
      <c r="B87" s="3">
        <v>82</v>
      </c>
      <c r="C87" s="3" t="s">
        <v>30</v>
      </c>
      <c r="D87" s="15"/>
      <c r="E87" s="15">
        <v>175.05705630000003</v>
      </c>
      <c r="F87" s="15"/>
      <c r="G87" s="15"/>
      <c r="H87" s="15"/>
      <c r="I87" s="15"/>
      <c r="J87" s="15"/>
    </row>
    <row r="88" spans="2:10" x14ac:dyDescent="0.25">
      <c r="B88" s="3">
        <v>83</v>
      </c>
      <c r="C88" s="3" t="s">
        <v>30</v>
      </c>
      <c r="D88" s="15"/>
      <c r="E88" s="15">
        <v>175.05705630000003</v>
      </c>
      <c r="F88" s="15"/>
      <c r="G88" s="15"/>
      <c r="H88" s="15"/>
      <c r="I88" s="15"/>
      <c r="J88" s="15"/>
    </row>
    <row r="89" spans="2:10" x14ac:dyDescent="0.25">
      <c r="B89" s="3">
        <v>84</v>
      </c>
      <c r="C89" s="4" t="s">
        <v>29</v>
      </c>
      <c r="D89" s="9" t="s">
        <v>22</v>
      </c>
      <c r="E89" s="10">
        <v>175.06</v>
      </c>
      <c r="F89" s="11">
        <v>67000</v>
      </c>
      <c r="G89" s="12">
        <f t="shared" ref="G89" si="21">E89*F89</f>
        <v>11729020</v>
      </c>
      <c r="H89" s="13">
        <v>500</v>
      </c>
      <c r="I89" s="13">
        <f t="shared" ref="I89" si="22">+H89*E89</f>
        <v>87530</v>
      </c>
      <c r="J89" s="13">
        <f t="shared" ref="J89" si="23">+G89+I89</f>
        <v>11816550</v>
      </c>
    </row>
    <row r="90" spans="2:10" x14ac:dyDescent="0.25">
      <c r="B90" s="3">
        <v>85</v>
      </c>
      <c r="C90" s="3" t="s">
        <v>30</v>
      </c>
      <c r="D90" s="15"/>
      <c r="E90" s="15">
        <v>124.41644772000002</v>
      </c>
      <c r="F90" s="15"/>
      <c r="G90" s="15"/>
      <c r="H90" s="15"/>
      <c r="I90" s="15"/>
      <c r="J90" s="15"/>
    </row>
    <row r="91" spans="2:10" x14ac:dyDescent="0.25">
      <c r="B91" s="3">
        <v>86</v>
      </c>
      <c r="C91" s="3" t="s">
        <v>30</v>
      </c>
      <c r="D91" s="15"/>
      <c r="E91" s="15">
        <v>124.41644772000002</v>
      </c>
      <c r="F91" s="15"/>
      <c r="G91" s="15"/>
      <c r="H91" s="15"/>
      <c r="I91" s="15"/>
      <c r="J91" s="15"/>
    </row>
    <row r="92" spans="2:10" x14ac:dyDescent="0.25">
      <c r="B92" s="3">
        <v>87</v>
      </c>
      <c r="C92" s="3" t="s">
        <v>30</v>
      </c>
      <c r="D92" s="15"/>
      <c r="E92" s="15">
        <v>124.41644772000002</v>
      </c>
      <c r="F92" s="15"/>
      <c r="G92" s="15"/>
      <c r="H92" s="15"/>
      <c r="I92" s="15"/>
      <c r="J92" s="15"/>
    </row>
    <row r="93" spans="2:10" x14ac:dyDescent="0.25">
      <c r="B93" s="3">
        <v>88</v>
      </c>
      <c r="C93" s="3" t="s">
        <v>30</v>
      </c>
      <c r="D93" s="15"/>
      <c r="E93" s="15">
        <v>124.41644772000002</v>
      </c>
      <c r="F93" s="15"/>
      <c r="G93" s="15"/>
      <c r="H93" s="15"/>
      <c r="I93" s="15"/>
      <c r="J93" s="15"/>
    </row>
    <row r="94" spans="2:10" x14ac:dyDescent="0.25">
      <c r="B94" s="3">
        <v>89</v>
      </c>
      <c r="C94" s="4" t="s">
        <v>29</v>
      </c>
      <c r="D94" s="9" t="s">
        <v>23</v>
      </c>
      <c r="E94" s="10">
        <v>134.1</v>
      </c>
      <c r="F94" s="11">
        <v>67000</v>
      </c>
      <c r="G94" s="12">
        <f t="shared" ref="G94" si="24">E94*F94</f>
        <v>8984700</v>
      </c>
      <c r="H94" s="13">
        <v>500</v>
      </c>
      <c r="I94" s="13">
        <f t="shared" ref="I94" si="25">+H94*E94</f>
        <v>67050</v>
      </c>
      <c r="J94" s="13">
        <f t="shared" ref="J94" si="26">+G94+I94</f>
        <v>9051750</v>
      </c>
    </row>
    <row r="95" spans="2:10" x14ac:dyDescent="0.25">
      <c r="B95" s="3">
        <v>90</v>
      </c>
      <c r="C95" s="3" t="s">
        <v>30</v>
      </c>
      <c r="D95" s="15"/>
      <c r="E95" s="15">
        <v>175.81053000000003</v>
      </c>
      <c r="F95" s="15"/>
      <c r="G95" s="15"/>
      <c r="H95" s="15"/>
      <c r="I95" s="15"/>
      <c r="J95" s="15"/>
    </row>
    <row r="96" spans="2:10" x14ac:dyDescent="0.25">
      <c r="B96" s="3">
        <v>91</v>
      </c>
      <c r="C96" s="4" t="s">
        <v>29</v>
      </c>
      <c r="D96" s="9" t="s">
        <v>24</v>
      </c>
      <c r="E96" s="10">
        <v>175.81</v>
      </c>
      <c r="F96" s="11">
        <v>67000</v>
      </c>
      <c r="G96" s="12">
        <f t="shared" ref="G96" si="27">E96*F96</f>
        <v>11779270</v>
      </c>
      <c r="H96" s="13">
        <v>500</v>
      </c>
      <c r="I96" s="13">
        <f t="shared" ref="I96" si="28">+H96*E96</f>
        <v>87905</v>
      </c>
      <c r="J96" s="13">
        <f t="shared" ref="J96" si="29">+G96+I96</f>
        <v>11867175</v>
      </c>
    </row>
    <row r="97" spans="2:10" x14ac:dyDescent="0.25">
      <c r="B97" s="3">
        <v>92</v>
      </c>
      <c r="C97" s="3" t="s">
        <v>30</v>
      </c>
      <c r="D97" s="15"/>
      <c r="E97" s="15">
        <v>175.81053000000003</v>
      </c>
      <c r="F97" s="15"/>
      <c r="G97" s="15"/>
      <c r="H97" s="15"/>
      <c r="I97" s="15"/>
      <c r="J97" s="15"/>
    </row>
    <row r="98" spans="2:10" x14ac:dyDescent="0.25">
      <c r="B98" s="3">
        <v>93</v>
      </c>
      <c r="C98" s="3" t="s">
        <v>30</v>
      </c>
      <c r="D98" s="15"/>
      <c r="E98" s="15">
        <v>175.81053000000003</v>
      </c>
      <c r="F98" s="15"/>
      <c r="G98" s="15"/>
      <c r="H98" s="15"/>
      <c r="I98" s="15"/>
      <c r="J98" s="15"/>
    </row>
    <row r="99" spans="2:10" x14ac:dyDescent="0.25">
      <c r="B99" s="3">
        <v>94</v>
      </c>
      <c r="C99" s="3" t="s">
        <v>30</v>
      </c>
      <c r="D99" s="15"/>
      <c r="E99" s="15">
        <v>175.81053000000003</v>
      </c>
      <c r="F99" s="15"/>
      <c r="G99" s="15"/>
      <c r="H99" s="15"/>
      <c r="I99" s="15"/>
      <c r="J99" s="15"/>
    </row>
    <row r="100" spans="2:10" x14ac:dyDescent="0.25">
      <c r="B100" s="3">
        <v>95</v>
      </c>
      <c r="C100" s="4" t="s">
        <v>29</v>
      </c>
      <c r="D100" s="9" t="s">
        <v>25</v>
      </c>
      <c r="E100" s="10">
        <v>140.81</v>
      </c>
      <c r="F100" s="11">
        <v>67000</v>
      </c>
      <c r="G100" s="12">
        <f t="shared" ref="G100" si="30">E100*F100</f>
        <v>9434270</v>
      </c>
      <c r="H100" s="13">
        <v>500</v>
      </c>
      <c r="I100" s="13">
        <f t="shared" ref="I100" si="31">+H100*E100</f>
        <v>70405</v>
      </c>
      <c r="J100" s="13">
        <f t="shared" ref="J100" si="32">+G100+I100</f>
        <v>9504675</v>
      </c>
    </row>
    <row r="101" spans="2:10" x14ac:dyDescent="0.25">
      <c r="B101" s="3">
        <v>96</v>
      </c>
      <c r="C101" s="3" t="s">
        <v>30</v>
      </c>
      <c r="D101" s="15"/>
      <c r="E101" s="6">
        <v>140.9</v>
      </c>
      <c r="F101" s="15"/>
      <c r="G101" s="15"/>
      <c r="H101" s="15"/>
      <c r="I101" s="15"/>
      <c r="J101" s="15"/>
    </row>
    <row r="102" spans="2:10" x14ac:dyDescent="0.25">
      <c r="B102" s="3">
        <v>97</v>
      </c>
      <c r="C102" s="4" t="s">
        <v>29</v>
      </c>
      <c r="D102" s="9" t="s">
        <v>26</v>
      </c>
      <c r="E102" s="10">
        <v>140.86000000000001</v>
      </c>
      <c r="F102" s="11">
        <v>67000</v>
      </c>
      <c r="G102" s="12">
        <f t="shared" ref="G102:G103" si="33">E102*F102</f>
        <v>9437620</v>
      </c>
      <c r="H102" s="13">
        <v>500</v>
      </c>
      <c r="I102" s="13">
        <f t="shared" ref="I102:I103" si="34">+H102*E102</f>
        <v>70430</v>
      </c>
      <c r="J102" s="13">
        <f t="shared" ref="J102:J103" si="35">+G102+I102</f>
        <v>9508050</v>
      </c>
    </row>
    <row r="103" spans="2:10" ht="30" x14ac:dyDescent="0.25">
      <c r="B103" s="3">
        <v>98</v>
      </c>
      <c r="C103" s="4" t="s">
        <v>29</v>
      </c>
      <c r="D103" s="9" t="s">
        <v>27</v>
      </c>
      <c r="E103" s="10">
        <v>140.86000000000001</v>
      </c>
      <c r="F103" s="11">
        <v>67000</v>
      </c>
      <c r="G103" s="12">
        <f t="shared" si="33"/>
        <v>9437620</v>
      </c>
      <c r="H103" s="13">
        <v>500</v>
      </c>
      <c r="I103" s="13">
        <f t="shared" si="34"/>
        <v>70430</v>
      </c>
      <c r="J103" s="13">
        <f t="shared" si="35"/>
        <v>9508050</v>
      </c>
    </row>
    <row r="104" spans="2:10" x14ac:dyDescent="0.25">
      <c r="B104" s="3">
        <v>99</v>
      </c>
      <c r="C104" s="3" t="s">
        <v>30</v>
      </c>
      <c r="D104" s="15"/>
      <c r="E104" s="15">
        <v>140.89718992000002</v>
      </c>
      <c r="F104" s="15"/>
      <c r="G104" s="15"/>
      <c r="H104" s="15"/>
      <c r="I104" s="15"/>
      <c r="J104" s="15"/>
    </row>
    <row r="105" spans="2:10" x14ac:dyDescent="0.25">
      <c r="B105" s="14" t="s">
        <v>4</v>
      </c>
      <c r="C105" s="14"/>
      <c r="D105" s="15"/>
      <c r="E105" s="16">
        <f>SUM(E6:E104)</f>
        <v>16389.851440819999</v>
      </c>
      <c r="F105" s="17">
        <f t="shared" ref="F105:J105" si="36">SUM(F6:F104)</f>
        <v>1072000</v>
      </c>
      <c r="G105" s="17">
        <f t="shared" si="36"/>
        <v>164868240</v>
      </c>
      <c r="H105" s="17">
        <f t="shared" si="36"/>
        <v>8000</v>
      </c>
      <c r="I105" s="17">
        <f t="shared" si="36"/>
        <v>1230360</v>
      </c>
      <c r="J105" s="17">
        <f t="shared" si="36"/>
        <v>166098600</v>
      </c>
    </row>
  </sheetData>
  <autoFilter ref="A5:L105" xr:uid="{00000000-0001-0000-0000-000000000000}"/>
  <mergeCells count="3">
    <mergeCell ref="B1:J1"/>
    <mergeCell ref="B2:J2"/>
    <mergeCell ref="B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753F-B9DF-4F97-B410-BC972E293780}">
  <dimension ref="A1"/>
  <sheetViews>
    <sheetView workbookViewId="0">
      <selection activeCell="I18" sqref="I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Spiti _8</dc:creator>
  <cp:lastModifiedBy>Spiti 04</cp:lastModifiedBy>
  <dcterms:created xsi:type="dcterms:W3CDTF">2015-06-05T18:17:20Z</dcterms:created>
  <dcterms:modified xsi:type="dcterms:W3CDTF">2024-06-27T11:41:40Z</dcterms:modified>
</cp:coreProperties>
</file>