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In Progress Files\Yash Bhatnagar\VIS(2024-25)-PL311-272-359 Seven Elements\Report\"/>
    </mc:Choice>
  </mc:AlternateContent>
  <xr:revisionPtr revIDLastSave="0" documentId="13_ncr:1_{21ED360F-DFAB-4FDA-8BE2-053EEE432262}" xr6:coauthVersionLast="47" xr6:coauthVersionMax="47" xr10:uidLastSave="{00000000-0000-0000-0000-000000000000}"/>
  <bookViews>
    <workbookView xWindow="-120" yWindow="-120" windowWidth="21840" windowHeight="13140" tabRatio="587" activeTab="5" xr2:uid="{00000000-000D-0000-FFFF-FFFF00000000}"/>
  </bookViews>
  <sheets>
    <sheet name="Inventory" sheetId="30" r:id="rId1"/>
    <sheet name="Sheet1" sheetId="32" r:id="rId2"/>
    <sheet name="Pivot" sheetId="31" r:id="rId3"/>
    <sheet name="Inventory calculation" sheetId="11" r:id="rId4"/>
    <sheet name="Civil work" sheetId="12" r:id="rId5"/>
    <sheet name="Tower Details" sheetId="19" r:id="rId6"/>
  </sheets>
  <externalReferences>
    <externalReference r:id="rId7"/>
  </externalReferences>
  <definedNames>
    <definedName name="_xlnm._FilterDatabase" localSheetId="0" hidden="1">Inventory!$A$1:$O$581</definedName>
    <definedName name="_xlnm._FilterDatabase" localSheetId="5" hidden="1">'Tower Details'!$G$30:$H$30</definedName>
    <definedName name="Excel_BuiltIn__FilterDatabase_1">#REF!</definedName>
    <definedName name="View5">[1]hidnSheetNew!$C$2:$C$3</definedName>
  </definedNames>
  <calcPr calcId="181029"/>
  <pivotCaches>
    <pivotCache cacheId="0" r:id="rId8"/>
  </pivotCaches>
</workbook>
</file>

<file path=xl/calcChain.xml><?xml version="1.0" encoding="utf-8"?>
<calcChain xmlns="http://schemas.openxmlformats.org/spreadsheetml/2006/main">
  <c r="J25" i="19" l="1"/>
  <c r="Q98" i="11" l="1"/>
  <c r="E5" i="12"/>
  <c r="J97" i="11"/>
  <c r="R39" i="11" l="1"/>
  <c r="L582" i="30"/>
  <c r="M582" i="30"/>
  <c r="N4" i="12" l="1"/>
  <c r="E8" i="12"/>
  <c r="E7" i="12"/>
  <c r="E21" i="12"/>
  <c r="H2" i="12"/>
  <c r="M92" i="11" l="1"/>
  <c r="L92" i="11"/>
  <c r="K92" i="11"/>
  <c r="L91" i="11"/>
  <c r="K91" i="11"/>
  <c r="M91" i="11" s="1"/>
  <c r="K90" i="11"/>
  <c r="L90" i="11" s="1"/>
  <c r="K89" i="11"/>
  <c r="M89" i="11" s="1"/>
  <c r="M88" i="11"/>
  <c r="K88" i="11"/>
  <c r="L88" i="11" s="1"/>
  <c r="M87" i="11"/>
  <c r="L87" i="11"/>
  <c r="K87" i="11"/>
  <c r="K86" i="11"/>
  <c r="L86" i="11" s="1"/>
  <c r="K85" i="11"/>
  <c r="M85" i="11" s="1"/>
  <c r="M84" i="11"/>
  <c r="K84" i="11"/>
  <c r="L84" i="11" s="1"/>
  <c r="M83" i="11"/>
  <c r="L83" i="11"/>
  <c r="K83" i="11"/>
  <c r="K82" i="11"/>
  <c r="L82" i="11" s="1"/>
  <c r="K81" i="11"/>
  <c r="M81" i="11" s="1"/>
  <c r="M80" i="11"/>
  <c r="K80" i="11"/>
  <c r="L80" i="11" s="1"/>
  <c r="M79" i="11"/>
  <c r="L79" i="11"/>
  <c r="K79" i="11"/>
  <c r="K78" i="11"/>
  <c r="L78" i="11" s="1"/>
  <c r="K77" i="11"/>
  <c r="M77" i="11" s="1"/>
  <c r="M76" i="11"/>
  <c r="K76" i="11"/>
  <c r="L76" i="11" s="1"/>
  <c r="M75" i="11"/>
  <c r="L75" i="11"/>
  <c r="K75" i="11"/>
  <c r="K74" i="11"/>
  <c r="M74" i="11" s="1"/>
  <c r="K73" i="11"/>
  <c r="M73" i="11" s="1"/>
  <c r="M72" i="11"/>
  <c r="K72" i="11"/>
  <c r="L72" i="11" s="1"/>
  <c r="M71" i="11"/>
  <c r="L71" i="11"/>
  <c r="K71" i="11"/>
  <c r="K70" i="11"/>
  <c r="L70" i="11" s="1"/>
  <c r="K69" i="11"/>
  <c r="M69" i="11" s="1"/>
  <c r="M68" i="11"/>
  <c r="K68" i="11"/>
  <c r="L68" i="11" s="1"/>
  <c r="M67" i="11"/>
  <c r="L67" i="11"/>
  <c r="K67" i="11"/>
  <c r="K66" i="11"/>
  <c r="L66" i="11" s="1"/>
  <c r="K65" i="11"/>
  <c r="M65" i="11" s="1"/>
  <c r="M64" i="11"/>
  <c r="K64" i="11"/>
  <c r="L64" i="11" s="1"/>
  <c r="M63" i="11"/>
  <c r="L63" i="11"/>
  <c r="K63" i="11"/>
  <c r="K62" i="11"/>
  <c r="M62" i="11" s="1"/>
  <c r="K61" i="11"/>
  <c r="M61" i="11" s="1"/>
  <c r="M60" i="11"/>
  <c r="K60" i="11"/>
  <c r="L60" i="11" s="1"/>
  <c r="M59" i="11"/>
  <c r="L59" i="11"/>
  <c r="K59" i="11"/>
  <c r="K58" i="11"/>
  <c r="L58" i="11" s="1"/>
  <c r="K57" i="11"/>
  <c r="M57" i="11" s="1"/>
  <c r="M56" i="11"/>
  <c r="K56" i="11"/>
  <c r="L56" i="11" s="1"/>
  <c r="M55" i="11"/>
  <c r="L55" i="11"/>
  <c r="K55" i="11"/>
  <c r="K54" i="11"/>
  <c r="M54" i="11" s="1"/>
  <c r="K53" i="11"/>
  <c r="M53" i="11" s="1"/>
  <c r="M52" i="11"/>
  <c r="K52" i="11"/>
  <c r="L52" i="11" s="1"/>
  <c r="M51" i="11"/>
  <c r="L51" i="11"/>
  <c r="K51" i="11"/>
  <c r="K50" i="11"/>
  <c r="M50" i="11" s="1"/>
  <c r="K49" i="11"/>
  <c r="M49" i="11" s="1"/>
  <c r="M48" i="11"/>
  <c r="K48" i="11"/>
  <c r="L48" i="11" s="1"/>
  <c r="M47" i="11"/>
  <c r="L47" i="11"/>
  <c r="K47" i="11"/>
  <c r="K46" i="11"/>
  <c r="M46" i="11" s="1"/>
  <c r="K45" i="11"/>
  <c r="M45" i="11" s="1"/>
  <c r="M44" i="11"/>
  <c r="K44" i="11"/>
  <c r="L44" i="11" s="1"/>
  <c r="M43" i="11"/>
  <c r="L43" i="11"/>
  <c r="K43" i="11"/>
  <c r="K42" i="11"/>
  <c r="M42" i="11" s="1"/>
  <c r="K41" i="11"/>
  <c r="M41" i="11" s="1"/>
  <c r="M40" i="11"/>
  <c r="K40" i="11"/>
  <c r="L40" i="11" s="1"/>
  <c r="M39" i="11"/>
  <c r="L39" i="11"/>
  <c r="K39" i="11"/>
  <c r="K38" i="11"/>
  <c r="M38" i="11" s="1"/>
  <c r="K37" i="11"/>
  <c r="M37" i="11" s="1"/>
  <c r="M36" i="11"/>
  <c r="K36" i="11"/>
  <c r="L36" i="11" s="1"/>
  <c r="M35" i="11"/>
  <c r="L35" i="11"/>
  <c r="K35" i="11"/>
  <c r="K34" i="11"/>
  <c r="M34" i="11" s="1"/>
  <c r="K33" i="11"/>
  <c r="M33" i="11" s="1"/>
  <c r="M32" i="11"/>
  <c r="K32" i="11"/>
  <c r="L32" i="11" s="1"/>
  <c r="M31" i="11"/>
  <c r="L31" i="11"/>
  <c r="K31" i="11"/>
  <c r="K30" i="11"/>
  <c r="M30" i="11" s="1"/>
  <c r="K29" i="11"/>
  <c r="M29" i="11" s="1"/>
  <c r="M28" i="11"/>
  <c r="K28" i="11"/>
  <c r="L28" i="11" s="1"/>
  <c r="M27" i="11"/>
  <c r="L27" i="11"/>
  <c r="K27" i="11"/>
  <c r="K26" i="11"/>
  <c r="L26" i="11" s="1"/>
  <c r="K25" i="11"/>
  <c r="M25" i="11" s="1"/>
  <c r="M24" i="11"/>
  <c r="K24" i="11"/>
  <c r="L24" i="11" s="1"/>
  <c r="M23" i="11"/>
  <c r="L23" i="11"/>
  <c r="K23" i="11"/>
  <c r="K22" i="11"/>
  <c r="M22" i="11" s="1"/>
  <c r="K21" i="11"/>
  <c r="M21" i="11" s="1"/>
  <c r="M20" i="11"/>
  <c r="K20" i="11"/>
  <c r="L20" i="11" s="1"/>
  <c r="M19" i="11"/>
  <c r="L19" i="11"/>
  <c r="K19" i="11"/>
  <c r="K18" i="11"/>
  <c r="M18" i="11" s="1"/>
  <c r="K17" i="11"/>
  <c r="M17" i="11" s="1"/>
  <c r="M16" i="11"/>
  <c r="K16" i="11"/>
  <c r="L16" i="11" s="1"/>
  <c r="M15" i="11"/>
  <c r="L15" i="11"/>
  <c r="K15" i="11"/>
  <c r="K14" i="11"/>
  <c r="M14" i="11" s="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457" i="30"/>
  <c r="H456" i="30"/>
  <c r="H455" i="30"/>
  <c r="H454" i="30"/>
  <c r="H453" i="30"/>
  <c r="H452" i="30"/>
  <c r="H451" i="30"/>
  <c r="H450" i="30"/>
  <c r="H449" i="30"/>
  <c r="H448" i="30"/>
  <c r="H447" i="30"/>
  <c r="H446" i="30"/>
  <c r="H445" i="30"/>
  <c r="H444" i="30"/>
  <c r="H443" i="30"/>
  <c r="H442" i="30"/>
  <c r="H441" i="30"/>
  <c r="H440" i="30"/>
  <c r="H439" i="30"/>
  <c r="H438" i="30"/>
  <c r="H437" i="30"/>
  <c r="H436" i="30"/>
  <c r="H435" i="30"/>
  <c r="H434" i="30"/>
  <c r="H433" i="30"/>
  <c r="H432" i="30"/>
  <c r="H431" i="30"/>
  <c r="H430" i="30"/>
  <c r="H429" i="30"/>
  <c r="H428" i="30"/>
  <c r="H427" i="30"/>
  <c r="H426" i="30"/>
  <c r="H425" i="30"/>
  <c r="H424" i="30"/>
  <c r="H423" i="30"/>
  <c r="H422" i="30"/>
  <c r="H421" i="30"/>
  <c r="H420" i="30"/>
  <c r="H419" i="30"/>
  <c r="H418" i="30"/>
  <c r="H417" i="30"/>
  <c r="H416" i="30"/>
  <c r="H415" i="30"/>
  <c r="H414" i="30"/>
  <c r="H413" i="30"/>
  <c r="H412" i="30"/>
  <c r="H411" i="30"/>
  <c r="H410" i="30"/>
  <c r="H409" i="30"/>
  <c r="H408" i="30"/>
  <c r="H407" i="30"/>
  <c r="H406" i="30"/>
  <c r="H405" i="30"/>
  <c r="H404" i="30"/>
  <c r="H403" i="30"/>
  <c r="H402" i="30"/>
  <c r="H401" i="30"/>
  <c r="H400" i="30"/>
  <c r="H399" i="30"/>
  <c r="H398" i="30"/>
  <c r="H397" i="30"/>
  <c r="H396" i="30"/>
  <c r="H395" i="30"/>
  <c r="H394" i="30"/>
  <c r="H393" i="30"/>
  <c r="H392" i="30"/>
  <c r="H391" i="30"/>
  <c r="H390" i="30"/>
  <c r="H389" i="30"/>
  <c r="H388" i="30"/>
  <c r="H387" i="30"/>
  <c r="H386" i="30"/>
  <c r="H385" i="30"/>
  <c r="H384" i="30"/>
  <c r="H383" i="30"/>
  <c r="H382" i="30"/>
  <c r="H381" i="30"/>
  <c r="H380" i="30"/>
  <c r="H379" i="30"/>
  <c r="H378" i="30"/>
  <c r="H377" i="30"/>
  <c r="H376" i="30"/>
  <c r="H375" i="30"/>
  <c r="H374" i="30"/>
  <c r="H373" i="30"/>
  <c r="H372" i="30"/>
  <c r="H371" i="30"/>
  <c r="H370" i="30"/>
  <c r="H369" i="30"/>
  <c r="H368" i="30"/>
  <c r="H367" i="30"/>
  <c r="H366" i="30"/>
  <c r="H365" i="30"/>
  <c r="H364" i="30"/>
  <c r="H363" i="30"/>
  <c r="H362" i="30"/>
  <c r="H361" i="30"/>
  <c r="H360" i="30"/>
  <c r="H359" i="30"/>
  <c r="H358" i="30"/>
  <c r="H357" i="30"/>
  <c r="H356" i="30"/>
  <c r="H355" i="30"/>
  <c r="H354" i="30"/>
  <c r="H353" i="30"/>
  <c r="H352" i="30"/>
  <c r="H351" i="30"/>
  <c r="H350" i="30"/>
  <c r="H349" i="30"/>
  <c r="H348" i="30"/>
  <c r="H347" i="30"/>
  <c r="H346" i="30"/>
  <c r="H345" i="30"/>
  <c r="H344" i="30"/>
  <c r="H343" i="30"/>
  <c r="H342" i="30"/>
  <c r="H341" i="30"/>
  <c r="H340" i="30"/>
  <c r="H339" i="30"/>
  <c r="H338" i="30"/>
  <c r="H337" i="30"/>
  <c r="H336" i="30"/>
  <c r="H335" i="30"/>
  <c r="H334" i="30"/>
  <c r="H333" i="30"/>
  <c r="H332" i="30"/>
  <c r="H331" i="30"/>
  <c r="H330" i="30"/>
  <c r="H329" i="30"/>
  <c r="H328" i="30"/>
  <c r="H319" i="30"/>
  <c r="H318" i="30"/>
  <c r="H317" i="30"/>
  <c r="H316" i="30"/>
  <c r="H315" i="30"/>
  <c r="H314" i="30"/>
  <c r="H313" i="30"/>
  <c r="H312" i="30"/>
  <c r="H311" i="30"/>
  <c r="H310" i="30"/>
  <c r="H309" i="30"/>
  <c r="H308" i="30"/>
  <c r="H307" i="30"/>
  <c r="H306" i="30"/>
  <c r="H305" i="30"/>
  <c r="H304" i="30"/>
  <c r="H303" i="30"/>
  <c r="H302" i="30"/>
  <c r="H301" i="30"/>
  <c r="H300" i="30"/>
  <c r="H299" i="30"/>
  <c r="H298" i="30"/>
  <c r="H297" i="30"/>
  <c r="H296" i="30"/>
  <c r="H295" i="30"/>
  <c r="H294" i="30"/>
  <c r="H293" i="30"/>
  <c r="H292" i="30"/>
  <c r="H291" i="30"/>
  <c r="H290" i="30"/>
  <c r="H289" i="30"/>
  <c r="H288" i="30"/>
  <c r="H287" i="30"/>
  <c r="H286" i="30"/>
  <c r="H285" i="30"/>
  <c r="H284" i="30"/>
  <c r="H283" i="30"/>
  <c r="H282" i="30"/>
  <c r="H281" i="30"/>
  <c r="H280" i="30"/>
  <c r="H279" i="30"/>
  <c r="H278" i="30"/>
  <c r="H277" i="30"/>
  <c r="H276" i="30"/>
  <c r="H275" i="30"/>
  <c r="H274" i="30"/>
  <c r="H273" i="30"/>
  <c r="H272" i="30"/>
  <c r="H271" i="30"/>
  <c r="H270" i="30"/>
  <c r="H269" i="30"/>
  <c r="H268" i="30"/>
  <c r="H267" i="30"/>
  <c r="H266" i="30"/>
  <c r="H265" i="30"/>
  <c r="H264" i="30"/>
  <c r="H263" i="30"/>
  <c r="H262" i="30"/>
  <c r="H261" i="30"/>
  <c r="H260" i="30"/>
  <c r="H259" i="30"/>
  <c r="H258" i="30"/>
  <c r="H257" i="30"/>
  <c r="H256" i="30"/>
  <c r="H255" i="30"/>
  <c r="H254" i="30"/>
  <c r="H253" i="30"/>
  <c r="H252" i="30"/>
  <c r="H251" i="30"/>
  <c r="H250" i="30"/>
  <c r="H249" i="30"/>
  <c r="H248" i="30"/>
  <c r="H247" i="30"/>
  <c r="H246" i="30"/>
  <c r="H245" i="30"/>
  <c r="H244" i="30"/>
  <c r="H243" i="30"/>
  <c r="H242" i="30"/>
  <c r="H241" i="30"/>
  <c r="H240" i="30"/>
  <c r="H239" i="30"/>
  <c r="H238" i="30"/>
  <c r="H237" i="30"/>
  <c r="H236" i="30"/>
  <c r="H235" i="30"/>
  <c r="H234" i="30"/>
  <c r="H233" i="30"/>
  <c r="H232" i="30"/>
  <c r="H231" i="30"/>
  <c r="H230" i="30"/>
  <c r="H229" i="30"/>
  <c r="H228" i="30"/>
  <c r="H227" i="30"/>
  <c r="H226" i="30"/>
  <c r="H225" i="30"/>
  <c r="H224" i="30"/>
  <c r="H223" i="30"/>
  <c r="H222" i="30"/>
  <c r="H221" i="30"/>
  <c r="H220" i="30"/>
  <c r="H219" i="30"/>
  <c r="H218" i="30"/>
  <c r="H217" i="30"/>
  <c r="H216" i="30"/>
  <c r="H215" i="30"/>
  <c r="H214" i="30"/>
  <c r="H213" i="30"/>
  <c r="H212" i="30"/>
  <c r="H211" i="30"/>
  <c r="H210" i="30"/>
  <c r="H209" i="30"/>
  <c r="H208" i="30"/>
  <c r="H207" i="30"/>
  <c r="H206" i="30"/>
  <c r="H205" i="30"/>
  <c r="H204" i="30"/>
  <c r="H203" i="30"/>
  <c r="H202" i="30"/>
  <c r="H201" i="30"/>
  <c r="H200" i="30"/>
  <c r="H199" i="30"/>
  <c r="H198" i="30"/>
  <c r="H197" i="30"/>
  <c r="H196" i="30"/>
  <c r="H195" i="30"/>
  <c r="H194" i="30"/>
  <c r="H193" i="30"/>
  <c r="H192" i="30"/>
  <c r="H191" i="30"/>
  <c r="H190" i="30"/>
  <c r="H189" i="30"/>
  <c r="H188" i="30"/>
  <c r="H187" i="30"/>
  <c r="H186" i="30"/>
  <c r="H185" i="30"/>
  <c r="H184" i="30"/>
  <c r="H183" i="30"/>
  <c r="H182" i="30"/>
  <c r="H181" i="30"/>
  <c r="H180" i="30"/>
  <c r="H179" i="30"/>
  <c r="H178" i="30"/>
  <c r="H177" i="30"/>
  <c r="H176" i="30"/>
  <c r="H175" i="30"/>
  <c r="H174" i="30"/>
  <c r="H173" i="30"/>
  <c r="H172" i="30"/>
  <c r="H171" i="30"/>
  <c r="H170" i="30"/>
  <c r="H169" i="30"/>
  <c r="H168" i="30"/>
  <c r="H167" i="30"/>
  <c r="H166" i="30"/>
  <c r="H165" i="30"/>
  <c r="H164" i="30"/>
  <c r="H163" i="30"/>
  <c r="H162" i="30"/>
  <c r="H161" i="30"/>
  <c r="H160" i="30"/>
  <c r="H159" i="30"/>
  <c r="H158" i="30"/>
  <c r="H157" i="30"/>
  <c r="H156" i="30"/>
  <c r="H155" i="30"/>
  <c r="H154" i="30"/>
  <c r="H153" i="30"/>
  <c r="H152" i="30"/>
  <c r="H151" i="30"/>
  <c r="H150" i="30"/>
  <c r="H149" i="30"/>
  <c r="H148" i="30"/>
  <c r="H147" i="30"/>
  <c r="H146" i="30"/>
  <c r="H145" i="30"/>
  <c r="H144" i="30"/>
  <c r="H143" i="30"/>
  <c r="H142" i="30"/>
  <c r="H141" i="30"/>
  <c r="H140" i="30"/>
  <c r="H139" i="30"/>
  <c r="H137" i="30"/>
  <c r="H136" i="30"/>
  <c r="H135" i="30"/>
  <c r="H133" i="30"/>
  <c r="H132" i="30"/>
  <c r="H129" i="30"/>
  <c r="H127" i="30"/>
  <c r="H126" i="30"/>
  <c r="H125" i="30"/>
  <c r="H124" i="30"/>
  <c r="H123" i="30"/>
  <c r="H121" i="30"/>
  <c r="H120" i="30"/>
  <c r="H119" i="30"/>
  <c r="H118" i="30"/>
  <c r="H117" i="30"/>
  <c r="H116" i="30"/>
  <c r="H115" i="30"/>
  <c r="H114" i="30"/>
  <c r="H113" i="30"/>
  <c r="H112" i="30"/>
  <c r="H111" i="30"/>
  <c r="H110" i="30"/>
  <c r="H109" i="30"/>
  <c r="H108" i="30"/>
  <c r="H107" i="30"/>
  <c r="H106" i="30"/>
  <c r="H105" i="30"/>
  <c r="H104" i="30"/>
  <c r="H103" i="30"/>
  <c r="H102" i="30"/>
  <c r="H101" i="30"/>
  <c r="H100" i="30"/>
  <c r="H99" i="30"/>
  <c r="H98" i="30"/>
  <c r="H97" i="30"/>
  <c r="H96" i="30"/>
  <c r="H95" i="30"/>
  <c r="H94" i="30"/>
  <c r="H93" i="30"/>
  <c r="H92" i="30"/>
  <c r="L14" i="11" l="1"/>
  <c r="M26" i="11"/>
  <c r="M58" i="11"/>
  <c r="L61" i="11"/>
  <c r="M66" i="11"/>
  <c r="L69" i="11"/>
  <c r="M70" i="11"/>
  <c r="L73" i="11"/>
  <c r="L77" i="11"/>
  <c r="M78" i="11"/>
  <c r="L81" i="11"/>
  <c r="M82" i="11"/>
  <c r="L85" i="11"/>
  <c r="M86" i="11"/>
  <c r="L89" i="11"/>
  <c r="M90" i="11"/>
  <c r="L18" i="11"/>
  <c r="L22" i="11"/>
  <c r="L30" i="11"/>
  <c r="L34" i="11"/>
  <c r="L38" i="11"/>
  <c r="L42" i="11"/>
  <c r="L46" i="11"/>
  <c r="L50" i="11"/>
  <c r="L54" i="11"/>
  <c r="L62" i="11"/>
  <c r="L74" i="11"/>
  <c r="L17" i="11"/>
  <c r="L21" i="11"/>
  <c r="L25" i="11"/>
  <c r="L29" i="11"/>
  <c r="L33" i="11"/>
  <c r="L37" i="11"/>
  <c r="L41" i="11"/>
  <c r="L45" i="11"/>
  <c r="L49" i="11"/>
  <c r="L53" i="11"/>
  <c r="L57" i="11"/>
  <c r="L65" i="11"/>
  <c r="H122" i="30" l="1"/>
  <c r="H128" i="30"/>
  <c r="H130" i="30"/>
  <c r="H131" i="30"/>
  <c r="H134" i="30"/>
  <c r="H138" i="30"/>
  <c r="H320" i="30"/>
  <c r="H321" i="30"/>
  <c r="H322" i="30"/>
  <c r="H323" i="30"/>
  <c r="H324" i="30"/>
  <c r="H325" i="30"/>
  <c r="H326" i="30"/>
  <c r="H327" i="30"/>
  <c r="H581" i="30"/>
  <c r="H580" i="30"/>
  <c r="H579" i="30"/>
  <c r="H578" i="30"/>
  <c r="H577" i="30"/>
  <c r="H576" i="30"/>
  <c r="H575" i="30"/>
  <c r="H574" i="30"/>
  <c r="H573" i="30"/>
  <c r="H572" i="30"/>
  <c r="H571" i="30"/>
  <c r="H570" i="30"/>
  <c r="H569" i="30"/>
  <c r="H568" i="30"/>
  <c r="H567" i="30"/>
  <c r="H566" i="30"/>
  <c r="H565" i="30"/>
  <c r="H564" i="30"/>
  <c r="H563" i="30"/>
  <c r="H562" i="30"/>
  <c r="H561" i="30"/>
  <c r="H560" i="30"/>
  <c r="H559" i="30"/>
  <c r="H558" i="30"/>
  <c r="H557" i="30"/>
  <c r="H556" i="30"/>
  <c r="H555" i="30"/>
  <c r="H554" i="30"/>
  <c r="H553" i="30"/>
  <c r="H552" i="30"/>
  <c r="H551" i="30"/>
  <c r="H550" i="30"/>
  <c r="H549" i="30"/>
  <c r="H548" i="30"/>
  <c r="H547" i="30"/>
  <c r="H546" i="30"/>
  <c r="H545" i="30"/>
  <c r="H544" i="30"/>
  <c r="H543" i="30"/>
  <c r="H542" i="30"/>
  <c r="H541" i="30"/>
  <c r="H540" i="30"/>
  <c r="H539" i="30"/>
  <c r="H538" i="30"/>
  <c r="H537" i="30"/>
  <c r="H536" i="30"/>
  <c r="H535" i="30"/>
  <c r="H534" i="30"/>
  <c r="H533" i="30"/>
  <c r="H532" i="30"/>
  <c r="H531" i="30"/>
  <c r="H530" i="30"/>
  <c r="H529" i="30"/>
  <c r="H528" i="30"/>
  <c r="H527" i="30"/>
  <c r="H526" i="30"/>
  <c r="H525" i="30"/>
  <c r="H524" i="30"/>
  <c r="H523" i="30"/>
  <c r="H522" i="30"/>
  <c r="H521" i="30"/>
  <c r="H520" i="30"/>
  <c r="H519" i="30"/>
  <c r="H518" i="30"/>
  <c r="H517" i="30"/>
  <c r="H516" i="30"/>
  <c r="H515" i="30"/>
  <c r="H514" i="30"/>
  <c r="H513" i="30"/>
  <c r="H512" i="30"/>
  <c r="H511" i="30"/>
  <c r="H510" i="30"/>
  <c r="H509" i="30"/>
  <c r="H508" i="30"/>
  <c r="H507" i="30"/>
  <c r="H506" i="30"/>
  <c r="H505" i="30"/>
  <c r="H504" i="30"/>
  <c r="H503" i="30"/>
  <c r="H502" i="30"/>
  <c r="H501" i="30"/>
  <c r="H500" i="30"/>
  <c r="H499" i="30"/>
  <c r="H498" i="30"/>
  <c r="H497" i="30"/>
  <c r="H496" i="30"/>
  <c r="H495" i="30"/>
  <c r="H494" i="30"/>
  <c r="H493" i="30"/>
  <c r="H492" i="30"/>
  <c r="H491" i="30"/>
  <c r="H490" i="30"/>
  <c r="H489" i="30"/>
  <c r="H488" i="30"/>
  <c r="H487" i="30"/>
  <c r="H486" i="30"/>
  <c r="H485" i="30"/>
  <c r="H484" i="30"/>
  <c r="H483" i="30"/>
  <c r="H482" i="30"/>
  <c r="H481" i="30"/>
  <c r="H480" i="30"/>
  <c r="H479" i="30"/>
  <c r="H478" i="30"/>
  <c r="H477" i="30"/>
  <c r="H476" i="30"/>
  <c r="H475" i="30"/>
  <c r="H474" i="30"/>
  <c r="H473" i="30"/>
  <c r="H472" i="30"/>
  <c r="H471" i="30"/>
  <c r="H470" i="30"/>
  <c r="H469" i="30"/>
  <c r="H468" i="30"/>
  <c r="H467" i="30"/>
  <c r="H466" i="30"/>
  <c r="H465" i="30"/>
  <c r="H464" i="30"/>
  <c r="H463" i="30"/>
  <c r="H462" i="30"/>
  <c r="H461" i="30"/>
  <c r="H460" i="30"/>
  <c r="H459" i="30"/>
  <c r="H458" i="30"/>
  <c r="H91" i="30"/>
  <c r="H90" i="30"/>
  <c r="H89" i="30"/>
  <c r="H88" i="30"/>
  <c r="H87" i="30"/>
  <c r="H86" i="30"/>
  <c r="H85" i="30"/>
  <c r="H84" i="30"/>
  <c r="H83" i="30"/>
  <c r="H82" i="30"/>
  <c r="H81" i="30"/>
  <c r="H80" i="30"/>
  <c r="H79" i="30"/>
  <c r="H78" i="30"/>
  <c r="H77" i="30"/>
  <c r="H76" i="30"/>
  <c r="H75" i="30"/>
  <c r="H74" i="30"/>
  <c r="H73" i="30"/>
  <c r="H72" i="30"/>
  <c r="H71" i="30"/>
  <c r="H70" i="30"/>
  <c r="H69" i="30"/>
  <c r="H68" i="30"/>
  <c r="H67" i="30"/>
  <c r="H66" i="30"/>
  <c r="H65" i="30"/>
  <c r="H64" i="30"/>
  <c r="H63" i="30"/>
  <c r="H62" i="30"/>
  <c r="H61" i="30"/>
  <c r="H60" i="30"/>
  <c r="H59" i="30"/>
  <c r="H58" i="30"/>
  <c r="H57" i="30"/>
  <c r="H56" i="30"/>
  <c r="H55" i="30"/>
  <c r="H54" i="30"/>
  <c r="H53" i="30"/>
  <c r="H52" i="30"/>
  <c r="H51" i="30"/>
  <c r="H50" i="30"/>
  <c r="H49" i="30"/>
  <c r="H48" i="30"/>
  <c r="H47" i="30"/>
  <c r="H46" i="30"/>
  <c r="H45" i="30"/>
  <c r="H44" i="30"/>
  <c r="H43" i="30"/>
  <c r="H42" i="30"/>
  <c r="H41" i="30"/>
  <c r="H40" i="30"/>
  <c r="H39" i="30"/>
  <c r="H38" i="30"/>
  <c r="H37" i="30"/>
  <c r="H36" i="30"/>
  <c r="H35" i="30"/>
  <c r="H34" i="30"/>
  <c r="H33" i="30"/>
  <c r="H32" i="30"/>
  <c r="H31" i="30"/>
  <c r="H30" i="30"/>
  <c r="H29" i="30"/>
  <c r="H28" i="30"/>
  <c r="H27" i="30"/>
  <c r="H26" i="30"/>
  <c r="H25" i="30"/>
  <c r="H24" i="30"/>
  <c r="H23" i="30"/>
  <c r="H22" i="30"/>
  <c r="H21" i="30"/>
  <c r="H20" i="30"/>
  <c r="H19" i="30"/>
  <c r="H18" i="30"/>
  <c r="H17" i="30"/>
  <c r="H16" i="30"/>
  <c r="H15" i="30"/>
  <c r="H14" i="30"/>
  <c r="H13" i="30"/>
  <c r="H12" i="30"/>
  <c r="H11" i="30"/>
  <c r="H10" i="30"/>
  <c r="H9" i="30"/>
  <c r="H8" i="30"/>
  <c r="H7" i="30"/>
  <c r="H6" i="30"/>
  <c r="H5" i="30"/>
  <c r="H4" i="30"/>
  <c r="H3" i="30"/>
  <c r="H2" i="30"/>
  <c r="E22" i="12" l="1"/>
  <c r="F29" i="12" l="1"/>
  <c r="F28" i="12"/>
  <c r="I5" i="12"/>
  <c r="F20" i="12"/>
  <c r="K13" i="11"/>
  <c r="M13" i="11" s="1"/>
  <c r="H13" i="11"/>
  <c r="F26" i="12"/>
  <c r="F24" i="12"/>
  <c r="I6" i="12" l="1"/>
  <c r="L13" i="11"/>
  <c r="F25" i="12" l="1"/>
  <c r="F21" i="12" l="1"/>
  <c r="E9" i="12" s="1"/>
  <c r="I2" i="12" l="1"/>
  <c r="F22" i="12"/>
  <c r="H12" i="11"/>
  <c r="J2" i="12" l="1"/>
  <c r="I8" i="12" s="1"/>
  <c r="H14" i="12"/>
  <c r="J14" i="12" s="1"/>
  <c r="D14" i="12"/>
  <c r="F14" i="12" s="1"/>
  <c r="J93" i="11"/>
  <c r="K12" i="11"/>
  <c r="P17" i="12" l="1"/>
  <c r="L12" i="11"/>
  <c r="L93" i="11" s="1"/>
  <c r="M12" i="11"/>
  <c r="M93" i="11" s="1"/>
  <c r="M14" i="12"/>
  <c r="K93" i="11"/>
  <c r="K94" i="11" s="1"/>
  <c r="M17" i="12" l="1"/>
  <c r="M18" i="12" s="1"/>
  <c r="P18" i="12"/>
  <c r="M19" i="12" l="1"/>
  <c r="M20" i="12"/>
  <c r="M22" i="12" l="1"/>
  <c r="P19" i="12" s="1"/>
  <c r="P22" i="12" s="1"/>
  <c r="P24" i="12" s="1"/>
  <c r="P26" i="12" l="1"/>
  <c r="P25" i="12"/>
</calcChain>
</file>

<file path=xl/sharedStrings.xml><?xml version="1.0" encoding="utf-8"?>
<sst xmlns="http://schemas.openxmlformats.org/spreadsheetml/2006/main" count="6137" uniqueCount="1316">
  <si>
    <t>Configuration</t>
  </si>
  <si>
    <t>A</t>
  </si>
  <si>
    <t>B</t>
  </si>
  <si>
    <t>C</t>
  </si>
  <si>
    <t>D</t>
  </si>
  <si>
    <t>E</t>
  </si>
  <si>
    <t>F</t>
  </si>
  <si>
    <t>G</t>
  </si>
  <si>
    <t>Total</t>
  </si>
  <si>
    <t>acre</t>
  </si>
  <si>
    <t>sq.mtr</t>
  </si>
  <si>
    <t>Area</t>
  </si>
  <si>
    <t>Circle Value</t>
  </si>
  <si>
    <t>FMV</t>
  </si>
  <si>
    <t>rate</t>
  </si>
  <si>
    <t>Building</t>
  </si>
  <si>
    <t>Far</t>
  </si>
  <si>
    <t>Non Far</t>
  </si>
  <si>
    <t>Rate</t>
  </si>
  <si>
    <t>Value</t>
  </si>
  <si>
    <t>Total Cons</t>
  </si>
  <si>
    <t>sq.ft</t>
  </si>
  <si>
    <t>per sq.ft</t>
  </si>
  <si>
    <t>a</t>
  </si>
  <si>
    <t>b</t>
  </si>
  <si>
    <t>c</t>
  </si>
  <si>
    <t>d</t>
  </si>
  <si>
    <t>FAR</t>
  </si>
  <si>
    <t>Built up</t>
  </si>
  <si>
    <t>e</t>
  </si>
  <si>
    <t>NON FAR</t>
  </si>
  <si>
    <t>round off</t>
  </si>
  <si>
    <t>RV</t>
  </si>
  <si>
    <t>DV</t>
  </si>
  <si>
    <t>Grand Total</t>
  </si>
  <si>
    <t>Row Labels</t>
  </si>
  <si>
    <t>Units on one tower</t>
  </si>
  <si>
    <t>Permissible FAR</t>
  </si>
  <si>
    <t>Land value</t>
  </si>
  <si>
    <t>original rate</t>
  </si>
  <si>
    <t>after disc.</t>
  </si>
  <si>
    <t>Aesthetic</t>
  </si>
  <si>
    <t>per sq.yds</t>
  </si>
  <si>
    <t>sq.yds</t>
  </si>
  <si>
    <t>Floors</t>
  </si>
  <si>
    <t>S.no.</t>
  </si>
  <si>
    <t>Proposed Green Area</t>
  </si>
  <si>
    <t>Required Green Area</t>
  </si>
  <si>
    <t>PR. Ground Coverage</t>
  </si>
  <si>
    <t>Achieved GC</t>
  </si>
  <si>
    <t>land rate</t>
  </si>
  <si>
    <t>cons rate</t>
  </si>
  <si>
    <t>INR per sq.yds</t>
  </si>
  <si>
    <t>FSI</t>
  </si>
  <si>
    <t>TOTAL</t>
  </si>
  <si>
    <t>Total No. of DU in each Tower</t>
  </si>
  <si>
    <t>Calculation</t>
  </si>
  <si>
    <t>Staus</t>
  </si>
  <si>
    <t>Status</t>
  </si>
  <si>
    <t>Saleable area per DU
(In sq.mt)</t>
  </si>
  <si>
    <t>Saleable area per DU
(In sq.ft)</t>
  </si>
  <si>
    <t>Total Saleable area  
(in sq.ft)</t>
  </si>
  <si>
    <t>Parking Required</t>
  </si>
  <si>
    <t>Parking provided</t>
  </si>
  <si>
    <t>Discount</t>
  </si>
  <si>
    <t>Super Area</t>
  </si>
  <si>
    <t>Projects Name</t>
  </si>
  <si>
    <t>Area Unit</t>
  </si>
  <si>
    <t>Type of Project</t>
  </si>
  <si>
    <t>Record Type</t>
  </si>
  <si>
    <t>Property ID</t>
  </si>
  <si>
    <t>Property Name</t>
  </si>
  <si>
    <t>Tower Code</t>
  </si>
  <si>
    <t>Floor Number</t>
  </si>
  <si>
    <t>Unit Type</t>
  </si>
  <si>
    <t>Final Billable Area</t>
  </si>
  <si>
    <t>Carpet Area (Sq.M)</t>
  </si>
  <si>
    <t>Terrace/PES areas (Sq.M)</t>
  </si>
  <si>
    <t>Balcony Area (Sq.M)</t>
  </si>
  <si>
    <t>Seven Elements</t>
  </si>
  <si>
    <t>Sq.Ft.</t>
  </si>
  <si>
    <t>Residential</t>
  </si>
  <si>
    <t>Apartment</t>
  </si>
  <si>
    <t>PR# 09-2014-302390</t>
  </si>
  <si>
    <t>HSG-023/1503/Tower A3/Sector-89A</t>
  </si>
  <si>
    <t>HSG-023/Tower A3</t>
  </si>
  <si>
    <t>15</t>
  </si>
  <si>
    <t>3BR +</t>
  </si>
  <si>
    <t>PR# 09-2014-302391</t>
  </si>
  <si>
    <t>HSG-023/1504/Tower A3/Sector-89A</t>
  </si>
  <si>
    <t>2BR+</t>
  </si>
  <si>
    <t>PR# 09-2014-302394</t>
  </si>
  <si>
    <t>HSG-023/1603/Tower A3/Sector-89A</t>
  </si>
  <si>
    <t>16</t>
  </si>
  <si>
    <t>PR# 09-2014-302395</t>
  </si>
  <si>
    <t>HSG-023/1604/Tower A3/Sector-89A</t>
  </si>
  <si>
    <t>PR# 09-2014-302392</t>
  </si>
  <si>
    <t>HSG-023/1601/Tower A3/Sector-89A</t>
  </si>
  <si>
    <t>PR# 09-2014-302393</t>
  </si>
  <si>
    <t>HSG-023/1602/Tower A3/Sector-89A</t>
  </si>
  <si>
    <t>PR# 09-2014-302398</t>
  </si>
  <si>
    <t>HSG-023/1703/Tower A3/Sector-89A</t>
  </si>
  <si>
    <t>17</t>
  </si>
  <si>
    <t>PR# 09-2014-302399</t>
  </si>
  <si>
    <t>HSG-023/1704/Tower A3/Sector-89A</t>
  </si>
  <si>
    <t>PR# 09-2014-302396</t>
  </si>
  <si>
    <t>HSG-023/1701/Tower A3/Sector-89A</t>
  </si>
  <si>
    <t>PR# 09-2014-302397</t>
  </si>
  <si>
    <t>HSG-023/1702/Tower A3/Sector-89A</t>
  </si>
  <si>
    <t>PR# 09-2014-302400</t>
  </si>
  <si>
    <t>HSG-023/1801/Tower A3/Sector-89A</t>
  </si>
  <si>
    <t>18</t>
  </si>
  <si>
    <t>PR# 09-2014-302403</t>
  </si>
  <si>
    <t>HSG-023/1804/Tower A3/Sector-89A</t>
  </si>
  <si>
    <t>PR# 09-2014-302404</t>
  </si>
  <si>
    <t>HSG-023/1902/Tower A3/Sector-89A</t>
  </si>
  <si>
    <t>19</t>
  </si>
  <si>
    <t>PR# 09-2014-302401</t>
  </si>
  <si>
    <t>HSG-023/1802/Tower A3/Sector-89A</t>
  </si>
  <si>
    <t>PR# 09-2014-302402</t>
  </si>
  <si>
    <t>HSG-023/1803/Tower A3/Sector-89A</t>
  </si>
  <si>
    <t>PR# 09-2014-302407</t>
  </si>
  <si>
    <t>HSG-023/2003/Tower A3/Sector-89A</t>
  </si>
  <si>
    <t>20</t>
  </si>
  <si>
    <t>PR# 09-2014-302408</t>
  </si>
  <si>
    <t>HSG-023/101/Tower A4/Sector-89A</t>
  </si>
  <si>
    <t>HSG-023/Tower A4</t>
  </si>
  <si>
    <t>1</t>
  </si>
  <si>
    <t>PR# 09-2014-302405</t>
  </si>
  <si>
    <t>HSG-023/1903/Tower A3/Sector-89A</t>
  </si>
  <si>
    <t>PR# 09-2014-302406</t>
  </si>
  <si>
    <t>HSG-023/2002/Tower A3/Sector-89A</t>
  </si>
  <si>
    <t>PR# 09-2014-302411</t>
  </si>
  <si>
    <t>HSG-023/104/Tower A4/Sector-89A</t>
  </si>
  <si>
    <t>PR# 09-2014-302412</t>
  </si>
  <si>
    <t>HSG-023/201/Tower A4/Sector-89A</t>
  </si>
  <si>
    <t>2</t>
  </si>
  <si>
    <t>PR# 09-2014-302409</t>
  </si>
  <si>
    <t>HSG-023/102/Tower A4/Sector-89A</t>
  </si>
  <si>
    <t>PR# 09-2014-302410</t>
  </si>
  <si>
    <t>HSG-023/103/Tower A4/Sector-89A</t>
  </si>
  <si>
    <t>PR# 09-2014-302415</t>
  </si>
  <si>
    <t>HSG-023/204/Tower A4/Sector-89A</t>
  </si>
  <si>
    <t>PR# 09-2014-302453</t>
  </si>
  <si>
    <t>HSG-023/1202/Tower A4/Sector-89A</t>
  </si>
  <si>
    <t>12</t>
  </si>
  <si>
    <t>PR# 09-2014-302416</t>
  </si>
  <si>
    <t>HSG-023/301/Tower A4/Sector-89A</t>
  </si>
  <si>
    <t>3</t>
  </si>
  <si>
    <t>PR# 09-2014-302454</t>
  </si>
  <si>
    <t>HSG-023/1203/Tower A4/Sector-89A</t>
  </si>
  <si>
    <t>PR# 09-2014-302413</t>
  </si>
  <si>
    <t>HSG-023/202/Tower A4/Sector-89A</t>
  </si>
  <si>
    <t>PR# 09-2014-302414</t>
  </si>
  <si>
    <t>HSG-023/203/Tower A4/Sector-89A</t>
  </si>
  <si>
    <t>PR# 09-2014-302452</t>
  </si>
  <si>
    <t>HSG-023/1201/Tower A4/Sector-89A</t>
  </si>
  <si>
    <t>PR# 09-2014-302419</t>
  </si>
  <si>
    <t>HSG-023/304/Tower A4/Sector-89A</t>
  </si>
  <si>
    <t>PR# 09-2014-302457</t>
  </si>
  <si>
    <t>HSG-023/1402/Tower A4/Sector-89A</t>
  </si>
  <si>
    <t>14</t>
  </si>
  <si>
    <t>PR# 09-2014-302420</t>
  </si>
  <si>
    <t>HSG-023/401/Tower A4/Sector-89A</t>
  </si>
  <si>
    <t>4</t>
  </si>
  <si>
    <t>PR# 09-2014-302458</t>
  </si>
  <si>
    <t>HSG-023/1403/Tower A4/Sector-89A</t>
  </si>
  <si>
    <t>PR# 09-2014-302417</t>
  </si>
  <si>
    <t>HSG-023/302/Tower A4/Sector-89A</t>
  </si>
  <si>
    <t>PR# 09-2014-302455</t>
  </si>
  <si>
    <t>HSG-023/1204/Tower A4/Sector-89A</t>
  </si>
  <si>
    <t>PR# 09-2014-302418</t>
  </si>
  <si>
    <t>HSG-023/303/Tower A4/Sector-89A</t>
  </si>
  <si>
    <t>PR# 09-2014-302456</t>
  </si>
  <si>
    <t>HSG-023/1401/Tower A4/Sector-89A</t>
  </si>
  <si>
    <t>PR# 09-2014-302423</t>
  </si>
  <si>
    <t>HSG-023/404/Tower A4/Sector-89A</t>
  </si>
  <si>
    <t>PR# 09-2014-302461</t>
  </si>
  <si>
    <t>HSG-023/1502/Tower A4/Sector-89A</t>
  </si>
  <si>
    <t>PR# 09-2014-302424</t>
  </si>
  <si>
    <t>HSG-023/501/Tower A4/Sector-89A</t>
  </si>
  <si>
    <t>5</t>
  </si>
  <si>
    <t>PR# 09-2014-302421</t>
  </si>
  <si>
    <t>HSG-023/402/Tower A4/Sector-89A</t>
  </si>
  <si>
    <t>PR# 09-2014-302459</t>
  </si>
  <si>
    <t>HSG-023/1404/Tower A4/Sector-89A</t>
  </si>
  <si>
    <t>PR# 09-2014-302422</t>
  </si>
  <si>
    <t>HSG-023/403/Tower A4/Sector-89A</t>
  </si>
  <si>
    <t>PR# 09-2014-302460</t>
  </si>
  <si>
    <t>HSG-023/1501/Tower A4/Sector-89A</t>
  </si>
  <si>
    <t>PR# 09-2014-302425</t>
  </si>
  <si>
    <t>HSG-023/502/Tower A4/Sector-89A</t>
  </si>
  <si>
    <t>PR# 09-2014-302462</t>
  </si>
  <si>
    <t>HSG-023/1503/Tower A4/Sector-89A</t>
  </si>
  <si>
    <t>PR# 09-2014-302463</t>
  </si>
  <si>
    <t>HSG-023/1504/Tower A4/Sector-89A</t>
  </si>
  <si>
    <t>PR# 09-2014-302426</t>
  </si>
  <si>
    <t>HSG-023/503/Tower A4/Sector-89A</t>
  </si>
  <si>
    <t>PR# 09-2014-302429</t>
  </si>
  <si>
    <t>HSG-023/602/Tower A4/Sector-89A</t>
  </si>
  <si>
    <t>6</t>
  </si>
  <si>
    <t>PR# 09-2014-302466</t>
  </si>
  <si>
    <t>HSG-023/1603/Tower A4/Sector-89A</t>
  </si>
  <si>
    <t>PR# 09-2014-302467</t>
  </si>
  <si>
    <t>HSG-023/1604/Tower A4/Sector-89A</t>
  </si>
  <si>
    <t>PR# 09-2014-302430</t>
  </si>
  <si>
    <t>HSG-023/603/Tower A4/Sector-89A</t>
  </si>
  <si>
    <t>PR# 09-2014-302427</t>
  </si>
  <si>
    <t>HSG-023/504/Tower A4/Sector-89A</t>
  </si>
  <si>
    <t>PR# 09-2014-302464</t>
  </si>
  <si>
    <t>HSG-023/1601/Tower A4/Sector-89A</t>
  </si>
  <si>
    <t>PR# 09-2014-302465</t>
  </si>
  <si>
    <t>HSG-023/1602/Tower A4/Sector-89A</t>
  </si>
  <si>
    <t>PR# 09-2014-302428</t>
  </si>
  <si>
    <t>HSG-023/601/Tower A4/Sector-89A</t>
  </si>
  <si>
    <t>PR# 09-2014-302433</t>
  </si>
  <si>
    <t>HSG-023/702/Tower A4/Sector-89A</t>
  </si>
  <si>
    <t>7</t>
  </si>
  <si>
    <t>PR# 09-2014-302470</t>
  </si>
  <si>
    <t>HSG-023/1703/Tower A4/Sector-89A</t>
  </si>
  <si>
    <t>PR# 09-2014-302471</t>
  </si>
  <si>
    <t>HSG-023/1704/Tower A4/Sector-89A</t>
  </si>
  <si>
    <t>PR# 09-2014-302434</t>
  </si>
  <si>
    <t>HSG-023/703/Tower A4/Sector-89A</t>
  </si>
  <si>
    <t>PR# 09-2014-302431</t>
  </si>
  <si>
    <t>HSG-023/604/Tower A4/Sector-89A</t>
  </si>
  <si>
    <t>PR# 09-2014-302468</t>
  </si>
  <si>
    <t>HSG-023/1701/Tower A4/Sector-89A</t>
  </si>
  <si>
    <t>PR# 09-2014-302469</t>
  </si>
  <si>
    <t>HSG-023/1702/Tower A4/Sector-89A</t>
  </si>
  <si>
    <t>PR# 09-2014-302432</t>
  </si>
  <si>
    <t>HSG-023/701/Tower A4/Sector-89A</t>
  </si>
  <si>
    <t>PR# 09-2014-302437</t>
  </si>
  <si>
    <t>HSG-023/802/Tower A4/Sector-89A</t>
  </si>
  <si>
    <t>8</t>
  </si>
  <si>
    <t>PR# 09-2014-302474</t>
  </si>
  <si>
    <t>HSG-023/1803/Tower A4/Sector-89A</t>
  </si>
  <si>
    <t>PR# 09-2014-302475</t>
  </si>
  <si>
    <t>HSG-023/1804/Tower A4/Sector-89A</t>
  </si>
  <si>
    <t>PR# 09-2014-302438</t>
  </si>
  <si>
    <t>HSG-023/803/Tower A4/Sector-89A</t>
  </si>
  <si>
    <t>PR# 09-2014-302435</t>
  </si>
  <si>
    <t>HSG-023/704/Tower A4/Sector-89A</t>
  </si>
  <si>
    <t>PR# 09-2014-302472</t>
  </si>
  <si>
    <t>HSG-023/1801/Tower A4/Sector-89A</t>
  </si>
  <si>
    <t>PR# 09-2014-302473</t>
  </si>
  <si>
    <t>HSG-023/1802/Tower A4/Sector-89A</t>
  </si>
  <si>
    <t>PR# 09-2014-302436</t>
  </si>
  <si>
    <t>HSG-023/801/Tower A4/Sector-89A</t>
  </si>
  <si>
    <t>PR# 09-2014-302441</t>
  </si>
  <si>
    <t>HSG-023/902/Tower A4/Sector-89A</t>
  </si>
  <si>
    <t>9</t>
  </si>
  <si>
    <t>PR# 09-2014-302478</t>
  </si>
  <si>
    <t>HSG-023/2002/Tower A4/Sector-89A</t>
  </si>
  <si>
    <t>PR# 09-2014-302442</t>
  </si>
  <si>
    <t>HSG-023/903/Tower A4/Sector-89A</t>
  </si>
  <si>
    <t>PR# 09-2014-302479</t>
  </si>
  <si>
    <t>HSG-023/2003/Tower A4/Sector-89A</t>
  </si>
  <si>
    <t>PR# 09-2014-302439</t>
  </si>
  <si>
    <t>HSG-023/804/Tower A4/Sector-89A</t>
  </si>
  <si>
    <t>PR# 09-2014-302476</t>
  </si>
  <si>
    <t>HSG-023/1902/Tower A4/Sector-89A</t>
  </si>
  <si>
    <t>PR# 09-2014-302440</t>
  </si>
  <si>
    <t>HSG-023/901/Tower A4/Sector-89A</t>
  </si>
  <si>
    <t>PR# 09-2014-302477</t>
  </si>
  <si>
    <t>HSG-023/1903/Tower A4/Sector-89A</t>
  </si>
  <si>
    <t>PR# 09-2014-302445</t>
  </si>
  <si>
    <t>HSG-023/1002/Tower A4/Sector-89A</t>
  </si>
  <si>
    <t>10</t>
  </si>
  <si>
    <t>PR# 09-2014-302446</t>
  </si>
  <si>
    <t>HSG-023/1003/Tower A4/Sector-89A</t>
  </si>
  <si>
    <t>PR# 09-2014-302443</t>
  </si>
  <si>
    <t>HSG-023/904/Tower A4/Sector-89A</t>
  </si>
  <si>
    <t>PR# 09-2014-302444</t>
  </si>
  <si>
    <t>HSG-023/1001/Tower A4/Sector-89A</t>
  </si>
  <si>
    <t>PR# 09-2014-302449</t>
  </si>
  <si>
    <t>HSG-023/1102/Tower A4/Sector-89A</t>
  </si>
  <si>
    <t>11</t>
  </si>
  <si>
    <t>PR# 09-2014-302450</t>
  </si>
  <si>
    <t>HSG-023/1103/Tower A4/Sector-89A</t>
  </si>
  <si>
    <t>PR# 09-2014-302447</t>
  </si>
  <si>
    <t>HSG-023/1004/Tower A4/Sector-89A</t>
  </si>
  <si>
    <t>PR# 09-2014-302448</t>
  </si>
  <si>
    <t>HSG-023/1101/Tower A4/Sector-89A</t>
  </si>
  <si>
    <t>PR# 09-2014-302451</t>
  </si>
  <si>
    <t>HSG-023/1104/Tower A4/Sector-89A</t>
  </si>
  <si>
    <t>PR# 09-2014-300817</t>
  </si>
  <si>
    <t>HSG-023/A-701/Second Court/Sector-89A</t>
  </si>
  <si>
    <t>HSG-023/Second Court</t>
  </si>
  <si>
    <t>4BR +</t>
  </si>
  <si>
    <t>PR# 09-2014-300818</t>
  </si>
  <si>
    <t>HSG-023/A-702/Second Court/Sector-89A</t>
  </si>
  <si>
    <t>PR# 09-2014-300821</t>
  </si>
  <si>
    <t>HSG-023/B-701/Second Court/Sector-89A</t>
  </si>
  <si>
    <t>PR# 09-2014-300822</t>
  </si>
  <si>
    <t>HSG-023/B-702/Second Court/Sector-89A</t>
  </si>
  <si>
    <t>PR# 09-2014-300819</t>
  </si>
  <si>
    <t>HSG-023/A-703/Second Court/Sector-89A</t>
  </si>
  <si>
    <t>PR# 09-2014-300820</t>
  </si>
  <si>
    <t>HSG-023/A-704/Second Court/Sector-89A</t>
  </si>
  <si>
    <t>PR# 09-2014-300825</t>
  </si>
  <si>
    <t>HSG-023/A-701/Sixth Court/Sector-89A</t>
  </si>
  <si>
    <t>HSG-023/Sixth Court</t>
  </si>
  <si>
    <t>PR# 09-2014-300826</t>
  </si>
  <si>
    <t>HSG-023/A-702/Sixth Court/Sector-89A</t>
  </si>
  <si>
    <t>3BR</t>
  </si>
  <si>
    <t>PR# 09-2014-300823</t>
  </si>
  <si>
    <t>HSG-023/B-703/Second Court/Sector-89A</t>
  </si>
  <si>
    <t>PR# 09-2014-300824</t>
  </si>
  <si>
    <t>HSG-023/B-704/Second Court/Sector-89A</t>
  </si>
  <si>
    <t>PR# 09-2014-300827</t>
  </si>
  <si>
    <t>HSG-023/A-703/Sixth Court/Sector-89A</t>
  </si>
  <si>
    <t>PR# 09-2014-300830</t>
  </si>
  <si>
    <t>HSG-023/B-702/Sixth Court/Sector-89A</t>
  </si>
  <si>
    <t>PR# 09-2014-300831</t>
  </si>
  <si>
    <t>HSG-023/B-703/Sixth Court/Sector-89A</t>
  </si>
  <si>
    <t>PR# 09-2014-300828</t>
  </si>
  <si>
    <t>HSG-023/A-704/Sixth Court/Sector-89A</t>
  </si>
  <si>
    <t>PR# 09-2014-300829</t>
  </si>
  <si>
    <t>HSG-023/B-701/Sixth Court/Sector-89A</t>
  </si>
  <si>
    <t>PR# 09-2014-300834</t>
  </si>
  <si>
    <t>HSG-023/A-702/Third Court/Sector-89A</t>
  </si>
  <si>
    <t>HSG-023/Third Court</t>
  </si>
  <si>
    <t>PR# 09-2014-300797</t>
  </si>
  <si>
    <t>HSG-023/A-701/Fifth Court/Sector-89A</t>
  </si>
  <si>
    <t>HSG-023/Fifth Court</t>
  </si>
  <si>
    <t>PR# 09-2014-300835</t>
  </si>
  <si>
    <t>HSG-023/A-703/Third Court/Sector-89A</t>
  </si>
  <si>
    <t>PR# 09-2014-300798</t>
  </si>
  <si>
    <t>HSG-023/A-702/Fifth Court/Sector-89A</t>
  </si>
  <si>
    <t>PR# 09-2014-300832</t>
  </si>
  <si>
    <t>HSG-023/B-704/Sixth Court/Sector-89A</t>
  </si>
  <si>
    <t>PR# 09-2014-300833</t>
  </si>
  <si>
    <t>HSG-023/A-701/Third Court/Sector-89A</t>
  </si>
  <si>
    <t>PR# 09-2014-300838</t>
  </si>
  <si>
    <t>HSG-023/B-702/Third Court/Sector-89A</t>
  </si>
  <si>
    <t>PR# 09-2014-300801</t>
  </si>
  <si>
    <t>HSG-023/B-701/Fifth Court/Sector-89A</t>
  </si>
  <si>
    <t>PR# 09-2014-300839</t>
  </si>
  <si>
    <t>HSG-023/B-703/Third Court/Sector-89A</t>
  </si>
  <si>
    <t>PR# 09-2014-300802</t>
  </si>
  <si>
    <t>HSG-023/B-702/Fifth Court/Sector-89A</t>
  </si>
  <si>
    <t>PR# 09-2014-300836</t>
  </si>
  <si>
    <t>HSG-023/A-704/Third Court/Sector-89A</t>
  </si>
  <si>
    <t>PR# 09-2014-300799</t>
  </si>
  <si>
    <t>HSG-023/A-703/Fifth Court/Sector-89A</t>
  </si>
  <si>
    <t>PR# 09-2014-300837</t>
  </si>
  <si>
    <t>HSG-023/B-701/Third Court/Sector-89A</t>
  </si>
  <si>
    <t>PR# 09-2014-300800</t>
  </si>
  <si>
    <t>HSG-023/A-704/Fifth Court/Sector-89A</t>
  </si>
  <si>
    <t>PR# 09-2014-300805</t>
  </si>
  <si>
    <t>HSG-023/A-701/First Court/Sector-89A</t>
  </si>
  <si>
    <t>HSG-023/First Court</t>
  </si>
  <si>
    <t>PR# 09-2014-300843</t>
  </si>
  <si>
    <t>HSG-023/2102/Tower A2/Sector-89A</t>
  </si>
  <si>
    <t>HSG-023/Tower A2</t>
  </si>
  <si>
    <t>21</t>
  </si>
  <si>
    <t>PR# 09-2014-300806</t>
  </si>
  <si>
    <t>HSG-023/A-702/First Court/Sector-89A</t>
  </si>
  <si>
    <t>PR# 09-2014-300840</t>
  </si>
  <si>
    <t>HSG-023/B-704/Third Court/Sector-89A</t>
  </si>
  <si>
    <t>PR# 09-2014-300803</t>
  </si>
  <si>
    <t>HSG-023/B-703/Fifth Court/Sector-89A</t>
  </si>
  <si>
    <t>PR# 09-2014-300804</t>
  </si>
  <si>
    <t>HSG-023/B-704/Fifth Court/Sector-89A</t>
  </si>
  <si>
    <t>PR# 09-2014-300809</t>
  </si>
  <si>
    <t>HSG-023/A-701/Fourth Court/Sector-89A</t>
  </si>
  <si>
    <t>HSG-023/Fourth Court</t>
  </si>
  <si>
    <t>PR# 09-2014-300846</t>
  </si>
  <si>
    <t>HSG-023/2103/Tower A3/Sector-89A</t>
  </si>
  <si>
    <t>PR# 09-2014-300810</t>
  </si>
  <si>
    <t>HSG-023/A-702/Fourth Court/Sector-89A</t>
  </si>
  <si>
    <t>PR# 09-2014-300847</t>
  </si>
  <si>
    <t>HSG-023/2102/Tower A4/Sector-89A</t>
  </si>
  <si>
    <t>PR# 09-2014-300844</t>
  </si>
  <si>
    <t>HSG-023/2103/Tower A2/Sector-89A</t>
  </si>
  <si>
    <t>PR# 09-2014-300807</t>
  </si>
  <si>
    <t>HSG-023/A-703/First Court/Sector-89A</t>
  </si>
  <si>
    <t>PR# 09-2014-300808</t>
  </si>
  <si>
    <t>HSG-023/A-704/First Court/Sector-89A</t>
  </si>
  <si>
    <t>PR# 09-2014-300845</t>
  </si>
  <si>
    <t>HSG-023/2102/Tower A3/Sector-89A</t>
  </si>
  <si>
    <t>PR# 09-2014-300813</t>
  </si>
  <si>
    <t>HSG-023/B-701/Fourth Court/Sector-89A</t>
  </si>
  <si>
    <t>PR# 09-2014-300814</t>
  </si>
  <si>
    <t>HSG-023/B-702/Fourth Court/Sector-89A</t>
  </si>
  <si>
    <t>PR# 09-2014-300811</t>
  </si>
  <si>
    <t>HSG-023/A-703/Fourth Court/Sector-89A</t>
  </si>
  <si>
    <t>PR# 09-2014-300848</t>
  </si>
  <si>
    <t>HSG-023/2103/Tower A4/Sector-89A</t>
  </si>
  <si>
    <t>PR# 09-2014-300812</t>
  </si>
  <si>
    <t>HSG-023/A-704/Fourth Court/Sector-89A</t>
  </si>
  <si>
    <t>PR# 09-2014-300815</t>
  </si>
  <si>
    <t>HSG-023/B-703/Fourth Court/Sector-89A</t>
  </si>
  <si>
    <t>PR# 09-2014-300816</t>
  </si>
  <si>
    <t>HSG-023/B-704/Fourth Court/Sector-89A</t>
  </si>
  <si>
    <t>PR# 09-2014-301898</t>
  </si>
  <si>
    <t>HSG-023/A-503/Fifth Court/Sector-89A</t>
  </si>
  <si>
    <t>PR# 09-2014-301899</t>
  </si>
  <si>
    <t>HSG-023/A-504/Fifth Court/Sector-89A</t>
  </si>
  <si>
    <t>PR# 09-2014-301896</t>
  </si>
  <si>
    <t>HSG-023/A-501/Fifth Court/Sector-89A</t>
  </si>
  <si>
    <t>PR# 09-2014-301897</t>
  </si>
  <si>
    <t>HSG-023/A-502/Fifth Court/Sector-89A</t>
  </si>
  <si>
    <t>PR# 09-2014-301902</t>
  </si>
  <si>
    <t>HSG-023/A-603/Fifth Court/Sector-89A</t>
  </si>
  <si>
    <t>PR# 09-2014-301903</t>
  </si>
  <si>
    <t>HSG-023/A-604/Fifth Court/Sector-89A</t>
  </si>
  <si>
    <t>PR# 09-2014-301900</t>
  </si>
  <si>
    <t>HSG-023/A-601/Fifth Court/Sector-89A</t>
  </si>
  <si>
    <t>PR# 09-2014-301901</t>
  </si>
  <si>
    <t>HSG-023/A-602/Fifth Court/Sector-89A</t>
  </si>
  <si>
    <t>PR# 09-2014-301904</t>
  </si>
  <si>
    <t>HSG-023/B-001/Fifth Court/Sector-89A</t>
  </si>
  <si>
    <t>0</t>
  </si>
  <si>
    <t>PR# 09-2014-301907</t>
  </si>
  <si>
    <t>HSG-023/B-004/Fifth Court/Sector-89A</t>
  </si>
  <si>
    <t>PR# 09-2014-301908</t>
  </si>
  <si>
    <t>HSG-023/B-101/Fifth Court/Sector-89A</t>
  </si>
  <si>
    <t>PR# 09-2014-301905</t>
  </si>
  <si>
    <t>HSG-023/B-002/Fifth Court/Sector-89A</t>
  </si>
  <si>
    <t>PR# 09-2014-301906</t>
  </si>
  <si>
    <t>HSG-023/B-003/Fifth Court/Sector-89A</t>
  </si>
  <si>
    <t>PR# 09-2014-301911</t>
  </si>
  <si>
    <t>HSG-023/B-104/Fifth Court/Sector-89A</t>
  </si>
  <si>
    <t>PR# 09-2014-301912</t>
  </si>
  <si>
    <t>HSG-023/B-201/Fifth Court/Sector-89A</t>
  </si>
  <si>
    <t>PR# 09-2014-301909</t>
  </si>
  <si>
    <t>HSG-023/B-102/Fifth Court/Sector-89A</t>
  </si>
  <si>
    <t>PR# 09-2014-301910</t>
  </si>
  <si>
    <t>HSG-023/B-103/Fifth Court/Sector-89A</t>
  </si>
  <si>
    <t>PR# 09-2014-301915</t>
  </si>
  <si>
    <t>HSG-023/B-204/Fifth Court/Sector-89A</t>
  </si>
  <si>
    <t>PR# 09-2014-301878</t>
  </si>
  <si>
    <t>HSG-023/A-003/Fifth Court/Sector-89A</t>
  </si>
  <si>
    <t>PR# 09-2014-301879</t>
  </si>
  <si>
    <t>HSG-023/A-004/Fifth Court/Sector-89A</t>
  </si>
  <si>
    <t>PR# 09-2014-301916</t>
  </si>
  <si>
    <t>HSG-023/B-301/Fifth Court/Sector-89A</t>
  </si>
  <si>
    <t>PR# 09-2014-301876</t>
  </si>
  <si>
    <t>HSG-023/A-001/Fifth Court/Sector-89A</t>
  </si>
  <si>
    <t>PR# 09-2014-301913</t>
  </si>
  <si>
    <t>HSG-023/B-202/Fifth Court/Sector-89A</t>
  </si>
  <si>
    <t>PR# 09-2014-301877</t>
  </si>
  <si>
    <t>HSG-023/A-002/Fifth Court/Sector-89A</t>
  </si>
  <si>
    <t>PR# 09-2014-301914</t>
  </si>
  <si>
    <t>HSG-023/B-203/Fifth Court/Sector-89A</t>
  </si>
  <si>
    <t>PR# 09-2014-301957</t>
  </si>
  <si>
    <t>HSG-023/A-602/First Court/Sector-89A</t>
  </si>
  <si>
    <t>PR# 09-2014-301919</t>
  </si>
  <si>
    <t>HSG-023/B-304/Fifth Court/Sector-89A</t>
  </si>
  <si>
    <t>PR# 09-2014-301882</t>
  </si>
  <si>
    <t>HSG-023/A-103/Fifth Court/Sector-89A</t>
  </si>
  <si>
    <t>PR# 09-2014-301958</t>
  </si>
  <si>
    <t>HSG-023/A-603/First Court/Sector-89A</t>
  </si>
  <si>
    <t>PR# 09-2014-301920</t>
  </si>
  <si>
    <t>HSG-023/B-401/Fifth Court/Sector-89A</t>
  </si>
  <si>
    <t>PR# 09-2014-301883</t>
  </si>
  <si>
    <t>HSG-023/A-104/Fifth Court/Sector-89A</t>
  </si>
  <si>
    <t>PR# 09-2014-301880</t>
  </si>
  <si>
    <t>HSG-023/A-101/Fifth Court/Sector-89A</t>
  </si>
  <si>
    <t>PR# 09-2014-301917</t>
  </si>
  <si>
    <t>HSG-023/B-302/Fifth Court/Sector-89A</t>
  </si>
  <si>
    <t>PR# 09-2014-301956</t>
  </si>
  <si>
    <t>HSG-023/A-601/First Court/Sector-89A</t>
  </si>
  <si>
    <t>PR# 09-2014-301881</t>
  </si>
  <si>
    <t>HSG-023/A-102/Fifth Court/Sector-89A</t>
  </si>
  <si>
    <t>PR# 09-2014-301918</t>
  </si>
  <si>
    <t>HSG-023/B-303/Fifth Court/Sector-89A</t>
  </si>
  <si>
    <t>PR# 09-2014-301961</t>
  </si>
  <si>
    <t>HSG-023/A-002/Fourth Court/Sector-89A</t>
  </si>
  <si>
    <t>PR# 09-2014-301923</t>
  </si>
  <si>
    <t>HSG-023/B-404/Fifth Court/Sector-89A</t>
  </si>
  <si>
    <t>PR# 09-2014-301886</t>
  </si>
  <si>
    <t>HSG-023/A-203/Fifth Court/Sector-89A</t>
  </si>
  <si>
    <t>PR# 09-2014-301962</t>
  </si>
  <si>
    <t>HSG-023/A-003/Fourth Court/Sector-89A</t>
  </si>
  <si>
    <t>PR# 09-2014-301924</t>
  </si>
  <si>
    <t>HSG-023/B-501/Fifth Court/Sector-89A</t>
  </si>
  <si>
    <t>PR# 09-2014-301887</t>
  </si>
  <si>
    <t>HSG-023/A-204/Fifth Court/Sector-89A</t>
  </si>
  <si>
    <t>PR# 09-2014-301959</t>
  </si>
  <si>
    <t>HSG-023/A-604/First Court/Sector-89A</t>
  </si>
  <si>
    <t>PR# 09-2014-301884</t>
  </si>
  <si>
    <t>HSG-023/A-201/Fifth Court/Sector-89A</t>
  </si>
  <si>
    <t>PR# 09-2014-301921</t>
  </si>
  <si>
    <t>HSG-023/B-402/Fifth Court/Sector-89A</t>
  </si>
  <si>
    <t>PR# 09-2014-301960</t>
  </si>
  <si>
    <t>HSG-023/A-001/Fourth Court/Sector-89A</t>
  </si>
  <si>
    <t>PR# 09-2014-301885</t>
  </si>
  <si>
    <t>HSG-023/A-202/Fifth Court/Sector-89A</t>
  </si>
  <si>
    <t>PR# 09-2014-301922</t>
  </si>
  <si>
    <t>HSG-023/B-403/Fifth Court/Sector-89A</t>
  </si>
  <si>
    <t>PR# 09-2014-301965</t>
  </si>
  <si>
    <t>HSG-023/A-102/Fourth Court/Sector-89A</t>
  </si>
  <si>
    <t>PR# 09-2014-301927</t>
  </si>
  <si>
    <t>HSG-023/B-504/Fifth Court/Sector-89A</t>
  </si>
  <si>
    <t>PR# 09-2014-301890</t>
  </si>
  <si>
    <t>HSG-023/A-303/Fifth Court/Sector-89A</t>
  </si>
  <si>
    <t>PR# 09-2014-301928</t>
  </si>
  <si>
    <t>HSG-023/B-601/Fifth Court/Sector-89A</t>
  </si>
  <si>
    <t>PR# 09-2014-301891</t>
  </si>
  <si>
    <t>HSG-023/A-304/Fifth Court/Sector-89A</t>
  </si>
  <si>
    <t>PR# 09-2014-301963</t>
  </si>
  <si>
    <t>HSG-023/A-004/Fourth Court/Sector-89A</t>
  </si>
  <si>
    <t>PR# 09-2014-301888</t>
  </si>
  <si>
    <t>HSG-023/A-301/Fifth Court/Sector-89A</t>
  </si>
  <si>
    <t>PR# 09-2014-301925</t>
  </si>
  <si>
    <t>HSG-023/B-502/Fifth Court/Sector-89A</t>
  </si>
  <si>
    <t>PR# 09-2014-301964</t>
  </si>
  <si>
    <t>HSG-023/A-101/Fourth Court/Sector-89A</t>
  </si>
  <si>
    <t>PR# 09-2014-301889</t>
  </si>
  <si>
    <t>HSG-023/A-302/Fifth Court/Sector-89A</t>
  </si>
  <si>
    <t>PR# 09-2014-301926</t>
  </si>
  <si>
    <t>HSG-023/B-503/Fifth Court/Sector-89A</t>
  </si>
  <si>
    <t>PR# 09-2014-301892</t>
  </si>
  <si>
    <t>HSG-023/A-401/Fifth Court/Sector-89A</t>
  </si>
  <si>
    <t>PR# 09-2014-301929</t>
  </si>
  <si>
    <t>HSG-023/B-602/Fifth Court/Sector-89A</t>
  </si>
  <si>
    <t>PR# 09-2014-301893</t>
  </si>
  <si>
    <t>HSG-023/A-402/Fifth Court/Sector-89A</t>
  </si>
  <si>
    <t>PR# 09-2014-301966</t>
  </si>
  <si>
    <t>HSG-023/A-103/Fourth Court/Sector-89A</t>
  </si>
  <si>
    <t>PR# 09-2014-301967</t>
  </si>
  <si>
    <t>HSG-023/A-104/Fourth Court/Sector-89A</t>
  </si>
  <si>
    <t>PR# 09-2014-301930</t>
  </si>
  <si>
    <t>HSG-023/B-603/Fifth Court/Sector-89A</t>
  </si>
  <si>
    <t>PR# 09-2014-301933</t>
  </si>
  <si>
    <t>HSG-023/A-002/First Court/Sector-89A</t>
  </si>
  <si>
    <t>PR# 09-2014-301970</t>
  </si>
  <si>
    <t>HSG-023/A-203/Fourth Court/Sector-89A</t>
  </si>
  <si>
    <t>PR# 09-2014-301934</t>
  </si>
  <si>
    <t>HSG-023/A-003/First Court/Sector-89A</t>
  </si>
  <si>
    <t>PR# 09-2014-301971</t>
  </si>
  <si>
    <t>HSG-023/A-204/Fourth Court/Sector-89A</t>
  </si>
  <si>
    <t>PR# 09-2014-301968</t>
  </si>
  <si>
    <t>HSG-023/A-201/Fourth Court/Sector-89A</t>
  </si>
  <si>
    <t>PR# 09-2014-301931</t>
  </si>
  <si>
    <t>HSG-023/B-604/Fifth Court/Sector-89A</t>
  </si>
  <si>
    <t>PR# 09-2014-301932</t>
  </si>
  <si>
    <t>HSG-023/A-001/First Court/Sector-89A</t>
  </si>
  <si>
    <t>PR# 09-2014-301969</t>
  </si>
  <si>
    <t>HSG-023/A-202/Fourth Court/Sector-89A</t>
  </si>
  <si>
    <t>PR# 09-2014-301937</t>
  </si>
  <si>
    <t>HSG-023/A-102/First Court/Sector-89A</t>
  </si>
  <si>
    <t>PR# 09-2014-301974</t>
  </si>
  <si>
    <t>HSG-023/A-303/Fourth Court/Sector-89A</t>
  </si>
  <si>
    <t>PR# 09-2014-301938</t>
  </si>
  <si>
    <t>HSG-023/A-103/First Court/Sector-89A</t>
  </si>
  <si>
    <t>PR# 09-2014-301975</t>
  </si>
  <si>
    <t>HSG-023/A-304/Fourth Court/Sector-89A</t>
  </si>
  <si>
    <t>PR# 09-2014-301935</t>
  </si>
  <si>
    <t>HSG-023/A-004/First Court/Sector-89A</t>
  </si>
  <si>
    <t>PR# 09-2014-301972</t>
  </si>
  <si>
    <t>HSG-023/A-301/Fourth Court/Sector-89A</t>
  </si>
  <si>
    <t>PR# 09-2014-301936</t>
  </si>
  <si>
    <t>HSG-023/A-101/First Court/Sector-89A</t>
  </si>
  <si>
    <t>PR# 09-2014-301973</t>
  </si>
  <si>
    <t>HSG-023/A-302/Fourth Court/Sector-89A</t>
  </si>
  <si>
    <t>PR# 09-2014-301941</t>
  </si>
  <si>
    <t>HSG-023/A-202/First Court/Sector-89A</t>
  </si>
  <si>
    <t>PR# 09-2014-301978</t>
  </si>
  <si>
    <t>HSG-023/A-403/Fourth Court/Sector-89A</t>
  </si>
  <si>
    <t>PR# 09-2014-301942</t>
  </si>
  <si>
    <t>HSG-023/A-203/First Court/Sector-89A</t>
  </si>
  <si>
    <t>PR# 09-2014-301979</t>
  </si>
  <si>
    <t>HSG-023/A-404/Fourth Court/Sector-89A</t>
  </si>
  <si>
    <t>PR# 09-2014-301939</t>
  </si>
  <si>
    <t>HSG-023/A-104/First Court/Sector-89A</t>
  </si>
  <si>
    <t>PR# 09-2014-301976</t>
  </si>
  <si>
    <t>HSG-023/A-401/Fourth Court/Sector-89A</t>
  </si>
  <si>
    <t>PR# 09-2014-301940</t>
  </si>
  <si>
    <t>HSG-023/A-201/First Court/Sector-89A</t>
  </si>
  <si>
    <t>PR# 09-2014-301977</t>
  </si>
  <si>
    <t>HSG-023/A-402/Fourth Court/Sector-89A</t>
  </si>
  <si>
    <t>PR# 09-2014-301945</t>
  </si>
  <si>
    <t>HSG-023/A-302/First Court/Sector-89A</t>
  </si>
  <si>
    <t>PR# 09-2014-302020</t>
  </si>
  <si>
    <t>HSG-023/A-101/Second Court/Sector-89A</t>
  </si>
  <si>
    <t>PR# 09-2014-301982</t>
  </si>
  <si>
    <t>HSG-023/A-503/Fourth Court/Sector-89A</t>
  </si>
  <si>
    <t>PR# 09-2014-301946</t>
  </si>
  <si>
    <t>HSG-023/A-303/First Court/Sector-89A</t>
  </si>
  <si>
    <t>PR# 09-2014-302021</t>
  </si>
  <si>
    <t>HSG-023/A-102/Second Court/Sector-89A</t>
  </si>
  <si>
    <t>PR# 09-2014-301983</t>
  </si>
  <si>
    <t>HSG-023/A-504/Fourth Court/Sector-89A</t>
  </si>
  <si>
    <t>PR# 09-2014-301943</t>
  </si>
  <si>
    <t>HSG-023/A-204/First Court/Sector-89A</t>
  </si>
  <si>
    <t>PR# 09-2014-302018</t>
  </si>
  <si>
    <t>HSG-023/A-003/Second Court/Sector-89A</t>
  </si>
  <si>
    <t>PR# 09-2014-301980</t>
  </si>
  <si>
    <t>HSG-023/A-501/Fourth Court/Sector-89A</t>
  </si>
  <si>
    <t>PR# 09-2014-301944</t>
  </si>
  <si>
    <t>HSG-023/A-301/First Court/Sector-89A</t>
  </si>
  <si>
    <t>PR# 09-2014-302019</t>
  </si>
  <si>
    <t>HSG-023/A-004/Second Court/Sector-89A</t>
  </si>
  <si>
    <t>PR# 09-2014-301981</t>
  </si>
  <si>
    <t>HSG-023/A-502/Fourth Court/Sector-89A</t>
  </si>
  <si>
    <t>PR# 09-2014-301894</t>
  </si>
  <si>
    <t>HSG-023/A-403/Fifth Court/Sector-89A</t>
  </si>
  <si>
    <t>PR# 09-2014-301895</t>
  </si>
  <si>
    <t>HSG-023/A-404/Fifth Court/Sector-89A</t>
  </si>
  <si>
    <t>PR# 09-2014-302150</t>
  </si>
  <si>
    <t>HSG-023/A-503/Third Court/Sector-89A</t>
  </si>
  <si>
    <t>PR# 09-2014-302112</t>
  </si>
  <si>
    <t>HSG-023/B-301/Sixth Court/Sector-89A</t>
  </si>
  <si>
    <t>PR# 09-2014-302075</t>
  </si>
  <si>
    <t>HSG-023/A-004/Sixth Court/Sector-89A</t>
  </si>
  <si>
    <t>PR# 09-2014-302151</t>
  </si>
  <si>
    <t>HSG-023/A-504/Third Court/Sector-89A</t>
  </si>
  <si>
    <t>PR# 09-2014-302076</t>
  </si>
  <si>
    <t>HSG-023/A-101/Sixth Court/Sector-89A</t>
  </si>
  <si>
    <t>PR# 09-2014-302113</t>
  </si>
  <si>
    <t>HSG-023/B-302/Sixth Court/Sector-89A</t>
  </si>
  <si>
    <t>PR# 09-2014-302148</t>
  </si>
  <si>
    <t>HSG-023/A-501/Third Court/Sector-89A</t>
  </si>
  <si>
    <t>PR# 09-2014-302073</t>
  </si>
  <si>
    <t>HSG-023/A-002/Sixth Court/Sector-89A</t>
  </si>
  <si>
    <t>PR# 09-2014-302110</t>
  </si>
  <si>
    <t>HSG-023/B-203/Sixth Court/Sector-89A</t>
  </si>
  <si>
    <t>PR# 09-2014-302149</t>
  </si>
  <si>
    <t>HSG-023/A-502/Third Court/Sector-89A</t>
  </si>
  <si>
    <t>PR# 09-2014-302074</t>
  </si>
  <si>
    <t>HSG-023/A-003/Sixth Court/Sector-89A</t>
  </si>
  <si>
    <t>PR# 09-2014-302111</t>
  </si>
  <si>
    <t>HSG-023/B-204/Sixth Court/Sector-89A</t>
  </si>
  <si>
    <t>PR# 09-2014-302079</t>
  </si>
  <si>
    <t>HSG-023/A-104/Sixth Court/Sector-89A</t>
  </si>
  <si>
    <t>PR# 09-2014-302077</t>
  </si>
  <si>
    <t>HSG-023/A-102/Sixth Court/Sector-89A</t>
  </si>
  <si>
    <t>PR# 09-2014-302114</t>
  </si>
  <si>
    <t>HSG-023/B-303/Sixth Court/Sector-89A</t>
  </si>
  <si>
    <t>PR# 09-2014-302078</t>
  </si>
  <si>
    <t>HSG-023/A-103/Sixth Court/Sector-89A</t>
  </si>
  <si>
    <t>PR# 09-2014-302115</t>
  </si>
  <si>
    <t>HSG-023/B-304/Sixth Court/Sector-89A</t>
  </si>
  <si>
    <t>PR# 09-2014-302152</t>
  </si>
  <si>
    <t>HSG-023/A-601/Third Court/Sector-89A</t>
  </si>
  <si>
    <t>PR# 09-2014-302155</t>
  </si>
  <si>
    <t>HSG-023/A-604/Third Court/Sector-89A</t>
  </si>
  <si>
    <t>PR# 09-2014-302118</t>
  </si>
  <si>
    <t>HSG-023/B-403/Sixth Court/Sector-89A</t>
  </si>
  <si>
    <t>PR# 09-2014-302156</t>
  </si>
  <si>
    <t>HSG-023/B-001/Third Court/Sector-89A</t>
  </si>
  <si>
    <t>PR# 09-2014-302119</t>
  </si>
  <si>
    <t>HSG-023/B-404/Sixth Court/Sector-89A</t>
  </si>
  <si>
    <t>PR# 09-2014-302153</t>
  </si>
  <si>
    <t>HSG-023/A-602/Third Court/Sector-89A</t>
  </si>
  <si>
    <t>PR# 09-2014-302116</t>
  </si>
  <si>
    <t>HSG-023/B-401/Sixth Court/Sector-89A</t>
  </si>
  <si>
    <t>PR# 09-2014-302154</t>
  </si>
  <si>
    <t>HSG-023/A-603/Third Court/Sector-89A</t>
  </si>
  <si>
    <t>PR# 09-2014-302117</t>
  </si>
  <si>
    <t>HSG-023/B-402/Sixth Court/Sector-89A</t>
  </si>
  <si>
    <t>PR# 09-2014-302159</t>
  </si>
  <si>
    <t>HSG-023/B-004/Third Court/Sector-89A</t>
  </si>
  <si>
    <t>PR# 09-2014-302122</t>
  </si>
  <si>
    <t>HSG-023/B-503/Sixth Court/Sector-89A</t>
  </si>
  <si>
    <t>PR# 09-2014-302160</t>
  </si>
  <si>
    <t>HSG-023/B-101/Third Court/Sector-89A</t>
  </si>
  <si>
    <t>PR# 09-2014-302123</t>
  </si>
  <si>
    <t>HSG-023/B-504/Sixth Court/Sector-89A</t>
  </si>
  <si>
    <t>PR# 09-2014-302157</t>
  </si>
  <si>
    <t>HSG-023/B-002/Third Court/Sector-89A</t>
  </si>
  <si>
    <t>PR# 09-2014-302120</t>
  </si>
  <si>
    <t>HSG-023/B-501/Sixth Court/Sector-89A</t>
  </si>
  <si>
    <t>PR# 09-2014-302158</t>
  </si>
  <si>
    <t>HSG-023/B-003/Third Court/Sector-89A</t>
  </si>
  <si>
    <t>PR# 09-2014-302121</t>
  </si>
  <si>
    <t>HSG-023/B-502/Sixth Court/Sector-89A</t>
  </si>
  <si>
    <t>PR# 09-2014-302163</t>
  </si>
  <si>
    <t>HSG-023/B-104/Third Court/Sector-89A</t>
  </si>
  <si>
    <t>PR# 09-2014-302126</t>
  </si>
  <si>
    <t>HSG-023/B-603/Sixth Court/Sector-89A</t>
  </si>
  <si>
    <t>PR# 09-2014-302164</t>
  </si>
  <si>
    <t>HSG-023/B-201/Third Court/Sector-89A</t>
  </si>
  <si>
    <t>PR# 09-2014-302127</t>
  </si>
  <si>
    <t>HSG-023/B-604/Sixth Court/Sector-89A</t>
  </si>
  <si>
    <t>PR# 09-2014-302161</t>
  </si>
  <si>
    <t>HSG-023/B-102/Third Court/Sector-89A</t>
  </si>
  <si>
    <t>PR# 09-2014-302124</t>
  </si>
  <si>
    <t>HSG-023/B-601/Sixth Court/Sector-89A</t>
  </si>
  <si>
    <t>PR# 09-2014-302162</t>
  </si>
  <si>
    <t>HSG-023/B-103/Third Court/Sector-89A</t>
  </si>
  <si>
    <t>PR# 09-2014-302125</t>
  </si>
  <si>
    <t>HSG-023/B-602/Sixth Court/Sector-89A</t>
  </si>
  <si>
    <t>PR# 09-2014-302130</t>
  </si>
  <si>
    <t>HSG-023/A-003/Third Court/Sector-89A</t>
  </si>
  <si>
    <t>PR# 09-2014-302167</t>
  </si>
  <si>
    <t>HSG-023/B-204/Third Court/Sector-89A</t>
  </si>
  <si>
    <t>PR# 09-2014-302131</t>
  </si>
  <si>
    <t>HSG-023/A-004/Third Court/Sector-89A</t>
  </si>
  <si>
    <t>PR# 09-2014-302168</t>
  </si>
  <si>
    <t>HSG-023/B-301/Third Court/Sector-89A</t>
  </si>
  <si>
    <t>PR# 09-2014-302128</t>
  </si>
  <si>
    <t>HSG-023/A-001/Third Court/Sector-89A</t>
  </si>
  <si>
    <t>PR# 09-2014-302165</t>
  </si>
  <si>
    <t>HSG-023/B-202/Third Court/Sector-89A</t>
  </si>
  <si>
    <t>PR# 09-2014-302129</t>
  </si>
  <si>
    <t>HSG-023/A-002/Third Court/Sector-89A</t>
  </si>
  <si>
    <t>PR# 09-2014-302166</t>
  </si>
  <si>
    <t>HSG-023/B-203/Third Court/Sector-89A</t>
  </si>
  <si>
    <t>PR# 09-2014-302134</t>
  </si>
  <si>
    <t>HSG-023/A-103/Third Court/Sector-89A</t>
  </si>
  <si>
    <t>PR# 09-2014-302171</t>
  </si>
  <si>
    <t>HSG-023/B-304/Third Court/Sector-89A</t>
  </si>
  <si>
    <t>PR# 09-2014-302172</t>
  </si>
  <si>
    <t>HSG-023/B-401/Third Court/Sector-89A</t>
  </si>
  <si>
    <t>PR# 09-2014-302135</t>
  </si>
  <si>
    <t>HSG-023/A-104/Third Court/Sector-89A</t>
  </si>
  <si>
    <t>PR# 09-2014-302132</t>
  </si>
  <si>
    <t>HSG-023/A-101/Third Court/Sector-89A</t>
  </si>
  <si>
    <t>PR# 09-2014-302169</t>
  </si>
  <si>
    <t>HSG-023/B-302/Third Court/Sector-89A</t>
  </si>
  <si>
    <t>PR# 09-2014-302133</t>
  </si>
  <si>
    <t>HSG-023/A-102/Third Court/Sector-89A</t>
  </si>
  <si>
    <t>PR# 09-2014-302170</t>
  </si>
  <si>
    <t>HSG-023/B-303/Third Court/Sector-89A</t>
  </si>
  <si>
    <t>PR# 09-2014-302138</t>
  </si>
  <si>
    <t>HSG-023/A-203/Third Court/Sector-89A</t>
  </si>
  <si>
    <t>PR# 09-2014-302175</t>
  </si>
  <si>
    <t>HSG-023/B-404/Third Court/Sector-89A</t>
  </si>
  <si>
    <t>PR# 09-2014-302176</t>
  </si>
  <si>
    <t>HSG-023/B-501/Third Court/Sector-89A</t>
  </si>
  <si>
    <t>PR# 09-2014-302139</t>
  </si>
  <si>
    <t>HSG-023/A-204/Third Court/Sector-89A</t>
  </si>
  <si>
    <t>PR# 09-2014-302136</t>
  </si>
  <si>
    <t>HSG-023/A-201/Third Court/Sector-89A</t>
  </si>
  <si>
    <t>PR# 09-2014-302173</t>
  </si>
  <si>
    <t>HSG-023/B-402/Third Court/Sector-89A</t>
  </si>
  <si>
    <t>PR# 09-2014-302137</t>
  </si>
  <si>
    <t>HSG-023/A-202/Third Court/Sector-89A</t>
  </si>
  <si>
    <t>PR# 09-2014-302174</t>
  </si>
  <si>
    <t>HSG-023/B-403/Third Court/Sector-89A</t>
  </si>
  <si>
    <t>PR# 09-2014-302140</t>
  </si>
  <si>
    <t>HSG-023/A-301/Third Court/Sector-89A</t>
  </si>
  <si>
    <t>PR# 09-2014-302177</t>
  </si>
  <si>
    <t>HSG-023/B-502/Third Court/Sector-89A</t>
  </si>
  <si>
    <t>PR# 09-2014-302141</t>
  </si>
  <si>
    <t>HSG-023/A-302/Third Court/Sector-89A</t>
  </si>
  <si>
    <t>PR# 09-2014-302178</t>
  </si>
  <si>
    <t>HSG-023/B-503/Third Court/Sector-89A</t>
  </si>
  <si>
    <t>PR# 09-2014-302181</t>
  </si>
  <si>
    <t>HSG-023/B-602/Third Court/Sector-89A</t>
  </si>
  <si>
    <t>PR# 09-2014-302182</t>
  </si>
  <si>
    <t>HSG-023/B-603/Third Court/Sector-89A</t>
  </si>
  <si>
    <t>PR# 09-2014-302179</t>
  </si>
  <si>
    <t>HSG-023/B-504/Third Court/Sector-89A</t>
  </si>
  <si>
    <t>PR# 09-2014-302180</t>
  </si>
  <si>
    <t>HSG-023/B-601/Third Court/Sector-89A</t>
  </si>
  <si>
    <t>PR# 09-2014-302183</t>
  </si>
  <si>
    <t>HSG-023/B-604/Third Court/Sector-89A</t>
  </si>
  <si>
    <t>PR# 09-2014-302268</t>
  </si>
  <si>
    <t>HSG-023/204/Tower A2/Sector-89A</t>
  </si>
  <si>
    <t>PR# 09-2014-302269</t>
  </si>
  <si>
    <t>HSG-023/301/Tower A2/Sector-89A</t>
  </si>
  <si>
    <t>PR# 09-2014-302266</t>
  </si>
  <si>
    <t>HSG-023/202/Tower A2/Sector-89A</t>
  </si>
  <si>
    <t>PR# 09-2014-302267</t>
  </si>
  <si>
    <t>HSG-023/203/Tower A2/Sector-89A</t>
  </si>
  <si>
    <t>PR# 09-2014-302272</t>
  </si>
  <si>
    <t>HSG-023/304/Tower A2/Sector-89A</t>
  </si>
  <si>
    <t>PR# 09-2014-302273</t>
  </si>
  <si>
    <t>HSG-023/401/Tower A2/Sector-89A</t>
  </si>
  <si>
    <t>PR# 09-2014-302270</t>
  </si>
  <si>
    <t>HSG-023/302/Tower A2/Sector-89A</t>
  </si>
  <si>
    <t>PR# 09-2014-302271</t>
  </si>
  <si>
    <t>HSG-023/303/Tower A2/Sector-89A</t>
  </si>
  <si>
    <t>PR# 09-2014-301949</t>
  </si>
  <si>
    <t>HSG-023/A-402/First Court/Sector-89A</t>
  </si>
  <si>
    <t>PR# 09-2014-302024</t>
  </si>
  <si>
    <t>HSG-023/A-201/Second Court/Sector-89A</t>
  </si>
  <si>
    <t>PR# 09-2014-301986</t>
  </si>
  <si>
    <t>HSG-023/A-603/Fourth Court/Sector-89A</t>
  </si>
  <si>
    <t>PR# 09-2014-301950</t>
  </si>
  <si>
    <t>HSG-023/A-403/First Court/Sector-89A</t>
  </si>
  <si>
    <t>PR# 09-2014-302025</t>
  </si>
  <si>
    <t>HSG-023/A-202/Second Court/Sector-89A</t>
  </si>
  <si>
    <t>PR# 09-2014-301987</t>
  </si>
  <si>
    <t>HSG-023/A-604/Fourth Court/Sector-89A</t>
  </si>
  <si>
    <t>PR# 09-2014-301947</t>
  </si>
  <si>
    <t>HSG-023/A-304/First Court/Sector-89A</t>
  </si>
  <si>
    <t>PR# 09-2014-302022</t>
  </si>
  <si>
    <t>HSG-023/A-103/Second Court/Sector-89A</t>
  </si>
  <si>
    <t>PR# 09-2014-301984</t>
  </si>
  <si>
    <t>HSG-023/A-601/Fourth Court/Sector-89A</t>
  </si>
  <si>
    <t>PR# 09-2014-301948</t>
  </si>
  <si>
    <t>HSG-023/A-401/First Court/Sector-89A</t>
  </si>
  <si>
    <t>PR# 09-2014-302023</t>
  </si>
  <si>
    <t>HSG-023/A-104/Second Court/Sector-89A</t>
  </si>
  <si>
    <t>PR# 09-2014-301985</t>
  </si>
  <si>
    <t>HSG-023/A-602/Fourth Court/Sector-89A</t>
  </si>
  <si>
    <t>PR# 09-2014-301953</t>
  </si>
  <si>
    <t>HSG-023/A-502/First Court/Sector-89A</t>
  </si>
  <si>
    <t>PR# 09-2014-301990</t>
  </si>
  <si>
    <t>HSG-023/B-003/Fourth Court/Sector-89A</t>
  </si>
  <si>
    <t>PR# 09-2014-301954</t>
  </si>
  <si>
    <t>HSG-023/A-503/First Court/Sector-89A</t>
  </si>
  <si>
    <t>PR# 09-2014-301991</t>
  </si>
  <si>
    <t>HSG-023/B-004/Fourth Court/Sector-89A</t>
  </si>
  <si>
    <t>PR# 09-2014-301951</t>
  </si>
  <si>
    <t>HSG-023/A-404/First Court/Sector-89A</t>
  </si>
  <si>
    <t>PR# 09-2014-302026</t>
  </si>
  <si>
    <t>HSG-023/A-203/Second Court/Sector-89A</t>
  </si>
  <si>
    <t>PR# 09-2014-301988</t>
  </si>
  <si>
    <t>HSG-023/B-001/Fourth Court/Sector-89A</t>
  </si>
  <si>
    <t>PR# 09-2014-301952</t>
  </si>
  <si>
    <t>HSG-023/A-501/First Court/Sector-89A</t>
  </si>
  <si>
    <t>PR# 09-2014-302027</t>
  </si>
  <si>
    <t>HSG-023/A-204/Second Court/Sector-89A</t>
  </si>
  <si>
    <t>PR# 09-2014-301989</t>
  </si>
  <si>
    <t>HSG-023/B-002/Fourth Court/Sector-89A</t>
  </si>
  <si>
    <t>PR# 09-2014-301955</t>
  </si>
  <si>
    <t>HSG-023/A-504/First Court/Sector-89A</t>
  </si>
  <si>
    <t>PR# 09-2014-302029</t>
  </si>
  <si>
    <t>HSG-023/A-302/Second Court/Sector-89A</t>
  </si>
  <si>
    <t>PR# 09-2014-301992</t>
  </si>
  <si>
    <t>HSG-023/B-101/Fourth Court/Sector-89A</t>
  </si>
  <si>
    <t>PR# 09-2014-302030</t>
  </si>
  <si>
    <t>HSG-023/A-303/Second Court/Sector-89A</t>
  </si>
  <si>
    <t>PR# 09-2014-301993</t>
  </si>
  <si>
    <t>HSG-023/B-102/Fourth Court/Sector-89A</t>
  </si>
  <si>
    <t>PR# 09-2014-302028</t>
  </si>
  <si>
    <t>HSG-023/A-301/Second Court/Sector-89A</t>
  </si>
  <si>
    <t>PR# 09-2014-302033</t>
  </si>
  <si>
    <t>HSG-023/A-402/Second Court/Sector-89A</t>
  </si>
  <si>
    <t>PR# 09-2014-301996</t>
  </si>
  <si>
    <t>HSG-023/B-201/Fourth Court/Sector-89A</t>
  </si>
  <si>
    <t>PR# 09-2014-302034</t>
  </si>
  <si>
    <t>HSG-023/A-403/Second Court/Sector-89A</t>
  </si>
  <si>
    <t>PR# 09-2014-301997</t>
  </si>
  <si>
    <t>HSG-023/B-202/Fourth Court/Sector-89A</t>
  </si>
  <si>
    <t>PR# 09-2014-302031</t>
  </si>
  <si>
    <t>HSG-023/A-304/Second Court/Sector-89A</t>
  </si>
  <si>
    <t>PR# 09-2014-301994</t>
  </si>
  <si>
    <t>HSG-023/B-103/Fourth Court/Sector-89A</t>
  </si>
  <si>
    <t>PR# 09-2014-302032</t>
  </si>
  <si>
    <t>HSG-023/A-401/Second Court/Sector-89A</t>
  </si>
  <si>
    <t>PR# 09-2014-301995</t>
  </si>
  <si>
    <t>HSG-023/B-104/Fourth Court/Sector-89A</t>
  </si>
  <si>
    <t>PR# 09-2014-302037</t>
  </si>
  <si>
    <t>HSG-023/A-502/Second Court/Sector-89A</t>
  </si>
  <si>
    <t>PR# 09-2014-302000</t>
  </si>
  <si>
    <t>HSG-023/B-301/Fourth Court/Sector-89A</t>
  </si>
  <si>
    <t>PR# 09-2014-302038</t>
  </si>
  <si>
    <t>HSG-023/A-503/Second Court/Sector-89A</t>
  </si>
  <si>
    <t>PR# 09-2014-302001</t>
  </si>
  <si>
    <t>HSG-023/B-302/Fourth Court/Sector-89A</t>
  </si>
  <si>
    <t>PR# 09-2014-302035</t>
  </si>
  <si>
    <t>HSG-023/A-404/Second Court/Sector-89A</t>
  </si>
  <si>
    <t>PR# 09-2014-301998</t>
  </si>
  <si>
    <t>HSG-023/B-203/Fourth Court/Sector-89A</t>
  </si>
  <si>
    <t>PR# 09-2014-302036</t>
  </si>
  <si>
    <t>HSG-023/A-501/Second Court/Sector-89A</t>
  </si>
  <si>
    <t>PR# 09-2014-301999</t>
  </si>
  <si>
    <t>HSG-023/B-204/Fourth Court/Sector-89A</t>
  </si>
  <si>
    <t>PR# 09-2014-302041</t>
  </si>
  <si>
    <t>HSG-023/A-602/Second Court/Sector-89A</t>
  </si>
  <si>
    <t>PR# 09-2014-302004</t>
  </si>
  <si>
    <t>HSG-023/B-401/Fourth Court/Sector-89A</t>
  </si>
  <si>
    <t>PR# 09-2014-302042</t>
  </si>
  <si>
    <t>HSG-023/A-603/Second Court/Sector-89A</t>
  </si>
  <si>
    <t>PR# 09-2014-302005</t>
  </si>
  <si>
    <t>HSG-023/B-402/Fourth Court/Sector-89A</t>
  </si>
  <si>
    <t>PR# 09-2014-302080</t>
  </si>
  <si>
    <t>HSG-023/A-201/Sixth Court/Sector-89A</t>
  </si>
  <si>
    <t>PR# 09-2014-302039</t>
  </si>
  <si>
    <t>HSG-023/A-504/Second Court/Sector-89A</t>
  </si>
  <si>
    <t>PR# 09-2014-302002</t>
  </si>
  <si>
    <t>HSG-023/B-303/Fourth Court/Sector-89A</t>
  </si>
  <si>
    <t>PR# 09-2014-302040</t>
  </si>
  <si>
    <t>HSG-023/A-601/Second Court/Sector-89A</t>
  </si>
  <si>
    <t>PR# 09-2014-302003</t>
  </si>
  <si>
    <t>HSG-023/B-304/Fourth Court/Sector-89A</t>
  </si>
  <si>
    <t>PR# 09-2014-302045</t>
  </si>
  <si>
    <t>HSG-023/B-002/Second Court/Sector-89A</t>
  </si>
  <si>
    <t>PR# 09-2014-302008</t>
  </si>
  <si>
    <t>HSG-023/B-501/Fourth Court/Sector-89A</t>
  </si>
  <si>
    <t>PR# 09-2014-302083</t>
  </si>
  <si>
    <t>HSG-023/A-204/Sixth Court/Sector-89A</t>
  </si>
  <si>
    <t>PR# 09-2014-302046</t>
  </si>
  <si>
    <t>HSG-023/B-003/Second Court/Sector-89A</t>
  </si>
  <si>
    <t>PR# 09-2014-302009</t>
  </si>
  <si>
    <t>HSG-023/B-502/Fourth Court/Sector-89A</t>
  </si>
  <si>
    <t>PR# 09-2014-302084</t>
  </si>
  <si>
    <t>HSG-023/A-301/Sixth Court/Sector-89A</t>
  </si>
  <si>
    <t>PR# 09-2014-302043</t>
  </si>
  <si>
    <t>HSG-023/A-604/Second Court/Sector-89A</t>
  </si>
  <si>
    <t>PR# 09-2014-302006</t>
  </si>
  <si>
    <t>HSG-023/B-403/Fourth Court/Sector-89A</t>
  </si>
  <si>
    <t>PR# 09-2014-302081</t>
  </si>
  <si>
    <t>HSG-023/A-202/Sixth Court/Sector-89A</t>
  </si>
  <si>
    <t>PR# 09-2014-302044</t>
  </si>
  <si>
    <t>HSG-023/B-001/Second Court/Sector-89A</t>
  </si>
  <si>
    <t>PR# 09-2014-302007</t>
  </si>
  <si>
    <t>HSG-023/B-404/Fourth Court/Sector-89A</t>
  </si>
  <si>
    <t>PR# 09-2014-302082</t>
  </si>
  <si>
    <t>HSG-023/A-203/Sixth Court/Sector-89A</t>
  </si>
  <si>
    <t>PR# 09-2014-302049</t>
  </si>
  <si>
    <t>HSG-023/B-102/Second Court/Sector-89A</t>
  </si>
  <si>
    <t>PR# 09-2014-302012</t>
  </si>
  <si>
    <t>HSG-023/B-601/Fourth Court/Sector-89A</t>
  </si>
  <si>
    <t>PR# 09-2014-302087</t>
  </si>
  <si>
    <t>HSG-023/A-304/Sixth Court/Sector-89A</t>
  </si>
  <si>
    <t>PR# 09-2014-302050</t>
  </si>
  <si>
    <t>HSG-023/B-103/Second Court/Sector-89A</t>
  </si>
  <si>
    <t>PR# 09-2014-302013</t>
  </si>
  <si>
    <t>HSG-023/B-602/Fourth Court/Sector-89A</t>
  </si>
  <si>
    <t>PR# 09-2014-302088</t>
  </si>
  <si>
    <t>HSG-023/A-401/Sixth Court/Sector-89A</t>
  </si>
  <si>
    <t>PR# 09-2014-302047</t>
  </si>
  <si>
    <t>HSG-023/B-004/Second Court/Sector-89A</t>
  </si>
  <si>
    <t>PR# 09-2014-302010</t>
  </si>
  <si>
    <t>HSG-023/B-503/Fourth Court/Sector-89A</t>
  </si>
  <si>
    <t>PR# 09-2014-302085</t>
  </si>
  <si>
    <t>HSG-023/A-302/Sixth Court/Sector-89A</t>
  </si>
  <si>
    <t>PR# 09-2014-302048</t>
  </si>
  <si>
    <t>HSG-023/B-101/Second Court/Sector-89A</t>
  </si>
  <si>
    <t>PR# 09-2014-302011</t>
  </si>
  <si>
    <t>HSG-023/B-504/Fourth Court/Sector-89A</t>
  </si>
  <si>
    <t>PR# 09-2014-302086</t>
  </si>
  <si>
    <t>HSG-023/A-303/Sixth Court/Sector-89A</t>
  </si>
  <si>
    <t>PR# 09-2014-302016</t>
  </si>
  <si>
    <t>HSG-023/A-001/Second Court/Sector-89A</t>
  </si>
  <si>
    <t>PR# 09-2014-302053</t>
  </si>
  <si>
    <t>HSG-023/B-202/Second Court/Sector-89A</t>
  </si>
  <si>
    <t>PR# 09-2014-302017</t>
  </si>
  <si>
    <t>HSG-023/A-002/Second Court/Sector-89A</t>
  </si>
  <si>
    <t>PR# 09-2014-302051</t>
  </si>
  <si>
    <t>HSG-023/B-104/Second Court/Sector-89A</t>
  </si>
  <si>
    <t>PR# 09-2014-302014</t>
  </si>
  <si>
    <t>HSG-023/B-603/Fourth Court/Sector-89A</t>
  </si>
  <si>
    <t>PR# 09-2014-302089</t>
  </si>
  <si>
    <t>HSG-023/A-402/Sixth Court/Sector-89A</t>
  </si>
  <si>
    <t>PR# 09-2014-302052</t>
  </si>
  <si>
    <t>HSG-023/B-201/Second Court/Sector-89A</t>
  </si>
  <si>
    <t>PR# 09-2014-302015</t>
  </si>
  <si>
    <t>HSG-023/B-604/Fourth Court/Sector-89A</t>
  </si>
  <si>
    <t>PR# 09-2014-302055</t>
  </si>
  <si>
    <t>HSG-023/B-204/Second Court/Sector-89A</t>
  </si>
  <si>
    <t>PR# 09-2014-302092</t>
  </si>
  <si>
    <t>HSG-023/A-501/Sixth Court/Sector-89A</t>
  </si>
  <si>
    <t>PR# 09-2014-302056</t>
  </si>
  <si>
    <t>HSG-023/B-301/Second Court/Sector-89A</t>
  </si>
  <si>
    <t>PR# 09-2014-302093</t>
  </si>
  <si>
    <t>HSG-023/A-502/Sixth Court/Sector-89A</t>
  </si>
  <si>
    <t>PR# 09-2014-302090</t>
  </si>
  <si>
    <t>HSG-023/A-403/Sixth Court/Sector-89A</t>
  </si>
  <si>
    <t>PR# 09-2014-302054</t>
  </si>
  <si>
    <t>HSG-023/B-203/Second Court/Sector-89A</t>
  </si>
  <si>
    <t>PR# 09-2014-302091</t>
  </si>
  <si>
    <t>HSG-023/A-404/Sixth Court/Sector-89A</t>
  </si>
  <si>
    <t>PR# 09-2014-302059</t>
  </si>
  <si>
    <t>HSG-023/B-304/Second Court/Sector-89A</t>
  </si>
  <si>
    <t>PR# 09-2014-302096</t>
  </si>
  <si>
    <t>HSG-023/A-601/Sixth Court/Sector-89A</t>
  </si>
  <si>
    <t>PR# 09-2014-302060</t>
  </si>
  <si>
    <t>HSG-023/B-401/Second Court/Sector-89A</t>
  </si>
  <si>
    <t>PR# 09-2014-302097</t>
  </si>
  <si>
    <t>HSG-023/A-602/Sixth Court/Sector-89A</t>
  </si>
  <si>
    <t>PR# 09-2014-302057</t>
  </si>
  <si>
    <t>HSG-023/B-302/Second Court/Sector-89A</t>
  </si>
  <si>
    <t>PR# 09-2014-302094</t>
  </si>
  <si>
    <t>HSG-023/A-503/Sixth Court/Sector-89A</t>
  </si>
  <si>
    <t>PR# 09-2014-302058</t>
  </si>
  <si>
    <t>HSG-023/B-303/Second Court/Sector-89A</t>
  </si>
  <si>
    <t>PR# 09-2014-302095</t>
  </si>
  <si>
    <t>HSG-023/A-504/Sixth Court/Sector-89A</t>
  </si>
  <si>
    <t>PR# 09-2014-302063</t>
  </si>
  <si>
    <t>HSG-023/B-404/Second Court/Sector-89A</t>
  </si>
  <si>
    <t>PR# 09-2014-302100</t>
  </si>
  <si>
    <t>HSG-023/B-001/Sixth Court/Sector-89A</t>
  </si>
  <si>
    <t>PR# 09-2014-302064</t>
  </si>
  <si>
    <t>HSG-023/B-501/Second Court/Sector-89A</t>
  </si>
  <si>
    <t>PR# 09-2014-302101</t>
  </si>
  <si>
    <t>HSG-023/B-002/Sixth Court/Sector-89A</t>
  </si>
  <si>
    <t>PR# 09-2014-302061</t>
  </si>
  <si>
    <t>HSG-023/B-402/Second Court/Sector-89A</t>
  </si>
  <si>
    <t>PR# 09-2014-302098</t>
  </si>
  <si>
    <t>HSG-023/A-603/Sixth Court/Sector-89A</t>
  </si>
  <si>
    <t>PR# 09-2014-302062</t>
  </si>
  <si>
    <t>HSG-023/B-403/Second Court/Sector-89A</t>
  </si>
  <si>
    <t>PR# 09-2014-302099</t>
  </si>
  <si>
    <t>HSG-023/A-604/Sixth Court/Sector-89A</t>
  </si>
  <si>
    <t>PR# 09-2014-302067</t>
  </si>
  <si>
    <t>HSG-023/B-504/Second Court/Sector-89A</t>
  </si>
  <si>
    <t>PR# 09-2014-302142</t>
  </si>
  <si>
    <t>HSG-023/A-303/Third Court/Sector-89A</t>
  </si>
  <si>
    <t>PR# 09-2014-302104</t>
  </si>
  <si>
    <t>HSG-023/B-101/Sixth Court/Sector-89A</t>
  </si>
  <si>
    <t>PR# 09-2014-302068</t>
  </si>
  <si>
    <t>HSG-023/B-601/Second Court/Sector-89A</t>
  </si>
  <si>
    <t>PR# 09-2014-302143</t>
  </si>
  <si>
    <t>HSG-023/A-304/Third Court/Sector-89A</t>
  </si>
  <si>
    <t>PR# 09-2014-302105</t>
  </si>
  <si>
    <t>HSG-023/B-102/Sixth Court/Sector-89A</t>
  </si>
  <si>
    <t>PR# 09-2014-302065</t>
  </si>
  <si>
    <t>HSG-023/B-502/Second Court/Sector-89A</t>
  </si>
  <si>
    <t>PR# 09-2014-302102</t>
  </si>
  <si>
    <t>HSG-023/B-003/Sixth Court/Sector-89A</t>
  </si>
  <si>
    <t>PR# 09-2014-302066</t>
  </si>
  <si>
    <t>HSG-023/B-503/Second Court/Sector-89A</t>
  </si>
  <si>
    <t>PR# 09-2014-302103</t>
  </si>
  <si>
    <t>HSG-023/B-004/Sixth Court/Sector-89A</t>
  </si>
  <si>
    <t>PR# 09-2014-302071</t>
  </si>
  <si>
    <t>HSG-023/B-604/Second Court/Sector-89A</t>
  </si>
  <si>
    <t>PR# 09-2014-302146</t>
  </si>
  <si>
    <t>HSG-023/A-403/Third Court/Sector-89A</t>
  </si>
  <si>
    <t>PR# 09-2014-302108</t>
  </si>
  <si>
    <t>HSG-023/B-201/Sixth Court/Sector-89A</t>
  </si>
  <si>
    <t>PR# 09-2014-302147</t>
  </si>
  <si>
    <t>HSG-023/A-404/Third Court/Sector-89A</t>
  </si>
  <si>
    <t>PR# 09-2014-302072</t>
  </si>
  <si>
    <t>HSG-023/A-001/Sixth Court/Sector-89A</t>
  </si>
  <si>
    <t>PR# 09-2014-302109</t>
  </si>
  <si>
    <t>HSG-023/B-202/Sixth Court/Sector-89A</t>
  </si>
  <si>
    <t>PR# 09-2014-302069</t>
  </si>
  <si>
    <t>HSG-023/B-602/Second Court/Sector-89A</t>
  </si>
  <si>
    <t>PR# 09-2014-302144</t>
  </si>
  <si>
    <t>HSG-023/A-401/Third Court/Sector-89A</t>
  </si>
  <si>
    <t>PR# 09-2014-302106</t>
  </si>
  <si>
    <t>HSG-023/B-103/Sixth Court/Sector-89A</t>
  </si>
  <si>
    <t>PR# 09-2014-302070</t>
  </si>
  <si>
    <t>HSG-023/B-603/Second Court/Sector-89A</t>
  </si>
  <si>
    <t>PR# 09-2014-302145</t>
  </si>
  <si>
    <t>HSG-023/A-402/Third Court/Sector-89A</t>
  </si>
  <si>
    <t>PR# 09-2014-302107</t>
  </si>
  <si>
    <t>HSG-023/B-104/Sixth Court/Sector-89A</t>
  </si>
  <si>
    <t>PR# 09-2014-302327</t>
  </si>
  <si>
    <t>HSG-023/1803/Tower A2/Sector-89A</t>
  </si>
  <si>
    <t>PR# 09-2014-302325</t>
  </si>
  <si>
    <t>HSG-023/1801/Tower A2/Sector-89A</t>
  </si>
  <si>
    <t>PR# 09-2014-302362</t>
  </si>
  <si>
    <t>HSG-023/703/Tower A3/Sector-89A</t>
  </si>
  <si>
    <t>PR# 09-2014-302326</t>
  </si>
  <si>
    <t>HSG-023/1802/Tower A2/Sector-89A</t>
  </si>
  <si>
    <t>PR# 09-2014-302363</t>
  </si>
  <si>
    <t>HSG-023/704/Tower A3/Sector-89A</t>
  </si>
  <si>
    <t>PR# 09-2014-302366</t>
  </si>
  <si>
    <t>HSG-023/803/Tower A3/Sector-89A</t>
  </si>
  <si>
    <t>PR# 09-2014-302367</t>
  </si>
  <si>
    <t>HSG-023/804/Tower A3/Sector-89A</t>
  </si>
  <si>
    <t>PR# 09-2014-302364</t>
  </si>
  <si>
    <t>HSG-023/801/Tower A3/Sector-89A</t>
  </si>
  <si>
    <t>PR# 09-2014-302365</t>
  </si>
  <si>
    <t>HSG-023/802/Tower A3/Sector-89A</t>
  </si>
  <si>
    <t>PR# 09-2014-302370</t>
  </si>
  <si>
    <t>HSG-023/903/Tower A3/Sector-89A</t>
  </si>
  <si>
    <t>PR# 09-2014-302371</t>
  </si>
  <si>
    <t>HSG-023/904/Tower A3/Sector-89A</t>
  </si>
  <si>
    <t>PR# 09-2014-302368</t>
  </si>
  <si>
    <t>HSG-023/901/Tower A3/Sector-89A</t>
  </si>
  <si>
    <t>PR# 09-2014-302369</t>
  </si>
  <si>
    <t>HSG-023/902/Tower A3/Sector-89A</t>
  </si>
  <si>
    <t>PR# 09-2014-302374</t>
  </si>
  <si>
    <t>HSG-023/1003/Tower A3/Sector-89A</t>
  </si>
  <si>
    <t>PR# 09-2014-302375</t>
  </si>
  <si>
    <t>HSG-023/1004/Tower A3/Sector-89A</t>
  </si>
  <si>
    <t>PR# 09-2014-302372</t>
  </si>
  <si>
    <t>HSG-023/1001/Tower A3/Sector-89A</t>
  </si>
  <si>
    <t>PR# 09-2014-302373</t>
  </si>
  <si>
    <t>HSG-023/1002/Tower A3/Sector-89A</t>
  </si>
  <si>
    <t>PR# 09-2014-302378</t>
  </si>
  <si>
    <t>HSG-023/1103/Tower A3/Sector-89A</t>
  </si>
  <si>
    <t>PR# 09-2014-302379</t>
  </si>
  <si>
    <t>HSG-023/1104/Tower A3/Sector-89A</t>
  </si>
  <si>
    <t>PR# 09-2014-302376</t>
  </si>
  <si>
    <t>HSG-023/1101/Tower A3/Sector-89A</t>
  </si>
  <si>
    <t>PR# 09-2014-302377</t>
  </si>
  <si>
    <t>HSG-023/1102/Tower A3/Sector-89A</t>
  </si>
  <si>
    <t>PR# 09-2014-302382</t>
  </si>
  <si>
    <t>HSG-023/1203/Tower A3/Sector-89A</t>
  </si>
  <si>
    <t>PR# 09-2014-302383</t>
  </si>
  <si>
    <t>HSG-023/1204/Tower A3/Sector-89A</t>
  </si>
  <si>
    <t>PR# 09-2014-302380</t>
  </si>
  <si>
    <t>HSG-023/1201/Tower A3/Sector-89A</t>
  </si>
  <si>
    <t>PR# 09-2014-302381</t>
  </si>
  <si>
    <t>HSG-023/1202/Tower A3/Sector-89A</t>
  </si>
  <si>
    <t>PR# 09-2014-302386</t>
  </si>
  <si>
    <t>HSG-023/1403/Tower A3/Sector-89A</t>
  </si>
  <si>
    <t>PR# 09-2014-302387</t>
  </si>
  <si>
    <t>HSG-023/1404/Tower A3/Sector-89A</t>
  </si>
  <si>
    <t>PR# 09-2014-302384</t>
  </si>
  <si>
    <t>HSG-023/1401/Tower A3/Sector-89A</t>
  </si>
  <si>
    <t>PR# 09-2014-302385</t>
  </si>
  <si>
    <t>HSG-023/1402/Tower A3/Sector-89A</t>
  </si>
  <si>
    <t>PR# 09-2014-302388</t>
  </si>
  <si>
    <t>HSG-023/1501/Tower A3/Sector-89A</t>
  </si>
  <si>
    <t>PR# 09-2014-302389</t>
  </si>
  <si>
    <t>HSG-023/1502/Tower A3/Sector-89A</t>
  </si>
  <si>
    <t>PR# 09-2014-302274</t>
  </si>
  <si>
    <t>HSG-023/402/Tower A2/Sector-89A</t>
  </si>
  <si>
    <t>PR# 09-2014-302275</t>
  </si>
  <si>
    <t>HSG-023/403/Tower A2/Sector-89A</t>
  </si>
  <si>
    <t>PR# 09-2014-302277</t>
  </si>
  <si>
    <t>HSG-023/501/Tower A2/Sector-89A</t>
  </si>
  <si>
    <t>PR# 09-2014-302278</t>
  </si>
  <si>
    <t>HSG-023/502/Tower A2/Sector-89A</t>
  </si>
  <si>
    <t>PR# 09-2014-302276</t>
  </si>
  <si>
    <t>HSG-023/404/Tower A2/Sector-89A</t>
  </si>
  <si>
    <t>PR# 09-2014-302281</t>
  </si>
  <si>
    <t>HSG-023/601/Tower A2/Sector-89A</t>
  </si>
  <si>
    <t>PR# 09-2014-302282</t>
  </si>
  <si>
    <t>HSG-023/602/Tower A2/Sector-89A</t>
  </si>
  <si>
    <t>PR# 09-2014-302279</t>
  </si>
  <si>
    <t>HSG-023/503/Tower A2/Sector-89A</t>
  </si>
  <si>
    <t>PR# 09-2014-302280</t>
  </si>
  <si>
    <t>HSG-023/504/Tower A2/Sector-89A</t>
  </si>
  <si>
    <t>PR# 09-2014-302285</t>
  </si>
  <si>
    <t>HSG-023/701/Tower A2/Sector-89A</t>
  </si>
  <si>
    <t>PR# 09-2014-302286</t>
  </si>
  <si>
    <t>HSG-023/702/Tower A2/Sector-89A</t>
  </si>
  <si>
    <t>PR# 09-2014-302283</t>
  </si>
  <si>
    <t>HSG-023/603/Tower A2/Sector-89A</t>
  </si>
  <si>
    <t>PR# 09-2014-302284</t>
  </si>
  <si>
    <t>HSG-023/604/Tower A2/Sector-89A</t>
  </si>
  <si>
    <t>PR# 09-2014-302289</t>
  </si>
  <si>
    <t>HSG-023/801/Tower A2/Sector-89A</t>
  </si>
  <si>
    <t>PR# 09-2014-302290</t>
  </si>
  <si>
    <t>HSG-023/802/Tower A2/Sector-89A</t>
  </si>
  <si>
    <t>PR# 09-2014-302328</t>
  </si>
  <si>
    <t>HSG-023/1804/Tower A2/Sector-89A</t>
  </si>
  <si>
    <t>PR# 09-2014-302287</t>
  </si>
  <si>
    <t>HSG-023/703/Tower A2/Sector-89A</t>
  </si>
  <si>
    <t>PR# 09-2014-302288</t>
  </si>
  <si>
    <t>HSG-023/704/Tower A2/Sector-89A</t>
  </si>
  <si>
    <t>PR# 09-2014-302331</t>
  </si>
  <si>
    <t>HSG-023/2002/Tower A2/Sector-89A</t>
  </si>
  <si>
    <t>PR# 09-2014-302293</t>
  </si>
  <si>
    <t>HSG-023/901/Tower A2/Sector-89A</t>
  </si>
  <si>
    <t>PR# 09-2014-302294</t>
  </si>
  <si>
    <t>HSG-023/902/Tower A2/Sector-89A</t>
  </si>
  <si>
    <t>PR# 09-2014-302332</t>
  </si>
  <si>
    <t>HSG-023/2003/Tower A2/Sector-89A</t>
  </si>
  <si>
    <t>PR# 09-2014-302329</t>
  </si>
  <si>
    <t>HSG-023/1902/Tower A2/Sector-89A</t>
  </si>
  <si>
    <t>PR# 09-2014-302291</t>
  </si>
  <si>
    <t>HSG-023/803/Tower A2/Sector-89A</t>
  </si>
  <si>
    <t>PR# 09-2014-302292</t>
  </si>
  <si>
    <t>HSG-023/804/Tower A2/Sector-89A</t>
  </si>
  <si>
    <t>PR# 09-2014-302330</t>
  </si>
  <si>
    <t>HSG-023/1903/Tower A2/Sector-89A</t>
  </si>
  <si>
    <t>PR# 09-2014-302260</t>
  </si>
  <si>
    <t>HSG-023/004/Tower A2/Sector-89A</t>
  </si>
  <si>
    <t>PR# 09-2014-302297</t>
  </si>
  <si>
    <t>HSG-023/1001/Tower A2/Sector-89A</t>
  </si>
  <si>
    <t>PR# 09-2014-302335</t>
  </si>
  <si>
    <t>HSG-023/004/Tower A3/Sector-89A</t>
  </si>
  <si>
    <t>PR# 09-2014-302298</t>
  </si>
  <si>
    <t>HSG-023/1002/Tower A2/Sector-89A</t>
  </si>
  <si>
    <t>PR# 09-2014-302261</t>
  </si>
  <si>
    <t>HSG-023/101/Tower A2/Sector-89A</t>
  </si>
  <si>
    <t>PR# 09-2014-302336</t>
  </si>
  <si>
    <t>HSG-023/101/Tower A3/Sector-89A</t>
  </si>
  <si>
    <t>PR# 09-2014-302258</t>
  </si>
  <si>
    <t>HSG-023/002/Tower A2/Sector-89A</t>
  </si>
  <si>
    <t>PR# 09-2014-302295</t>
  </si>
  <si>
    <t>HSG-023/903/Tower A2/Sector-89A</t>
  </si>
  <si>
    <t>PR# 09-2014-302333</t>
  </si>
  <si>
    <t>HSG-023/002/Tower A3/Sector-89A</t>
  </si>
  <si>
    <t>PR# 09-2014-302296</t>
  </si>
  <si>
    <t>HSG-023/904/Tower A2/Sector-89A</t>
  </si>
  <si>
    <t>PR# 09-2014-302259</t>
  </si>
  <si>
    <t>HSG-023/003/Tower A2/Sector-89A</t>
  </si>
  <si>
    <t>PR# 09-2014-302334</t>
  </si>
  <si>
    <t>HSG-023/003/Tower A3/Sector-89A</t>
  </si>
  <si>
    <t>PR# 09-2014-302264</t>
  </si>
  <si>
    <t>HSG-023/104/Tower A2/Sector-89A</t>
  </si>
  <si>
    <t>PR# 09-2014-302301</t>
  </si>
  <si>
    <t>HSG-023/1101/Tower A2/Sector-89A</t>
  </si>
  <si>
    <t>PR# 09-2014-302265</t>
  </si>
  <si>
    <t>HSG-023/201/Tower A2/Sector-89A</t>
  </si>
  <si>
    <t>PR# 09-2014-302262</t>
  </si>
  <si>
    <t>HSG-023/102/Tower A2/Sector-89A</t>
  </si>
  <si>
    <t>PR# 09-2014-302299</t>
  </si>
  <si>
    <t>HSG-023/1003/Tower A2/Sector-89A</t>
  </si>
  <si>
    <t>PR# 09-2014-302337</t>
  </si>
  <si>
    <t>HSG-023/102/Tower A3/Sector-89A</t>
  </si>
  <si>
    <t>PR# 09-2014-302300</t>
  </si>
  <si>
    <t>HSG-023/1004/Tower A2/Sector-89A</t>
  </si>
  <si>
    <t>PR# 09-2014-302263</t>
  </si>
  <si>
    <t>HSG-023/103/Tower A2/Sector-89A</t>
  </si>
  <si>
    <t>PR# 09-2014-302303</t>
  </si>
  <si>
    <t>HSG-023/1103/Tower A2/Sector-89A</t>
  </si>
  <si>
    <t>PR# 09-2014-302340</t>
  </si>
  <si>
    <t>HSG-023/201/Tower A3/Sector-89A</t>
  </si>
  <si>
    <t>PR# 09-2014-302304</t>
  </si>
  <si>
    <t>HSG-023/1104/Tower A2/Sector-89A</t>
  </si>
  <si>
    <t>PR# 09-2014-302341</t>
  </si>
  <si>
    <t>HSG-023/202/Tower A3/Sector-89A</t>
  </si>
  <si>
    <t>PR# 09-2014-302338</t>
  </si>
  <si>
    <t>HSG-023/103/Tower A3/Sector-89A</t>
  </si>
  <si>
    <t>PR# 09-2014-302302</t>
  </si>
  <si>
    <t>HSG-023/1102/Tower A2/Sector-89A</t>
  </si>
  <si>
    <t>PR# 09-2014-302339</t>
  </si>
  <si>
    <t>HSG-023/104/Tower A3/Sector-89A</t>
  </si>
  <si>
    <t>PR# 09-2014-302307</t>
  </si>
  <si>
    <t>HSG-023/1203/Tower A2/Sector-89A</t>
  </si>
  <si>
    <t>PR# 09-2014-302344</t>
  </si>
  <si>
    <t>HSG-023/301/Tower A3/Sector-89A</t>
  </si>
  <si>
    <t>PR# 09-2014-302308</t>
  </si>
  <si>
    <t>HSG-023/1204/Tower A2/Sector-89A</t>
  </si>
  <si>
    <t>PR# 09-2014-302345</t>
  </si>
  <si>
    <t>HSG-023/302/Tower A3/Sector-89A</t>
  </si>
  <si>
    <t>PR# 09-2014-302305</t>
  </si>
  <si>
    <t>HSG-023/1201/Tower A2/Sector-89A</t>
  </si>
  <si>
    <t>PR# 09-2014-302342</t>
  </si>
  <si>
    <t>HSG-023/203/Tower A3/Sector-89A</t>
  </si>
  <si>
    <t>PR# 09-2014-302306</t>
  </si>
  <si>
    <t>HSG-023/1202/Tower A2/Sector-89A</t>
  </si>
  <si>
    <t>PR# 09-2014-302343</t>
  </si>
  <si>
    <t>HSG-023/204/Tower A3/Sector-89A</t>
  </si>
  <si>
    <t>PR# 09-2014-302311</t>
  </si>
  <si>
    <t>HSG-023/1403/Tower A2/Sector-89A</t>
  </si>
  <si>
    <t>PR# 09-2014-302348</t>
  </si>
  <si>
    <t>HSG-023/401/Tower A3/Sector-89A</t>
  </si>
  <si>
    <t>PR# 09-2014-302312</t>
  </si>
  <si>
    <t>HSG-023/1404/Tower A2/Sector-89A</t>
  </si>
  <si>
    <t>PR# 09-2014-302349</t>
  </si>
  <si>
    <t>HSG-023/402/Tower A3/Sector-89A</t>
  </si>
  <si>
    <t>PR# 09-2014-302309</t>
  </si>
  <si>
    <t>HSG-023/1401/Tower A2/Sector-89A</t>
  </si>
  <si>
    <t>PR# 09-2014-302346</t>
  </si>
  <si>
    <t>HSG-023/303/Tower A3/Sector-89A</t>
  </si>
  <si>
    <t>PR# 09-2014-302310</t>
  </si>
  <si>
    <t>HSG-023/1402/Tower A2/Sector-89A</t>
  </si>
  <si>
    <t>PR# 09-2014-302347</t>
  </si>
  <si>
    <t>HSG-023/304/Tower A3/Sector-89A</t>
  </si>
  <si>
    <t>PR# 09-2014-302315</t>
  </si>
  <si>
    <t>HSG-023/1503/Tower A2/Sector-89A</t>
  </si>
  <si>
    <t>PR# 09-2014-302352</t>
  </si>
  <si>
    <t>HSG-023/501/Tower A3/Sector-89A</t>
  </si>
  <si>
    <t>PR# 09-2014-302316</t>
  </si>
  <si>
    <t>HSG-023/1504/Tower A2/Sector-89A</t>
  </si>
  <si>
    <t>PR# 09-2014-302353</t>
  </si>
  <si>
    <t>HSG-023/502/Tower A3/Sector-89A</t>
  </si>
  <si>
    <t>PR# 09-2014-302313</t>
  </si>
  <si>
    <t>HSG-023/1501/Tower A2/Sector-89A</t>
  </si>
  <si>
    <t>PR# 09-2014-302350</t>
  </si>
  <si>
    <t>HSG-023/403/Tower A3/Sector-89A</t>
  </si>
  <si>
    <t>PR# 09-2014-302314</t>
  </si>
  <si>
    <t>HSG-023/1502/Tower A2/Sector-89A</t>
  </si>
  <si>
    <t>PR# 09-2014-302351</t>
  </si>
  <si>
    <t>HSG-023/404/Tower A3/Sector-89A</t>
  </si>
  <si>
    <t>PR# 09-2014-302319</t>
  </si>
  <si>
    <t>HSG-023/1603/Tower A2/Sector-89A</t>
  </si>
  <si>
    <t>PR# 09-2014-302356</t>
  </si>
  <si>
    <t>HSG-023/601/Tower A3/Sector-89A</t>
  </si>
  <si>
    <t>PR# 09-2014-302320</t>
  </si>
  <si>
    <t>HSG-023/1604/Tower A2/Sector-89A</t>
  </si>
  <si>
    <t>PR# 09-2014-302357</t>
  </si>
  <si>
    <t>HSG-023/602/Tower A3/Sector-89A</t>
  </si>
  <si>
    <t>PR# 09-2014-302317</t>
  </si>
  <si>
    <t>HSG-023/1601/Tower A2/Sector-89A</t>
  </si>
  <si>
    <t>PR# 09-2014-302354</t>
  </si>
  <si>
    <t>HSG-023/503/Tower A3/Sector-89A</t>
  </si>
  <si>
    <t>PR# 09-2014-302318</t>
  </si>
  <si>
    <t>HSG-023/1602/Tower A2/Sector-89A</t>
  </si>
  <si>
    <t>PR# 09-2014-302355</t>
  </si>
  <si>
    <t>HSG-023/504/Tower A3/Sector-89A</t>
  </si>
  <si>
    <t>PR# 09-2014-302323</t>
  </si>
  <si>
    <t>HSG-023/1703/Tower A2/Sector-89A</t>
  </si>
  <si>
    <t>PR# 09-2014-302360</t>
  </si>
  <si>
    <t>HSG-023/701/Tower A3/Sector-89A</t>
  </si>
  <si>
    <t>PR# 09-2014-302324</t>
  </si>
  <si>
    <t>HSG-023/1704/Tower A2/Sector-89A</t>
  </si>
  <si>
    <t>PR# 09-2014-302361</t>
  </si>
  <si>
    <t>HSG-023/702/Tower A3/Sector-89A</t>
  </si>
  <si>
    <t>PR# 09-2014-302321</t>
  </si>
  <si>
    <t>HSG-023/1701/Tower A2/Sector-89A</t>
  </si>
  <si>
    <t>PR# 09-2014-302358</t>
  </si>
  <si>
    <t>HSG-023/603/Tower A3/Sector-89A</t>
  </si>
  <si>
    <t>PR# 09-2014-302322</t>
  </si>
  <si>
    <t>HSG-023/1702/Tower A2/Sector-89A</t>
  </si>
  <si>
    <t>PR# 09-2014-302359</t>
  </si>
  <si>
    <t>HSG-023/604/Tower A3/Sector-89A</t>
  </si>
  <si>
    <t>Tower</t>
  </si>
  <si>
    <t>A2</t>
  </si>
  <si>
    <t>A3</t>
  </si>
  <si>
    <t>A4</t>
  </si>
  <si>
    <t>Count of Property ID</t>
  </si>
  <si>
    <t>Second Court</t>
  </si>
  <si>
    <t>Sixth Court</t>
  </si>
  <si>
    <t>Third Court</t>
  </si>
  <si>
    <t>First Court</t>
  </si>
  <si>
    <t>Fifth Court</t>
  </si>
  <si>
    <t>Fourth Court</t>
  </si>
  <si>
    <r>
      <t xml:space="preserve"> @Rs.9,500/- per sq. ft. on super built up area
</t>
    </r>
    <r>
      <rPr>
        <b/>
        <sz val="11"/>
        <color indexed="8"/>
        <rFont val="Calibri"/>
        <family val="2"/>
      </rPr>
      <t xml:space="preserve"> (In Cr.)</t>
    </r>
  </si>
  <si>
    <r>
      <t xml:space="preserve"> @Rs.10,500/- per sq. ft. on super built up area</t>
    </r>
    <r>
      <rPr>
        <b/>
        <sz val="11"/>
        <color indexed="8"/>
        <rFont val="Calibri"/>
        <family val="2"/>
      </rPr>
      <t xml:space="preserve"> 
(In Cr.)</t>
    </r>
  </si>
  <si>
    <t>Sum of Final Billable Area</t>
  </si>
  <si>
    <t>Nursery</t>
  </si>
  <si>
    <t>BUA</t>
  </si>
  <si>
    <t>INR per sq.acre</t>
  </si>
  <si>
    <t>G+20</t>
  </si>
  <si>
    <t>Completed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</si>
  <si>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</si>
  <si>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</si>
  <si>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</si>
  <si>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</si>
  <si>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</si>
  <si>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</si>
  <si>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</si>
  <si>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</si>
  <si>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</si>
  <si>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</si>
  <si>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</si>
  <si>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G+7</t>
  </si>
  <si>
    <t>Super structure is completed. Finishing work is under progress</t>
  </si>
  <si>
    <t>Structure is completed till 2nd floor</t>
  </si>
  <si>
    <t>Structure is completed till 1st floor</t>
  </si>
  <si>
    <t>Foundation &amp; Column casting work is under progress</t>
  </si>
  <si>
    <t>EWS</t>
  </si>
  <si>
    <t>G+5</t>
  </si>
  <si>
    <t>Tower/Block</t>
  </si>
  <si>
    <t>Type of Flats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</si>
</sst>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  <numFmt numFmtId="166" formatCode="_ * #,##0.000_ ;_ * \-#,##0.000_ ;_ * &quot;-&quot;??_ ;_ @_ "/>
    <numFmt numFmtId="167" formatCode="_ * #,##0_ ;_ * \-#,##0_ ;_ * &quot;-&quot;????_ ;_ @_ "/>
    <numFmt numFmtId="168" formatCode="_ * #,##0_ ;_ * \-#,##0_ ;_ * &quot;-&quot;?_ ;_ @_ "/>
  </numFmts>
  <fonts count="2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0000"/>
      <name val="Times New Roman"/>
      <family val="1"/>
    </font>
    <font>
      <b/>
      <sz val="12"/>
      <color theme="0"/>
      <name val="Times New Roman"/>
      <family val="1"/>
    </font>
    <font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1">
    <xf numFmtId="0" fontId="0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1" fillId="0" borderId="0"/>
    <xf numFmtId="165" fontId="11" fillId="0" borderId="0" applyFill="0" applyBorder="0" applyAlignment="0" applyProtection="0"/>
    <xf numFmtId="0" fontId="17" fillId="0" borderId="0">
      <alignment vertical="center"/>
    </xf>
    <xf numFmtId="0" fontId="4" fillId="0" borderId="0"/>
    <xf numFmtId="0" fontId="20" fillId="0" borderId="0" applyBorder="0" applyProtection="0"/>
    <xf numFmtId="0" fontId="3" fillId="0" borderId="0"/>
    <xf numFmtId="0" fontId="2" fillId="0" borderId="0"/>
  </cellStyleXfs>
  <cellXfs count="110">
    <xf numFmtId="0" fontId="0" fillId="0" borderId="0" xfId="0" applyAlignment="1">
      <alignment horizontal="left" vertical="top"/>
    </xf>
    <xf numFmtId="0" fontId="8" fillId="0" borderId="0" xfId="2"/>
    <xf numFmtId="164" fontId="0" fillId="0" borderId="0" xfId="3" applyNumberFormat="1" applyFont="1"/>
    <xf numFmtId="0" fontId="13" fillId="2" borderId="5" xfId="4" applyFont="1" applyFill="1" applyBorder="1" applyAlignment="1">
      <alignment horizontal="center" vertical="center"/>
    </xf>
    <xf numFmtId="0" fontId="13" fillId="2" borderId="3" xfId="4" applyFont="1" applyFill="1" applyBorder="1" applyAlignment="1">
      <alignment horizontal="center" vertical="center" wrapText="1"/>
    </xf>
    <xf numFmtId="164" fontId="13" fillId="2" borderId="6" xfId="3" applyNumberFormat="1" applyFont="1" applyFill="1" applyBorder="1" applyAlignment="1">
      <alignment horizontal="center" vertical="center" wrapText="1"/>
    </xf>
    <xf numFmtId="164" fontId="11" fillId="0" borderId="7" xfId="3" applyNumberFormat="1" applyFont="1" applyBorder="1" applyAlignment="1">
      <alignment horizontal="center" vertical="center"/>
    </xf>
    <xf numFmtId="165" fontId="11" fillId="0" borderId="7" xfId="5" applyFill="1" applyBorder="1" applyAlignment="1">
      <alignment horizontal="center" vertical="center"/>
    </xf>
    <xf numFmtId="164" fontId="13" fillId="0" borderId="3" xfId="3" applyNumberFormat="1" applyFont="1" applyBorder="1" applyAlignment="1">
      <alignment horizontal="center" vertical="center" wrapText="1"/>
    </xf>
    <xf numFmtId="0" fontId="10" fillId="0" borderId="0" xfId="2" applyFont="1"/>
    <xf numFmtId="2" fontId="8" fillId="0" borderId="0" xfId="2" applyNumberFormat="1"/>
    <xf numFmtId="0" fontId="8" fillId="0" borderId="11" xfId="2" applyBorder="1"/>
    <xf numFmtId="2" fontId="11" fillId="0" borderId="12" xfId="4" applyNumberFormat="1" applyBorder="1" applyAlignment="1">
      <alignment horizontal="center" vertical="center" wrapText="1"/>
    </xf>
    <xf numFmtId="43" fontId="8" fillId="0" borderId="0" xfId="2" applyNumberFormat="1"/>
    <xf numFmtId="164" fontId="8" fillId="0" borderId="0" xfId="1" applyNumberFormat="1" applyFont="1"/>
    <xf numFmtId="0" fontId="16" fillId="0" borderId="8" xfId="0" applyFont="1" applyBorder="1" applyAlignment="1">
      <alignment horizontal="center" vertical="center"/>
    </xf>
    <xf numFmtId="0" fontId="6" fillId="0" borderId="0" xfId="2" applyFont="1"/>
    <xf numFmtId="0" fontId="0" fillId="0" borderId="0" xfId="0" pivotButton="1" applyAlignment="1">
      <alignment horizontal="left" vertical="top"/>
    </xf>
    <xf numFmtId="0" fontId="5" fillId="0" borderId="0" xfId="2" applyFont="1"/>
    <xf numFmtId="0" fontId="18" fillId="4" borderId="13" xfId="0" applyFont="1" applyFill="1" applyBorder="1"/>
    <xf numFmtId="0" fontId="18" fillId="4" borderId="14" xfId="0" applyFont="1" applyFill="1" applyBorder="1"/>
    <xf numFmtId="0" fontId="18" fillId="4" borderId="13" xfId="0" applyFont="1" applyFill="1" applyBorder="1" applyAlignment="1">
      <alignment horizontal="left" vertical="top"/>
    </xf>
    <xf numFmtId="0" fontId="18" fillId="4" borderId="14" xfId="0" applyFont="1" applyFill="1" applyBorder="1" applyAlignment="1">
      <alignment horizontal="left" vertical="top"/>
    </xf>
    <xf numFmtId="0" fontId="13" fillId="0" borderId="2" xfId="4" applyFont="1" applyBorder="1" applyAlignment="1">
      <alignment horizontal="centerContinuous" vertical="center" wrapText="1"/>
    </xf>
    <xf numFmtId="0" fontId="13" fillId="0" borderId="10" xfId="4" applyFont="1" applyBorder="1" applyAlignment="1">
      <alignment horizontal="centerContinuous" vertical="center" wrapText="1"/>
    </xf>
    <xf numFmtId="0" fontId="13" fillId="0" borderId="6" xfId="4" applyFont="1" applyBorder="1" applyAlignment="1">
      <alignment horizontal="centerContinuous" vertical="center" wrapText="1"/>
    </xf>
    <xf numFmtId="0" fontId="13" fillId="2" borderId="2" xfId="4" applyFont="1" applyFill="1" applyBorder="1" applyAlignment="1">
      <alignment horizontal="center" vertical="center"/>
    </xf>
    <xf numFmtId="164" fontId="13" fillId="2" borderId="2" xfId="3" applyNumberFormat="1" applyFont="1" applyFill="1" applyBorder="1" applyAlignment="1">
      <alignment horizontal="center" vertical="center" wrapText="1"/>
    </xf>
    <xf numFmtId="0" fontId="13" fillId="2" borderId="6" xfId="4" applyFont="1" applyFill="1" applyBorder="1" applyAlignment="1">
      <alignment horizontal="center" vertical="center" wrapText="1"/>
    </xf>
    <xf numFmtId="43" fontId="13" fillId="0" borderId="3" xfId="1" applyFont="1" applyBorder="1" applyAlignment="1">
      <alignment horizontal="right" vertical="center" wrapText="1"/>
    </xf>
    <xf numFmtId="43" fontId="0" fillId="0" borderId="8" xfId="3" applyFont="1" applyBorder="1"/>
    <xf numFmtId="43" fontId="8" fillId="0" borderId="8" xfId="2" applyNumberFormat="1" applyBorder="1"/>
    <xf numFmtId="164" fontId="8" fillId="0" borderId="8" xfId="2" applyNumberFormat="1" applyBorder="1"/>
    <xf numFmtId="164" fontId="0" fillId="0" borderId="8" xfId="3" applyNumberFormat="1" applyFont="1" applyBorder="1"/>
    <xf numFmtId="164" fontId="10" fillId="0" borderId="8" xfId="2" applyNumberFormat="1" applyFont="1" applyBorder="1"/>
    <xf numFmtId="167" fontId="8" fillId="0" borderId="8" xfId="2" applyNumberFormat="1" applyBorder="1"/>
    <xf numFmtId="164" fontId="21" fillId="0" borderId="8" xfId="3" applyNumberFormat="1" applyFont="1" applyBorder="1"/>
    <xf numFmtId="168" fontId="8" fillId="0" borderId="8" xfId="2" applyNumberFormat="1" applyBorder="1"/>
    <xf numFmtId="2" fontId="10" fillId="0" borderId="8" xfId="2" applyNumberFormat="1" applyFont="1" applyBorder="1"/>
    <xf numFmtId="166" fontId="8" fillId="0" borderId="8" xfId="2" applyNumberFormat="1" applyBorder="1"/>
    <xf numFmtId="0" fontId="10" fillId="5" borderId="8" xfId="2" applyFont="1" applyFill="1" applyBorder="1"/>
    <xf numFmtId="0" fontId="10" fillId="7" borderId="8" xfId="2" applyFont="1" applyFill="1" applyBorder="1"/>
    <xf numFmtId="0" fontId="5" fillId="7" borderId="8" xfId="2" applyFont="1" applyFill="1" applyBorder="1"/>
    <xf numFmtId="0" fontId="7" fillId="7" borderId="8" xfId="2" applyFont="1" applyFill="1" applyBorder="1"/>
    <xf numFmtId="0" fontId="8" fillId="5" borderId="8" xfId="2" applyFill="1" applyBorder="1"/>
    <xf numFmtId="0" fontId="10" fillId="5" borderId="8" xfId="2" quotePrefix="1" applyFont="1" applyFill="1" applyBorder="1"/>
    <xf numFmtId="0" fontId="5" fillId="5" borderId="8" xfId="2" applyFont="1" applyFill="1" applyBorder="1"/>
    <xf numFmtId="0" fontId="15" fillId="8" borderId="8" xfId="2" applyFont="1" applyFill="1" applyBorder="1"/>
    <xf numFmtId="0" fontId="5" fillId="6" borderId="8" xfId="2" applyFont="1" applyFill="1" applyBorder="1"/>
    <xf numFmtId="0" fontId="8" fillId="7" borderId="7" xfId="2" applyFill="1" applyBorder="1"/>
    <xf numFmtId="0" fontId="5" fillId="6" borderId="19" xfId="2" applyFont="1" applyFill="1" applyBorder="1"/>
    <xf numFmtId="0" fontId="5" fillId="6" borderId="20" xfId="2" applyFont="1" applyFill="1" applyBorder="1"/>
    <xf numFmtId="2" fontId="8" fillId="9" borderId="10" xfId="2" applyNumberFormat="1" applyFill="1" applyBorder="1" applyAlignment="1">
      <alignment horizontal="centerContinuous"/>
    </xf>
    <xf numFmtId="2" fontId="8" fillId="9" borderId="6" xfId="2" applyNumberFormat="1" applyFill="1" applyBorder="1" applyAlignment="1">
      <alignment horizontal="centerContinuous"/>
    </xf>
    <xf numFmtId="0" fontId="8" fillId="10" borderId="8" xfId="2" applyFill="1" applyBorder="1"/>
    <xf numFmtId="2" fontId="10" fillId="9" borderId="10" xfId="2" applyNumberFormat="1" applyFont="1" applyFill="1" applyBorder="1" applyAlignment="1">
      <alignment horizontal="centerContinuous"/>
    </xf>
    <xf numFmtId="2" fontId="10" fillId="9" borderId="2" xfId="2" applyNumberFormat="1" applyFont="1" applyFill="1" applyBorder="1" applyAlignment="1">
      <alignment horizontal="centerContinuous"/>
    </xf>
    <xf numFmtId="2" fontId="10" fillId="9" borderId="6" xfId="2" applyNumberFormat="1" applyFont="1" applyFill="1" applyBorder="1" applyAlignment="1">
      <alignment horizontal="centerContinuous"/>
    </xf>
    <xf numFmtId="43" fontId="0" fillId="0" borderId="21" xfId="3" applyFont="1" applyBorder="1"/>
    <xf numFmtId="2" fontId="8" fillId="0" borderId="22" xfId="2" applyNumberFormat="1" applyBorder="1"/>
    <xf numFmtId="164" fontId="21" fillId="0" borderId="23" xfId="3" applyNumberFormat="1" applyFont="1" applyBorder="1"/>
    <xf numFmtId="0" fontId="18" fillId="0" borderId="13" xfId="0" applyFont="1" applyBorder="1"/>
    <xf numFmtId="0" fontId="19" fillId="11" borderId="15" xfId="0" applyFont="1" applyFill="1" applyBorder="1" applyAlignment="1">
      <alignment horizontal="centerContinuous" vertical="center"/>
    </xf>
    <xf numFmtId="0" fontId="19" fillId="11" borderId="16" xfId="0" applyFont="1" applyFill="1" applyBorder="1" applyAlignment="1">
      <alignment horizontal="centerContinuous" vertical="center"/>
    </xf>
    <xf numFmtId="0" fontId="19" fillId="11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top"/>
    </xf>
    <xf numFmtId="0" fontId="13" fillId="2" borderId="1" xfId="4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0" xfId="2" applyFont="1"/>
    <xf numFmtId="0" fontId="3" fillId="0" borderId="8" xfId="2" applyFont="1" applyBorder="1" applyAlignment="1">
      <alignment horizontal="center" vertical="center"/>
    </xf>
    <xf numFmtId="10" fontId="8" fillId="0" borderId="0" xfId="2" applyNumberFormat="1"/>
    <xf numFmtId="2" fontId="8" fillId="0" borderId="24" xfId="2" applyNumberFormat="1" applyBorder="1" applyAlignment="1">
      <alignment horizontal="center" vertical="center"/>
    </xf>
    <xf numFmtId="0" fontId="22" fillId="8" borderId="8" xfId="0" applyFont="1" applyFill="1" applyBorder="1" applyAlignment="1">
      <alignment horizontal="center" vertical="center"/>
    </xf>
    <xf numFmtId="0" fontId="23" fillId="12" borderId="8" xfId="10" applyFont="1" applyFill="1" applyBorder="1" applyAlignment="1">
      <alignment horizontal="center" vertical="center" wrapText="1"/>
    </xf>
    <xf numFmtId="0" fontId="2" fillId="0" borderId="0" xfId="10"/>
    <xf numFmtId="0" fontId="2" fillId="0" borderId="8" xfId="10" applyBorder="1"/>
    <xf numFmtId="0" fontId="1" fillId="0" borderId="8" xfId="10" applyFont="1" applyBorder="1"/>
    <xf numFmtId="0" fontId="22" fillId="8" borderId="8" xfId="0" applyFont="1" applyFill="1" applyBorder="1" applyAlignment="1">
      <alignment horizontal="center" vertical="center" wrapText="1"/>
    </xf>
    <xf numFmtId="0" fontId="1" fillId="7" borderId="7" xfId="2" applyFont="1" applyFill="1" applyBorder="1"/>
    <xf numFmtId="0" fontId="1" fillId="7" borderId="8" xfId="2" applyFont="1" applyFill="1" applyBorder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4" applyFont="1" applyBorder="1" applyAlignment="1">
      <alignment horizontal="center" vertical="center" wrapText="1"/>
    </xf>
    <xf numFmtId="0" fontId="1" fillId="0" borderId="0" xfId="2" applyFont="1"/>
    <xf numFmtId="166" fontId="8" fillId="0" borderId="0" xfId="1" applyNumberFormat="1" applyFont="1"/>
    <xf numFmtId="166" fontId="0" fillId="0" borderId="8" xfId="3" applyNumberFormat="1" applyFont="1" applyBorder="1"/>
    <xf numFmtId="166" fontId="8" fillId="0" borderId="0" xfId="2" applyNumberFormat="1"/>
    <xf numFmtId="164" fontId="0" fillId="13" borderId="8" xfId="3" applyNumberFormat="1" applyFont="1" applyFill="1" applyBorder="1"/>
    <xf numFmtId="164" fontId="8" fillId="13" borderId="8" xfId="1" applyNumberFormat="1" applyFont="1" applyFill="1" applyBorder="1"/>
    <xf numFmtId="164" fontId="10" fillId="13" borderId="8" xfId="2" applyNumberFormat="1" applyFont="1" applyFill="1" applyBorder="1"/>
    <xf numFmtId="167" fontId="8" fillId="0" borderId="0" xfId="2" applyNumberFormat="1"/>
    <xf numFmtId="43" fontId="2" fillId="0" borderId="0" xfId="1" applyFont="1"/>
    <xf numFmtId="164" fontId="2" fillId="0" borderId="0" xfId="1" applyNumberFormat="1" applyFont="1"/>
    <xf numFmtId="43" fontId="0" fillId="0" borderId="0" xfId="3" applyFont="1"/>
    <xf numFmtId="0" fontId="9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9" xfId="2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3" fillId="2" borderId="1" xfId="4" applyFont="1" applyFill="1" applyBorder="1" applyAlignment="1">
      <alignment horizontal="center" vertical="center"/>
    </xf>
    <xf numFmtId="0" fontId="13" fillId="2" borderId="4" xfId="4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</cellXfs>
  <cellStyles count="11">
    <cellStyle name="Comma" xfId="1" builtinId="3"/>
    <cellStyle name="Comma 2" xfId="3" xr:uid="{00000000-0005-0000-0000-000001000000}"/>
    <cellStyle name="Comma 2 2" xfId="5" xr:uid="{00000000-0005-0000-0000-000002000000}"/>
    <cellStyle name="Excel Built-in Normal" xfId="8" xr:uid="{00000000-0005-0000-0000-000003000000}"/>
    <cellStyle name="Normal" xfId="0" builtinId="0"/>
    <cellStyle name="Normal 2" xfId="2" xr:uid="{00000000-0005-0000-0000-000005000000}"/>
    <cellStyle name="Normal 2 2" xfId="4" xr:uid="{00000000-0005-0000-0000-000006000000}"/>
    <cellStyle name="Normal 3" xfId="6" xr:uid="{00000000-0005-0000-0000-000007000000}"/>
    <cellStyle name="Normal 4" xfId="7" xr:uid="{00000000-0005-0000-0000-000008000000}"/>
    <cellStyle name="Normal 5" xfId="9" xr:uid="{00000000-0005-0000-0000-000009000000}"/>
    <cellStyle name="Normal 6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n%20Progress%20Files\Yash%20Bhatnagar\VIS(2024-25)-PL063-055-074%20DLF%20Privana%20west\document\mlgrd_property_detai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lgrd_property_details"/>
      <sheetName val="hdnSheet"/>
      <sheetName val="Sheet3"/>
      <sheetName val="hidnSheetNew"/>
    </sheetNames>
    <sheetDataSet>
      <sheetData sheetId="0"/>
      <sheetData sheetId="1"/>
      <sheetData sheetId="2"/>
      <sheetData sheetId="3">
        <row r="2">
          <cell r="C2" t="str">
            <v>APARTMENT</v>
          </cell>
        </row>
        <row r="3">
          <cell r="C3" t="str">
            <v>PARKING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hesh Joshi" refreshedDate="45531.493548726852" createdVersion="5" refreshedVersion="8" minRefreshableVersion="3" recordCount="580" xr:uid="{00000000-000A-0000-FFFF-FFFF06000000}">
  <cacheSource type="worksheet">
    <worksheetSource ref="A1:O581" sheet="Inventory"/>
  </cacheSource>
  <cacheFields count="15">
    <cacheField name="Projects Name" numFmtId="0">
      <sharedItems/>
    </cacheField>
    <cacheField name="Area Unit" numFmtId="0">
      <sharedItems/>
    </cacheField>
    <cacheField name="Type of Project" numFmtId="0">
      <sharedItems/>
    </cacheField>
    <cacheField name="Record Type" numFmtId="0">
      <sharedItems/>
    </cacheField>
    <cacheField name="Property ID" numFmtId="0">
      <sharedItems count="580">
        <s v="PR# 09-2014-302390"/>
        <s v="PR# 09-2014-302391"/>
        <s v="PR# 09-2014-302394"/>
        <s v="PR# 09-2014-302395"/>
        <s v="PR# 09-2014-302392"/>
        <s v="PR# 09-2014-302393"/>
        <s v="PR# 09-2014-302398"/>
        <s v="PR# 09-2014-302399"/>
        <s v="PR# 09-2014-302396"/>
        <s v="PR# 09-2014-302397"/>
        <s v="PR# 09-2014-302400"/>
        <s v="PR# 09-2014-302403"/>
        <s v="PR# 09-2014-302404"/>
        <s v="PR# 09-2014-302401"/>
        <s v="PR# 09-2014-302402"/>
        <s v="PR# 09-2014-302407"/>
        <s v="PR# 09-2014-302408"/>
        <s v="PR# 09-2014-302405"/>
        <s v="PR# 09-2014-302406"/>
        <s v="PR# 09-2014-302411"/>
        <s v="PR# 09-2014-302412"/>
        <s v="PR# 09-2014-302409"/>
        <s v="PR# 09-2014-302410"/>
        <s v="PR# 09-2014-302415"/>
        <s v="PR# 09-2014-302453"/>
        <s v="PR# 09-2014-302416"/>
        <s v="PR# 09-2014-302454"/>
        <s v="PR# 09-2014-302413"/>
        <s v="PR# 09-2014-302414"/>
        <s v="PR# 09-2014-302452"/>
        <s v="PR# 09-2014-302419"/>
        <s v="PR# 09-2014-302457"/>
        <s v="PR# 09-2014-302420"/>
        <s v="PR# 09-2014-302458"/>
        <s v="PR# 09-2014-302417"/>
        <s v="PR# 09-2014-302455"/>
        <s v="PR# 09-2014-302418"/>
        <s v="PR# 09-2014-302456"/>
        <s v="PR# 09-2014-302423"/>
        <s v="PR# 09-2014-302461"/>
        <s v="PR# 09-2014-302424"/>
        <s v="PR# 09-2014-302421"/>
        <s v="PR# 09-2014-302459"/>
        <s v="PR# 09-2014-302422"/>
        <s v="PR# 09-2014-302460"/>
        <s v="PR# 09-2014-302425"/>
        <s v="PR# 09-2014-302462"/>
        <s v="PR# 09-2014-302463"/>
        <s v="PR# 09-2014-302426"/>
        <s v="PR# 09-2014-302429"/>
        <s v="PR# 09-2014-302466"/>
        <s v="PR# 09-2014-302467"/>
        <s v="PR# 09-2014-302430"/>
        <s v="PR# 09-2014-302427"/>
        <s v="PR# 09-2014-302464"/>
        <s v="PR# 09-2014-302465"/>
        <s v="PR# 09-2014-302428"/>
        <s v="PR# 09-2014-302433"/>
        <s v="PR# 09-2014-302470"/>
        <s v="PR# 09-2014-302471"/>
        <s v="PR# 09-2014-302434"/>
        <s v="PR# 09-2014-302431"/>
        <s v="PR# 09-2014-302468"/>
        <s v="PR# 09-2014-302469"/>
        <s v="PR# 09-2014-302432"/>
        <s v="PR# 09-2014-302437"/>
        <s v="PR# 09-2014-302474"/>
        <s v="PR# 09-2014-302475"/>
        <s v="PR# 09-2014-302438"/>
        <s v="PR# 09-2014-302435"/>
        <s v="PR# 09-2014-302472"/>
        <s v="PR# 09-2014-302473"/>
        <s v="PR# 09-2014-302436"/>
        <s v="PR# 09-2014-302441"/>
        <s v="PR# 09-2014-302478"/>
        <s v="PR# 09-2014-302442"/>
        <s v="PR# 09-2014-302479"/>
        <s v="PR# 09-2014-302439"/>
        <s v="PR# 09-2014-302476"/>
        <s v="PR# 09-2014-302440"/>
        <s v="PR# 09-2014-302477"/>
        <s v="PR# 09-2014-302445"/>
        <s v="PR# 09-2014-302446"/>
        <s v="PR# 09-2014-302443"/>
        <s v="PR# 09-2014-302444"/>
        <s v="PR# 09-2014-302449"/>
        <s v="PR# 09-2014-302450"/>
        <s v="PR# 09-2014-302447"/>
        <s v="PR# 09-2014-302448"/>
        <s v="PR# 09-2014-302451"/>
        <s v="PR# 09-2014-300817"/>
        <s v="PR# 09-2014-300818"/>
        <s v="PR# 09-2014-300821"/>
        <s v="PR# 09-2014-300822"/>
        <s v="PR# 09-2014-300819"/>
        <s v="PR# 09-2014-300820"/>
        <s v="PR# 09-2014-300825"/>
        <s v="PR# 09-2014-300826"/>
        <s v="PR# 09-2014-300823"/>
        <s v="PR# 09-2014-300824"/>
        <s v="PR# 09-2014-300827"/>
        <s v="PR# 09-2014-300830"/>
        <s v="PR# 09-2014-300831"/>
        <s v="PR# 09-2014-300828"/>
        <s v="PR# 09-2014-300829"/>
        <s v="PR# 09-2014-300834"/>
        <s v="PR# 09-2014-300797"/>
        <s v="PR# 09-2014-300835"/>
        <s v="PR# 09-2014-300798"/>
        <s v="PR# 09-2014-300832"/>
        <s v="PR# 09-2014-300833"/>
        <s v="PR# 09-2014-300838"/>
        <s v="PR# 09-2014-300801"/>
        <s v="PR# 09-2014-300839"/>
        <s v="PR# 09-2014-300802"/>
        <s v="PR# 09-2014-300836"/>
        <s v="PR# 09-2014-300799"/>
        <s v="PR# 09-2014-300837"/>
        <s v="PR# 09-2014-300800"/>
        <s v="PR# 09-2014-300805"/>
        <s v="PR# 09-2014-300843"/>
        <s v="PR# 09-2014-300806"/>
        <s v="PR# 09-2014-300840"/>
        <s v="PR# 09-2014-300803"/>
        <s v="PR# 09-2014-300804"/>
        <s v="PR# 09-2014-300809"/>
        <s v="PR# 09-2014-300846"/>
        <s v="PR# 09-2014-300810"/>
        <s v="PR# 09-2014-300847"/>
        <s v="PR# 09-2014-300844"/>
        <s v="PR# 09-2014-300807"/>
        <s v="PR# 09-2014-300808"/>
        <s v="PR# 09-2014-300845"/>
        <s v="PR# 09-2014-300813"/>
        <s v="PR# 09-2014-300814"/>
        <s v="PR# 09-2014-300811"/>
        <s v="PR# 09-2014-300848"/>
        <s v="PR# 09-2014-300812"/>
        <s v="PR# 09-2014-300815"/>
        <s v="PR# 09-2014-300816"/>
        <s v="PR# 09-2014-301898"/>
        <s v="PR# 09-2014-301899"/>
        <s v="PR# 09-2014-301896"/>
        <s v="PR# 09-2014-301897"/>
        <s v="PR# 09-2014-301902"/>
        <s v="PR# 09-2014-301903"/>
        <s v="PR# 09-2014-301900"/>
        <s v="PR# 09-2014-301901"/>
        <s v="PR# 09-2014-301904"/>
        <s v="PR# 09-2014-301907"/>
        <s v="PR# 09-2014-301908"/>
        <s v="PR# 09-2014-301905"/>
        <s v="PR# 09-2014-301906"/>
        <s v="PR# 09-2014-301911"/>
        <s v="PR# 09-2014-301912"/>
        <s v="PR# 09-2014-301909"/>
        <s v="PR# 09-2014-301910"/>
        <s v="PR# 09-2014-301915"/>
        <s v="PR# 09-2014-301878"/>
        <s v="PR# 09-2014-301879"/>
        <s v="PR# 09-2014-301916"/>
        <s v="PR# 09-2014-301876"/>
        <s v="PR# 09-2014-301913"/>
        <s v="PR# 09-2014-301877"/>
        <s v="PR# 09-2014-301914"/>
        <s v="PR# 09-2014-301957"/>
        <s v="PR# 09-2014-301919"/>
        <s v="PR# 09-2014-301882"/>
        <s v="PR# 09-2014-301958"/>
        <s v="PR# 09-2014-301920"/>
        <s v="PR# 09-2014-301883"/>
        <s v="PR# 09-2014-301880"/>
        <s v="PR# 09-2014-301917"/>
        <s v="PR# 09-2014-301956"/>
        <s v="PR# 09-2014-301881"/>
        <s v="PR# 09-2014-301918"/>
        <s v="PR# 09-2014-301961"/>
        <s v="PR# 09-2014-301923"/>
        <s v="PR# 09-2014-301886"/>
        <s v="PR# 09-2014-301962"/>
        <s v="PR# 09-2014-301924"/>
        <s v="PR# 09-2014-301887"/>
        <s v="PR# 09-2014-301959"/>
        <s v="PR# 09-2014-301884"/>
        <s v="PR# 09-2014-301921"/>
        <s v="PR# 09-2014-301960"/>
        <s v="PR# 09-2014-301885"/>
        <s v="PR# 09-2014-301922"/>
        <s v="PR# 09-2014-301965"/>
        <s v="PR# 09-2014-301927"/>
        <s v="PR# 09-2014-301890"/>
        <s v="PR# 09-2014-301928"/>
        <s v="PR# 09-2014-301891"/>
        <s v="PR# 09-2014-301963"/>
        <s v="PR# 09-2014-301888"/>
        <s v="PR# 09-2014-301925"/>
        <s v="PR# 09-2014-301964"/>
        <s v="PR# 09-2014-301889"/>
        <s v="PR# 09-2014-301926"/>
        <s v="PR# 09-2014-301892"/>
        <s v="PR# 09-2014-301929"/>
        <s v="PR# 09-2014-301893"/>
        <s v="PR# 09-2014-301966"/>
        <s v="PR# 09-2014-301967"/>
        <s v="PR# 09-2014-301930"/>
        <s v="PR# 09-2014-301933"/>
        <s v="PR# 09-2014-301970"/>
        <s v="PR# 09-2014-301934"/>
        <s v="PR# 09-2014-301971"/>
        <s v="PR# 09-2014-301968"/>
        <s v="PR# 09-2014-301931"/>
        <s v="PR# 09-2014-301932"/>
        <s v="PR# 09-2014-301969"/>
        <s v="PR# 09-2014-301937"/>
        <s v="PR# 09-2014-301974"/>
        <s v="PR# 09-2014-301938"/>
        <s v="PR# 09-2014-301975"/>
        <s v="PR# 09-2014-301935"/>
        <s v="PR# 09-2014-301972"/>
        <s v="PR# 09-2014-301936"/>
        <s v="PR# 09-2014-301973"/>
        <s v="PR# 09-2014-301941"/>
        <s v="PR# 09-2014-301978"/>
        <s v="PR# 09-2014-301942"/>
        <s v="PR# 09-2014-301979"/>
        <s v="PR# 09-2014-301939"/>
        <s v="PR# 09-2014-301976"/>
        <s v="PR# 09-2014-301940"/>
        <s v="PR# 09-2014-301977"/>
        <s v="PR# 09-2014-301945"/>
        <s v="PR# 09-2014-302020"/>
        <s v="PR# 09-2014-301982"/>
        <s v="PR# 09-2014-301946"/>
        <s v="PR# 09-2014-302021"/>
        <s v="PR# 09-2014-301983"/>
        <s v="PR# 09-2014-301943"/>
        <s v="PR# 09-2014-302018"/>
        <s v="PR# 09-2014-301980"/>
        <s v="PR# 09-2014-301944"/>
        <s v="PR# 09-2014-302019"/>
        <s v="PR# 09-2014-301981"/>
        <s v="PR# 09-2014-301894"/>
        <s v="PR# 09-2014-301895"/>
        <s v="PR# 09-2014-302150"/>
        <s v="PR# 09-2014-302112"/>
        <s v="PR# 09-2014-302075"/>
        <s v="PR# 09-2014-302151"/>
        <s v="PR# 09-2014-302076"/>
        <s v="PR# 09-2014-302113"/>
        <s v="PR# 09-2014-302148"/>
        <s v="PR# 09-2014-302073"/>
        <s v="PR# 09-2014-302110"/>
        <s v="PR# 09-2014-302149"/>
        <s v="PR# 09-2014-302074"/>
        <s v="PR# 09-2014-302111"/>
        <s v="PR# 09-2014-302079"/>
        <s v="PR# 09-2014-302077"/>
        <s v="PR# 09-2014-302114"/>
        <s v="PR# 09-2014-302078"/>
        <s v="PR# 09-2014-302115"/>
        <s v="PR# 09-2014-302152"/>
        <s v="PR# 09-2014-302155"/>
        <s v="PR# 09-2014-302118"/>
        <s v="PR# 09-2014-302156"/>
        <s v="PR# 09-2014-302119"/>
        <s v="PR# 09-2014-302153"/>
        <s v="PR# 09-2014-302116"/>
        <s v="PR# 09-2014-302154"/>
        <s v="PR# 09-2014-302117"/>
        <s v="PR# 09-2014-302159"/>
        <s v="PR# 09-2014-302122"/>
        <s v="PR# 09-2014-302160"/>
        <s v="PR# 09-2014-302123"/>
        <s v="PR# 09-2014-302157"/>
        <s v="PR# 09-2014-302120"/>
        <s v="PR# 09-2014-302158"/>
        <s v="PR# 09-2014-302121"/>
        <s v="PR# 09-2014-302163"/>
        <s v="PR# 09-2014-302126"/>
        <s v="PR# 09-2014-302164"/>
        <s v="PR# 09-2014-302127"/>
        <s v="PR# 09-2014-302161"/>
        <s v="PR# 09-2014-302124"/>
        <s v="PR# 09-2014-302162"/>
        <s v="PR# 09-2014-302125"/>
        <s v="PR# 09-2014-302130"/>
        <s v="PR# 09-2014-302167"/>
        <s v="PR# 09-2014-302131"/>
        <s v="PR# 09-2014-302168"/>
        <s v="PR# 09-2014-302128"/>
        <s v="PR# 09-2014-302165"/>
        <s v="PR# 09-2014-302129"/>
        <s v="PR# 09-2014-302166"/>
        <s v="PR# 09-2014-302134"/>
        <s v="PR# 09-2014-302171"/>
        <s v="PR# 09-2014-302172"/>
        <s v="PR# 09-2014-302135"/>
        <s v="PR# 09-2014-302132"/>
        <s v="PR# 09-2014-302169"/>
        <s v="PR# 09-2014-302133"/>
        <s v="PR# 09-2014-302170"/>
        <s v="PR# 09-2014-302138"/>
        <s v="PR# 09-2014-302175"/>
        <s v="PR# 09-2014-302176"/>
        <s v="PR# 09-2014-302139"/>
        <s v="PR# 09-2014-302136"/>
        <s v="PR# 09-2014-302173"/>
        <s v="PR# 09-2014-302137"/>
        <s v="PR# 09-2014-302174"/>
        <s v="PR# 09-2014-302140"/>
        <s v="PR# 09-2014-302177"/>
        <s v="PR# 09-2014-302141"/>
        <s v="PR# 09-2014-302178"/>
        <s v="PR# 09-2014-302181"/>
        <s v="PR# 09-2014-302182"/>
        <s v="PR# 09-2014-302179"/>
        <s v="PR# 09-2014-302180"/>
        <s v="PR# 09-2014-302183"/>
        <s v="PR# 09-2014-302268"/>
        <s v="PR# 09-2014-302269"/>
        <s v="PR# 09-2014-302266"/>
        <s v="PR# 09-2014-302267"/>
        <s v="PR# 09-2014-302272"/>
        <s v="PR# 09-2014-302273"/>
        <s v="PR# 09-2014-302270"/>
        <s v="PR# 09-2014-302271"/>
        <s v="PR# 09-2014-301949"/>
        <s v="PR# 09-2014-302024"/>
        <s v="PR# 09-2014-301986"/>
        <s v="PR# 09-2014-301950"/>
        <s v="PR# 09-2014-302025"/>
        <s v="PR# 09-2014-301987"/>
        <s v="PR# 09-2014-301947"/>
        <s v="PR# 09-2014-302022"/>
        <s v="PR# 09-2014-301984"/>
        <s v="PR# 09-2014-301948"/>
        <s v="PR# 09-2014-302023"/>
        <s v="PR# 09-2014-301985"/>
        <s v="PR# 09-2014-301953"/>
        <s v="PR# 09-2014-301990"/>
        <s v="PR# 09-2014-301954"/>
        <s v="PR# 09-2014-301991"/>
        <s v="PR# 09-2014-301951"/>
        <s v="PR# 09-2014-302026"/>
        <s v="PR# 09-2014-301988"/>
        <s v="PR# 09-2014-301952"/>
        <s v="PR# 09-2014-302027"/>
        <s v="PR# 09-2014-301989"/>
        <s v="PR# 09-2014-301955"/>
        <s v="PR# 09-2014-302029"/>
        <s v="PR# 09-2014-301992"/>
        <s v="PR# 09-2014-302030"/>
        <s v="PR# 09-2014-301993"/>
        <s v="PR# 09-2014-302028"/>
        <s v="PR# 09-2014-302033"/>
        <s v="PR# 09-2014-301996"/>
        <s v="PR# 09-2014-302034"/>
        <s v="PR# 09-2014-301997"/>
        <s v="PR# 09-2014-302031"/>
        <s v="PR# 09-2014-301994"/>
        <s v="PR# 09-2014-302032"/>
        <s v="PR# 09-2014-301995"/>
        <s v="PR# 09-2014-302037"/>
        <s v="PR# 09-2014-302000"/>
        <s v="PR# 09-2014-302038"/>
        <s v="PR# 09-2014-302001"/>
        <s v="PR# 09-2014-302035"/>
        <s v="PR# 09-2014-301998"/>
        <s v="PR# 09-2014-302036"/>
        <s v="PR# 09-2014-301999"/>
        <s v="PR# 09-2014-302041"/>
        <s v="PR# 09-2014-302004"/>
        <s v="PR# 09-2014-302042"/>
        <s v="PR# 09-2014-302005"/>
        <s v="PR# 09-2014-302080"/>
        <s v="PR# 09-2014-302039"/>
        <s v="PR# 09-2014-302002"/>
        <s v="PR# 09-2014-302040"/>
        <s v="PR# 09-2014-302003"/>
        <s v="PR# 09-2014-302045"/>
        <s v="PR# 09-2014-302008"/>
        <s v="PR# 09-2014-302083"/>
        <s v="PR# 09-2014-302046"/>
        <s v="PR# 09-2014-302009"/>
        <s v="PR# 09-2014-302084"/>
        <s v="PR# 09-2014-302043"/>
        <s v="PR# 09-2014-302006"/>
        <s v="PR# 09-2014-302081"/>
        <s v="PR# 09-2014-302044"/>
        <s v="PR# 09-2014-302007"/>
        <s v="PR# 09-2014-302082"/>
        <s v="PR# 09-2014-302049"/>
        <s v="PR# 09-2014-302012"/>
        <s v="PR# 09-2014-302087"/>
        <s v="PR# 09-2014-302050"/>
        <s v="PR# 09-2014-302013"/>
        <s v="PR# 09-2014-302088"/>
        <s v="PR# 09-2014-302047"/>
        <s v="PR# 09-2014-302010"/>
        <s v="PR# 09-2014-302085"/>
        <s v="PR# 09-2014-302048"/>
        <s v="PR# 09-2014-302011"/>
        <s v="PR# 09-2014-302086"/>
        <s v="PR# 09-2014-302016"/>
        <s v="PR# 09-2014-302053"/>
        <s v="PR# 09-2014-302017"/>
        <s v="PR# 09-2014-302051"/>
        <s v="PR# 09-2014-302014"/>
        <s v="PR# 09-2014-302089"/>
        <s v="PR# 09-2014-302052"/>
        <s v="PR# 09-2014-302015"/>
        <s v="PR# 09-2014-302055"/>
        <s v="PR# 09-2014-302092"/>
        <s v="PR# 09-2014-302056"/>
        <s v="PR# 09-2014-302093"/>
        <s v="PR# 09-2014-302090"/>
        <s v="PR# 09-2014-302054"/>
        <s v="PR# 09-2014-302091"/>
        <s v="PR# 09-2014-302059"/>
        <s v="PR# 09-2014-302096"/>
        <s v="PR# 09-2014-302060"/>
        <s v="PR# 09-2014-302097"/>
        <s v="PR# 09-2014-302057"/>
        <s v="PR# 09-2014-302094"/>
        <s v="PR# 09-2014-302058"/>
        <s v="PR# 09-2014-302095"/>
        <s v="PR# 09-2014-302063"/>
        <s v="PR# 09-2014-302100"/>
        <s v="PR# 09-2014-302064"/>
        <s v="PR# 09-2014-302101"/>
        <s v="PR# 09-2014-302061"/>
        <s v="PR# 09-2014-302098"/>
        <s v="PR# 09-2014-302062"/>
        <s v="PR# 09-2014-302099"/>
        <s v="PR# 09-2014-302067"/>
        <s v="PR# 09-2014-302142"/>
        <s v="PR# 09-2014-302104"/>
        <s v="PR# 09-2014-302068"/>
        <s v="PR# 09-2014-302143"/>
        <s v="PR# 09-2014-302105"/>
        <s v="PR# 09-2014-302065"/>
        <s v="PR# 09-2014-302102"/>
        <s v="PR# 09-2014-302066"/>
        <s v="PR# 09-2014-302103"/>
        <s v="PR# 09-2014-302071"/>
        <s v="PR# 09-2014-302146"/>
        <s v="PR# 09-2014-302108"/>
        <s v="PR# 09-2014-302147"/>
        <s v="PR# 09-2014-302072"/>
        <s v="PR# 09-2014-302109"/>
        <s v="PR# 09-2014-302069"/>
        <s v="PR# 09-2014-302144"/>
        <s v="PR# 09-2014-302106"/>
        <s v="PR# 09-2014-302070"/>
        <s v="PR# 09-2014-302145"/>
        <s v="PR# 09-2014-302107"/>
        <s v="PR# 09-2014-302327"/>
        <s v="PR# 09-2014-302325"/>
        <s v="PR# 09-2014-302362"/>
        <s v="PR# 09-2014-302326"/>
        <s v="PR# 09-2014-302363"/>
        <s v="PR# 09-2014-302366"/>
        <s v="PR# 09-2014-302367"/>
        <s v="PR# 09-2014-302364"/>
        <s v="PR# 09-2014-302365"/>
        <s v="PR# 09-2014-302370"/>
        <s v="PR# 09-2014-302371"/>
        <s v="PR# 09-2014-302368"/>
        <s v="PR# 09-2014-302369"/>
        <s v="PR# 09-2014-302374"/>
        <s v="PR# 09-2014-302375"/>
        <s v="PR# 09-2014-302372"/>
        <s v="PR# 09-2014-302373"/>
        <s v="PR# 09-2014-302378"/>
        <s v="PR# 09-2014-302379"/>
        <s v="PR# 09-2014-302376"/>
        <s v="PR# 09-2014-302377"/>
        <s v="PR# 09-2014-302382"/>
        <s v="PR# 09-2014-302383"/>
        <s v="PR# 09-2014-302380"/>
        <s v="PR# 09-2014-302381"/>
        <s v="PR# 09-2014-302386"/>
        <s v="PR# 09-2014-302387"/>
        <s v="PR# 09-2014-302384"/>
        <s v="PR# 09-2014-302385"/>
        <s v="PR# 09-2014-302388"/>
        <s v="PR# 09-2014-302389"/>
        <s v="PR# 09-2014-302274"/>
        <s v="PR# 09-2014-302275"/>
        <s v="PR# 09-2014-302277"/>
        <s v="PR# 09-2014-302278"/>
        <s v="PR# 09-2014-302276"/>
        <s v="PR# 09-2014-302281"/>
        <s v="PR# 09-2014-302282"/>
        <s v="PR# 09-2014-302279"/>
        <s v="PR# 09-2014-302280"/>
        <s v="PR# 09-2014-302285"/>
        <s v="PR# 09-2014-302286"/>
        <s v="PR# 09-2014-302283"/>
        <s v="PR# 09-2014-302284"/>
        <s v="PR# 09-2014-302289"/>
        <s v="PR# 09-2014-302290"/>
        <s v="PR# 09-2014-302328"/>
        <s v="PR# 09-2014-302287"/>
        <s v="PR# 09-2014-302288"/>
        <s v="PR# 09-2014-302331"/>
        <s v="PR# 09-2014-302293"/>
        <s v="PR# 09-2014-302294"/>
        <s v="PR# 09-2014-302332"/>
        <s v="PR# 09-2014-302329"/>
        <s v="PR# 09-2014-302291"/>
        <s v="PR# 09-2014-302292"/>
        <s v="PR# 09-2014-302330"/>
        <s v="PR# 09-2014-302260"/>
        <s v="PR# 09-2014-302297"/>
        <s v="PR# 09-2014-302335"/>
        <s v="PR# 09-2014-302298"/>
        <s v="PR# 09-2014-302261"/>
        <s v="PR# 09-2014-302336"/>
        <s v="PR# 09-2014-302258"/>
        <s v="PR# 09-2014-302295"/>
        <s v="PR# 09-2014-302333"/>
        <s v="PR# 09-2014-302296"/>
        <s v="PR# 09-2014-302259"/>
        <s v="PR# 09-2014-302334"/>
        <s v="PR# 09-2014-302264"/>
        <s v="PR# 09-2014-302301"/>
        <s v="PR# 09-2014-302265"/>
        <s v="PR# 09-2014-302262"/>
        <s v="PR# 09-2014-302299"/>
        <s v="PR# 09-2014-302337"/>
        <s v="PR# 09-2014-302300"/>
        <s v="PR# 09-2014-302263"/>
        <s v="PR# 09-2014-302303"/>
        <s v="PR# 09-2014-302340"/>
        <s v="PR# 09-2014-302304"/>
        <s v="PR# 09-2014-302341"/>
        <s v="PR# 09-2014-302338"/>
        <s v="PR# 09-2014-302302"/>
        <s v="PR# 09-2014-302339"/>
        <s v="PR# 09-2014-302307"/>
        <s v="PR# 09-2014-302344"/>
        <s v="PR# 09-2014-302308"/>
        <s v="PR# 09-2014-302345"/>
        <s v="PR# 09-2014-302305"/>
        <s v="PR# 09-2014-302342"/>
        <s v="PR# 09-2014-302306"/>
        <s v="PR# 09-2014-302343"/>
        <s v="PR# 09-2014-302311"/>
        <s v="PR# 09-2014-302348"/>
        <s v="PR# 09-2014-302312"/>
        <s v="PR# 09-2014-302349"/>
        <s v="PR# 09-2014-302309"/>
        <s v="PR# 09-2014-302346"/>
        <s v="PR# 09-2014-302310"/>
        <s v="PR# 09-2014-302347"/>
        <s v="PR# 09-2014-302315"/>
        <s v="PR# 09-2014-302352"/>
        <s v="PR# 09-2014-302316"/>
        <s v="PR# 09-2014-302353"/>
        <s v="PR# 09-2014-302313"/>
        <s v="PR# 09-2014-302350"/>
        <s v="PR# 09-2014-302314"/>
        <s v="PR# 09-2014-302351"/>
        <s v="PR# 09-2014-302319"/>
        <s v="PR# 09-2014-302356"/>
        <s v="PR# 09-2014-302320"/>
        <s v="PR# 09-2014-302357"/>
        <s v="PR# 09-2014-302317"/>
        <s v="PR# 09-2014-302354"/>
        <s v="PR# 09-2014-302318"/>
        <s v="PR# 09-2014-302355"/>
        <s v="PR# 09-2014-302323"/>
        <s v="PR# 09-2014-302360"/>
        <s v="PR# 09-2014-302324"/>
        <s v="PR# 09-2014-302361"/>
        <s v="PR# 09-2014-302321"/>
        <s v="PR# 09-2014-302358"/>
        <s v="PR# 09-2014-302322"/>
        <s v="PR# 09-2014-302359"/>
      </sharedItems>
    </cacheField>
    <cacheField name="Property Name" numFmtId="0">
      <sharedItems/>
    </cacheField>
    <cacheField name="Tower Code" numFmtId="0">
      <sharedItems/>
    </cacheField>
    <cacheField name="Tower" numFmtId="0">
      <sharedItems count="10">
        <s v="A3"/>
        <s v="A4"/>
        <s v="Second Court"/>
        <s v="Sixth Court"/>
        <s v="Third Court"/>
        <s v="Fifth Court"/>
        <s v="First Court"/>
        <s v="A2"/>
        <s v="Fourth Court"/>
        <s v="rt" u="1"/>
      </sharedItems>
    </cacheField>
    <cacheField name="Floor Number" numFmtId="0">
      <sharedItems/>
    </cacheField>
    <cacheField name="Unit Type" numFmtId="0">
      <sharedItems count="4">
        <s v="3BR +"/>
        <s v="2BR+"/>
        <s v="4BR +"/>
        <s v="3BR"/>
      </sharedItems>
    </cacheField>
    <cacheField name="Super Area" numFmtId="0">
      <sharedItems containsSemiMixedTypes="0" containsString="0" containsNumber="1" containsInteger="1" minValue="1605" maxValue="3695"/>
    </cacheField>
    <cacheField name="Final Billable Area" numFmtId="0">
      <sharedItems containsSemiMixedTypes="0" containsString="0" containsNumber="1" containsInteger="1" minValue="1605" maxValue="3695" count="32">
        <n v="2085"/>
        <n v="1605"/>
        <n v="1650"/>
        <n v="2130"/>
        <n v="3455"/>
        <n v="3650"/>
        <n v="3155"/>
        <n v="3460"/>
        <n v="3695"/>
        <n v="3495"/>
        <n v="3675"/>
        <n v="2795"/>
        <n v="2185"/>
        <n v="2505"/>
        <n v="1960"/>
        <n v="1950"/>
        <n v="2040"/>
        <n v="2560"/>
        <n v="2245"/>
        <n v="2195"/>
        <n v="2255"/>
        <n v="2515"/>
        <n v="2230"/>
        <n v="2205"/>
        <n v="2520"/>
        <n v="2275"/>
        <n v="2485"/>
        <n v="2465"/>
        <n v="2510"/>
        <n v="2525"/>
        <n v="2025"/>
        <n v="2015"/>
      </sharedItems>
    </cacheField>
    <cacheField name="Carpet Area (Sq.M)" numFmtId="0">
      <sharedItems containsSemiMixedTypes="0" containsString="0" containsNumber="1" minValue="92.71" maxValue="184.49"/>
    </cacheField>
    <cacheField name="Terrace/PES areas (Sq.M)" numFmtId="0">
      <sharedItems containsSemiMixedTypes="0" containsString="0" containsNumber="1" minValue="0" maxValue="123.82"/>
    </cacheField>
    <cacheField name="Balcony Area (Sq.M)" numFmtId="0">
      <sharedItems containsSemiMixedTypes="0" containsString="0" containsNumber="1" minValue="11.51" maxValue="23.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0">
  <r>
    <s v="Seven Elements"/>
    <s v="Sq.Ft."/>
    <s v="Residential"/>
    <s v="Apartment"/>
    <x v="0"/>
    <s v="HSG-023/1503/Tower A3/Sector-89A"/>
    <s v="HSG-023/Tower A3"/>
    <x v="0"/>
    <s v="15"/>
    <x v="0"/>
    <n v="2085"/>
    <x v="0"/>
    <n v="119.76"/>
    <n v="0"/>
    <n v="20.96"/>
  </r>
  <r>
    <s v="Seven Elements"/>
    <s v="Sq.Ft."/>
    <s v="Residential"/>
    <s v="Apartment"/>
    <x v="1"/>
    <s v="HSG-023/1504/Tower A3/Sector-89A"/>
    <s v="HSG-023/Tower A3"/>
    <x v="0"/>
    <s v="15"/>
    <x v="1"/>
    <n v="1620"/>
    <x v="1"/>
    <n v="92.71"/>
    <n v="0"/>
    <n v="15.71"/>
  </r>
  <r>
    <s v="Seven Elements"/>
    <s v="Sq.Ft."/>
    <s v="Residential"/>
    <s v="Apartment"/>
    <x v="2"/>
    <s v="HSG-023/1603/Tower A3/Sector-89A"/>
    <s v="HSG-023/Tower A3"/>
    <x v="0"/>
    <s v="16"/>
    <x v="0"/>
    <n v="2090"/>
    <x v="0"/>
    <n v="119.76"/>
    <n v="0"/>
    <n v="20.96"/>
  </r>
  <r>
    <s v="Seven Elements"/>
    <s v="Sq.Ft."/>
    <s v="Residential"/>
    <s v="Apartment"/>
    <x v="3"/>
    <s v="HSG-023/1604/Tower A3/Sector-89A"/>
    <s v="HSG-023/Tower A3"/>
    <x v="0"/>
    <s v="16"/>
    <x v="1"/>
    <n v="1620"/>
    <x v="1"/>
    <n v="92.71"/>
    <n v="0"/>
    <n v="15.71"/>
  </r>
  <r>
    <s v="Seven Elements"/>
    <s v="Sq.Ft."/>
    <s v="Residential"/>
    <s v="Apartment"/>
    <x v="4"/>
    <s v="HSG-023/1601/Tower A3/Sector-89A"/>
    <s v="HSG-023/Tower A3"/>
    <x v="0"/>
    <s v="16"/>
    <x v="0"/>
    <n v="2085"/>
    <x v="0"/>
    <n v="119.76"/>
    <n v="0"/>
    <n v="20.96"/>
  </r>
  <r>
    <s v="Seven Elements"/>
    <s v="Sq.Ft."/>
    <s v="Residential"/>
    <s v="Apartment"/>
    <x v="5"/>
    <s v="HSG-023/1602/Tower A3/Sector-89A"/>
    <s v="HSG-023/Tower A3"/>
    <x v="0"/>
    <s v="16"/>
    <x v="1"/>
    <n v="1605"/>
    <x v="1"/>
    <n v="92.71"/>
    <n v="0"/>
    <n v="15.71"/>
  </r>
  <r>
    <s v="Seven Elements"/>
    <s v="Sq.Ft."/>
    <s v="Residential"/>
    <s v="Apartment"/>
    <x v="6"/>
    <s v="HSG-023/1703/Tower A3/Sector-89A"/>
    <s v="HSG-023/Tower A3"/>
    <x v="0"/>
    <s v="17"/>
    <x v="0"/>
    <n v="2085"/>
    <x v="0"/>
    <n v="119.76"/>
    <n v="0"/>
    <n v="20.96"/>
  </r>
  <r>
    <s v="Seven Elements"/>
    <s v="Sq.Ft."/>
    <s v="Residential"/>
    <s v="Apartment"/>
    <x v="7"/>
    <s v="HSG-023/1704/Tower A3/Sector-89A"/>
    <s v="HSG-023/Tower A3"/>
    <x v="0"/>
    <s v="17"/>
    <x v="1"/>
    <n v="1605"/>
    <x v="1"/>
    <n v="92.71"/>
    <n v="0"/>
    <n v="15.71"/>
  </r>
  <r>
    <s v="Seven Elements"/>
    <s v="Sq.Ft."/>
    <s v="Residential"/>
    <s v="Apartment"/>
    <x v="8"/>
    <s v="HSG-023/1701/Tower A3/Sector-89A"/>
    <s v="HSG-023/Tower A3"/>
    <x v="0"/>
    <s v="17"/>
    <x v="0"/>
    <n v="2085"/>
    <x v="0"/>
    <n v="119.76"/>
    <n v="0"/>
    <n v="20.96"/>
  </r>
  <r>
    <s v="Seven Elements"/>
    <s v="Sq.Ft."/>
    <s v="Residential"/>
    <s v="Apartment"/>
    <x v="9"/>
    <s v="HSG-023/1702/Tower A3/Sector-89A"/>
    <s v="HSG-023/Tower A3"/>
    <x v="0"/>
    <s v="17"/>
    <x v="1"/>
    <n v="1605"/>
    <x v="1"/>
    <n v="92.71"/>
    <n v="0"/>
    <n v="15.71"/>
  </r>
  <r>
    <s v="Seven Elements"/>
    <s v="Sq.Ft."/>
    <s v="Residential"/>
    <s v="Apartment"/>
    <x v="10"/>
    <s v="HSG-023/1801/Tower A3/Sector-89A"/>
    <s v="HSG-023/Tower A3"/>
    <x v="0"/>
    <s v="18"/>
    <x v="0"/>
    <n v="2085"/>
    <x v="0"/>
    <n v="119.76"/>
    <n v="0"/>
    <n v="20.96"/>
  </r>
  <r>
    <s v="Seven Elements"/>
    <s v="Sq.Ft."/>
    <s v="Residential"/>
    <s v="Apartment"/>
    <x v="11"/>
    <s v="HSG-023/1804/Tower A3/Sector-89A"/>
    <s v="HSG-023/Tower A3"/>
    <x v="0"/>
    <s v="18"/>
    <x v="1"/>
    <n v="1605"/>
    <x v="1"/>
    <n v="92.71"/>
    <n v="0"/>
    <n v="15.71"/>
  </r>
  <r>
    <s v="Seven Elements"/>
    <s v="Sq.Ft."/>
    <s v="Residential"/>
    <s v="Apartment"/>
    <x v="12"/>
    <s v="HSG-023/1902/Tower A3/Sector-89A"/>
    <s v="HSG-023/Tower A3"/>
    <x v="0"/>
    <s v="19"/>
    <x v="1"/>
    <n v="1650"/>
    <x v="2"/>
    <n v="92.71"/>
    <n v="0"/>
    <n v="18"/>
  </r>
  <r>
    <s v="Seven Elements"/>
    <s v="Sq.Ft."/>
    <s v="Residential"/>
    <s v="Apartment"/>
    <x v="13"/>
    <s v="HSG-023/1802/Tower A3/Sector-89A"/>
    <s v="HSG-023/Tower A3"/>
    <x v="0"/>
    <s v="18"/>
    <x v="1"/>
    <n v="1605"/>
    <x v="1"/>
    <n v="92.71"/>
    <n v="0"/>
    <n v="15.71"/>
  </r>
  <r>
    <s v="Seven Elements"/>
    <s v="Sq.Ft."/>
    <s v="Residential"/>
    <s v="Apartment"/>
    <x v="14"/>
    <s v="HSG-023/1803/Tower A3/Sector-89A"/>
    <s v="HSG-023/Tower A3"/>
    <x v="0"/>
    <s v="18"/>
    <x v="0"/>
    <n v="2085"/>
    <x v="0"/>
    <n v="119.76"/>
    <n v="0"/>
    <n v="20.96"/>
  </r>
  <r>
    <s v="Seven Elements"/>
    <s v="Sq.Ft."/>
    <s v="Residential"/>
    <s v="Apartment"/>
    <x v="15"/>
    <s v="HSG-023/2003/Tower A3/Sector-89A"/>
    <s v="HSG-023/Tower A3"/>
    <x v="0"/>
    <s v="20"/>
    <x v="0"/>
    <n v="2130"/>
    <x v="3"/>
    <n v="119.76"/>
    <n v="0"/>
    <n v="23.24"/>
  </r>
  <r>
    <s v="Seven Elements"/>
    <s v="Sq.Ft."/>
    <s v="Residential"/>
    <s v="Apartment"/>
    <x v="16"/>
    <s v="HSG-023/101/Tower A4/Sector-89A"/>
    <s v="HSG-023/Tower A4"/>
    <x v="1"/>
    <s v="1"/>
    <x v="0"/>
    <n v="2085"/>
    <x v="0"/>
    <n v="119.76"/>
    <n v="0"/>
    <n v="20.96"/>
  </r>
  <r>
    <s v="Seven Elements"/>
    <s v="Sq.Ft."/>
    <s v="Residential"/>
    <s v="Apartment"/>
    <x v="17"/>
    <s v="HSG-023/1903/Tower A3/Sector-89A"/>
    <s v="HSG-023/Tower A3"/>
    <x v="0"/>
    <s v="19"/>
    <x v="0"/>
    <n v="2130"/>
    <x v="3"/>
    <n v="119.76"/>
    <n v="0"/>
    <n v="23.24"/>
  </r>
  <r>
    <s v="Seven Elements"/>
    <s v="Sq.Ft."/>
    <s v="Residential"/>
    <s v="Apartment"/>
    <x v="18"/>
    <s v="HSG-023/2002/Tower A3/Sector-89A"/>
    <s v="HSG-023/Tower A3"/>
    <x v="0"/>
    <s v="20"/>
    <x v="1"/>
    <n v="1650"/>
    <x v="2"/>
    <n v="92.71"/>
    <n v="0"/>
    <n v="18"/>
  </r>
  <r>
    <s v="Seven Elements"/>
    <s v="Sq.Ft."/>
    <s v="Residential"/>
    <s v="Apartment"/>
    <x v="19"/>
    <s v="HSG-023/104/Tower A4/Sector-89A"/>
    <s v="HSG-023/Tower A4"/>
    <x v="1"/>
    <s v="1"/>
    <x v="1"/>
    <n v="1605"/>
    <x v="1"/>
    <n v="92.71"/>
    <n v="0"/>
    <n v="15.71"/>
  </r>
  <r>
    <s v="Seven Elements"/>
    <s v="Sq.Ft."/>
    <s v="Residential"/>
    <s v="Apartment"/>
    <x v="20"/>
    <s v="HSG-023/201/Tower A4/Sector-89A"/>
    <s v="HSG-023/Tower A4"/>
    <x v="1"/>
    <s v="2"/>
    <x v="0"/>
    <n v="2085"/>
    <x v="0"/>
    <n v="119.76"/>
    <n v="0"/>
    <n v="20.96"/>
  </r>
  <r>
    <s v="Seven Elements"/>
    <s v="Sq.Ft."/>
    <s v="Residential"/>
    <s v="Apartment"/>
    <x v="21"/>
    <s v="HSG-023/102/Tower A4/Sector-89A"/>
    <s v="HSG-023/Tower A4"/>
    <x v="1"/>
    <s v="1"/>
    <x v="1"/>
    <n v="1620"/>
    <x v="1"/>
    <n v="92.71"/>
    <n v="0"/>
    <n v="15.71"/>
  </r>
  <r>
    <s v="Seven Elements"/>
    <s v="Sq.Ft."/>
    <s v="Residential"/>
    <s v="Apartment"/>
    <x v="22"/>
    <s v="HSG-023/103/Tower A4/Sector-89A"/>
    <s v="HSG-023/Tower A4"/>
    <x v="1"/>
    <s v="1"/>
    <x v="0"/>
    <n v="2085"/>
    <x v="0"/>
    <n v="119.76"/>
    <n v="0"/>
    <n v="20.96"/>
  </r>
  <r>
    <s v="Seven Elements"/>
    <s v="Sq.Ft."/>
    <s v="Residential"/>
    <s v="Apartment"/>
    <x v="23"/>
    <s v="HSG-023/204/Tower A4/Sector-89A"/>
    <s v="HSG-023/Tower A4"/>
    <x v="1"/>
    <s v="2"/>
    <x v="1"/>
    <n v="1605"/>
    <x v="1"/>
    <n v="92.71"/>
    <n v="0"/>
    <n v="15.71"/>
  </r>
  <r>
    <s v="Seven Elements"/>
    <s v="Sq.Ft."/>
    <s v="Residential"/>
    <s v="Apartment"/>
    <x v="24"/>
    <s v="HSG-023/1202/Tower A4/Sector-89A"/>
    <s v="HSG-023/Tower A4"/>
    <x v="1"/>
    <s v="12"/>
    <x v="1"/>
    <n v="1605"/>
    <x v="1"/>
    <n v="92.71"/>
    <n v="0"/>
    <n v="15.71"/>
  </r>
  <r>
    <s v="Seven Elements"/>
    <s v="Sq.Ft."/>
    <s v="Residential"/>
    <s v="Apartment"/>
    <x v="25"/>
    <s v="HSG-023/301/Tower A4/Sector-89A"/>
    <s v="HSG-023/Tower A4"/>
    <x v="1"/>
    <s v="3"/>
    <x v="0"/>
    <n v="2085"/>
    <x v="0"/>
    <n v="119.76"/>
    <n v="0"/>
    <n v="20.96"/>
  </r>
  <r>
    <s v="Seven Elements"/>
    <s v="Sq.Ft."/>
    <s v="Residential"/>
    <s v="Apartment"/>
    <x v="26"/>
    <s v="HSG-023/1203/Tower A4/Sector-89A"/>
    <s v="HSG-023/Tower A4"/>
    <x v="1"/>
    <s v="12"/>
    <x v="0"/>
    <n v="2085"/>
    <x v="0"/>
    <n v="119.76"/>
    <n v="0"/>
    <n v="20.96"/>
  </r>
  <r>
    <s v="Seven Elements"/>
    <s v="Sq.Ft."/>
    <s v="Residential"/>
    <s v="Apartment"/>
    <x v="27"/>
    <s v="HSG-023/202/Tower A4/Sector-89A"/>
    <s v="HSG-023/Tower A4"/>
    <x v="1"/>
    <s v="2"/>
    <x v="1"/>
    <n v="1605"/>
    <x v="1"/>
    <n v="92.71"/>
    <n v="0"/>
    <n v="15.71"/>
  </r>
  <r>
    <s v="Seven Elements"/>
    <s v="Sq.Ft."/>
    <s v="Residential"/>
    <s v="Apartment"/>
    <x v="28"/>
    <s v="HSG-023/203/Tower A4/Sector-89A"/>
    <s v="HSG-023/Tower A4"/>
    <x v="1"/>
    <s v="2"/>
    <x v="0"/>
    <n v="2085"/>
    <x v="0"/>
    <n v="119.76"/>
    <n v="0"/>
    <n v="20.96"/>
  </r>
  <r>
    <s v="Seven Elements"/>
    <s v="Sq.Ft."/>
    <s v="Residential"/>
    <s v="Apartment"/>
    <x v="29"/>
    <s v="HSG-023/1201/Tower A4/Sector-89A"/>
    <s v="HSG-023/Tower A4"/>
    <x v="1"/>
    <s v="12"/>
    <x v="0"/>
    <n v="2085"/>
    <x v="0"/>
    <n v="119.76"/>
    <n v="0"/>
    <n v="20.96"/>
  </r>
  <r>
    <s v="Seven Elements"/>
    <s v="Sq.Ft."/>
    <s v="Residential"/>
    <s v="Apartment"/>
    <x v="30"/>
    <s v="HSG-023/304/Tower A4/Sector-89A"/>
    <s v="HSG-023/Tower A4"/>
    <x v="1"/>
    <s v="3"/>
    <x v="1"/>
    <n v="1620"/>
    <x v="1"/>
    <n v="92.71"/>
    <n v="0"/>
    <n v="15.71"/>
  </r>
  <r>
    <s v="Seven Elements"/>
    <s v="Sq.Ft."/>
    <s v="Residential"/>
    <s v="Apartment"/>
    <x v="31"/>
    <s v="HSG-023/1402/Tower A4/Sector-89A"/>
    <s v="HSG-023/Tower A4"/>
    <x v="1"/>
    <s v="14"/>
    <x v="1"/>
    <n v="1605"/>
    <x v="1"/>
    <n v="92.71"/>
    <n v="0"/>
    <n v="15.71"/>
  </r>
  <r>
    <s v="Seven Elements"/>
    <s v="Sq.Ft."/>
    <s v="Residential"/>
    <s v="Apartment"/>
    <x v="32"/>
    <s v="HSG-023/401/Tower A4/Sector-89A"/>
    <s v="HSG-023/Tower A4"/>
    <x v="1"/>
    <s v="4"/>
    <x v="0"/>
    <n v="2085"/>
    <x v="0"/>
    <n v="119.76"/>
    <n v="0"/>
    <n v="20.96"/>
  </r>
  <r>
    <s v="Seven Elements"/>
    <s v="Sq.Ft."/>
    <s v="Residential"/>
    <s v="Apartment"/>
    <x v="33"/>
    <s v="HSG-023/1403/Tower A4/Sector-89A"/>
    <s v="HSG-023/Tower A4"/>
    <x v="1"/>
    <s v="14"/>
    <x v="0"/>
    <n v="2085"/>
    <x v="0"/>
    <n v="119.76"/>
    <n v="0"/>
    <n v="20.96"/>
  </r>
  <r>
    <s v="Seven Elements"/>
    <s v="Sq.Ft."/>
    <s v="Residential"/>
    <s v="Apartment"/>
    <x v="34"/>
    <s v="HSG-023/302/Tower A4/Sector-89A"/>
    <s v="HSG-023/Tower A4"/>
    <x v="1"/>
    <s v="3"/>
    <x v="1"/>
    <n v="1605"/>
    <x v="1"/>
    <n v="92.71"/>
    <n v="0"/>
    <n v="15.71"/>
  </r>
  <r>
    <s v="Seven Elements"/>
    <s v="Sq.Ft."/>
    <s v="Residential"/>
    <s v="Apartment"/>
    <x v="35"/>
    <s v="HSG-023/1204/Tower A4/Sector-89A"/>
    <s v="HSG-023/Tower A4"/>
    <x v="1"/>
    <s v="12"/>
    <x v="1"/>
    <n v="1620"/>
    <x v="1"/>
    <n v="92.71"/>
    <n v="0"/>
    <n v="15.71"/>
  </r>
  <r>
    <s v="Seven Elements"/>
    <s v="Sq.Ft."/>
    <s v="Residential"/>
    <s v="Apartment"/>
    <x v="36"/>
    <s v="HSG-023/303/Tower A4/Sector-89A"/>
    <s v="HSG-023/Tower A4"/>
    <x v="1"/>
    <s v="3"/>
    <x v="0"/>
    <n v="2085"/>
    <x v="0"/>
    <n v="119.76"/>
    <n v="0"/>
    <n v="20.96"/>
  </r>
  <r>
    <s v="Seven Elements"/>
    <s v="Sq.Ft."/>
    <s v="Residential"/>
    <s v="Apartment"/>
    <x v="37"/>
    <s v="HSG-023/1401/Tower A4/Sector-89A"/>
    <s v="HSG-023/Tower A4"/>
    <x v="1"/>
    <s v="14"/>
    <x v="0"/>
    <n v="2085"/>
    <x v="0"/>
    <n v="119.76"/>
    <n v="0"/>
    <n v="20.96"/>
  </r>
  <r>
    <s v="Seven Elements"/>
    <s v="Sq.Ft."/>
    <s v="Residential"/>
    <s v="Apartment"/>
    <x v="38"/>
    <s v="HSG-023/404/Tower A4/Sector-89A"/>
    <s v="HSG-023/Tower A4"/>
    <x v="1"/>
    <s v="4"/>
    <x v="1"/>
    <n v="1620"/>
    <x v="1"/>
    <n v="92.71"/>
    <n v="0"/>
    <n v="15.71"/>
  </r>
  <r>
    <s v="Seven Elements"/>
    <s v="Sq.Ft."/>
    <s v="Residential"/>
    <s v="Apartment"/>
    <x v="39"/>
    <s v="HSG-023/1502/Tower A4/Sector-89A"/>
    <s v="HSG-023/Tower A4"/>
    <x v="1"/>
    <s v="15"/>
    <x v="1"/>
    <n v="1620"/>
    <x v="1"/>
    <n v="92.71"/>
    <n v="0"/>
    <n v="15.71"/>
  </r>
  <r>
    <s v="Seven Elements"/>
    <s v="Sq.Ft."/>
    <s v="Residential"/>
    <s v="Apartment"/>
    <x v="40"/>
    <s v="HSG-023/501/Tower A4/Sector-89A"/>
    <s v="HSG-023/Tower A4"/>
    <x v="1"/>
    <s v="5"/>
    <x v="0"/>
    <n v="2085"/>
    <x v="0"/>
    <n v="119.76"/>
    <n v="0"/>
    <n v="20.96"/>
  </r>
  <r>
    <s v="Seven Elements"/>
    <s v="Sq.Ft."/>
    <s v="Residential"/>
    <s v="Apartment"/>
    <x v="41"/>
    <s v="HSG-023/402/Tower A4/Sector-89A"/>
    <s v="HSG-023/Tower A4"/>
    <x v="1"/>
    <s v="4"/>
    <x v="1"/>
    <n v="1620"/>
    <x v="1"/>
    <n v="92.71"/>
    <n v="0"/>
    <n v="15.71"/>
  </r>
  <r>
    <s v="Seven Elements"/>
    <s v="Sq.Ft."/>
    <s v="Residential"/>
    <s v="Apartment"/>
    <x v="42"/>
    <s v="HSG-023/1404/Tower A4/Sector-89A"/>
    <s v="HSG-023/Tower A4"/>
    <x v="1"/>
    <s v="14"/>
    <x v="1"/>
    <n v="1620"/>
    <x v="1"/>
    <n v="92.71"/>
    <n v="0"/>
    <n v="15.71"/>
  </r>
  <r>
    <s v="Seven Elements"/>
    <s v="Sq.Ft."/>
    <s v="Residential"/>
    <s v="Apartment"/>
    <x v="43"/>
    <s v="HSG-023/403/Tower A4/Sector-89A"/>
    <s v="HSG-023/Tower A4"/>
    <x v="1"/>
    <s v="4"/>
    <x v="0"/>
    <n v="2085"/>
    <x v="0"/>
    <n v="119.76"/>
    <n v="0"/>
    <n v="20.96"/>
  </r>
  <r>
    <s v="Seven Elements"/>
    <s v="Sq.Ft."/>
    <s v="Residential"/>
    <s v="Apartment"/>
    <x v="44"/>
    <s v="HSG-023/1501/Tower A4/Sector-89A"/>
    <s v="HSG-023/Tower A4"/>
    <x v="1"/>
    <s v="15"/>
    <x v="0"/>
    <n v="2085"/>
    <x v="0"/>
    <n v="119.76"/>
    <n v="0"/>
    <n v="20.96"/>
  </r>
  <r>
    <s v="Seven Elements"/>
    <s v="Sq.Ft."/>
    <s v="Residential"/>
    <s v="Apartment"/>
    <x v="45"/>
    <s v="HSG-023/502/Tower A4/Sector-89A"/>
    <s v="HSG-023/Tower A4"/>
    <x v="1"/>
    <s v="5"/>
    <x v="1"/>
    <n v="1605"/>
    <x v="1"/>
    <n v="92.71"/>
    <n v="0"/>
    <n v="15.71"/>
  </r>
  <r>
    <s v="Seven Elements"/>
    <s v="Sq.Ft."/>
    <s v="Residential"/>
    <s v="Apartment"/>
    <x v="46"/>
    <s v="HSG-023/1503/Tower A4/Sector-89A"/>
    <s v="HSG-023/Tower A4"/>
    <x v="1"/>
    <s v="15"/>
    <x v="0"/>
    <n v="2090"/>
    <x v="0"/>
    <n v="119.76"/>
    <n v="0"/>
    <n v="20.96"/>
  </r>
  <r>
    <s v="Seven Elements"/>
    <s v="Sq.Ft."/>
    <s v="Residential"/>
    <s v="Apartment"/>
    <x v="47"/>
    <s v="HSG-023/1504/Tower A4/Sector-89A"/>
    <s v="HSG-023/Tower A4"/>
    <x v="1"/>
    <s v="15"/>
    <x v="1"/>
    <n v="1620"/>
    <x v="1"/>
    <n v="92.71"/>
    <n v="0"/>
    <n v="15.71"/>
  </r>
  <r>
    <s v="Seven Elements"/>
    <s v="Sq.Ft."/>
    <s v="Residential"/>
    <s v="Apartment"/>
    <x v="48"/>
    <s v="HSG-023/503/Tower A4/Sector-89A"/>
    <s v="HSG-023/Tower A4"/>
    <x v="1"/>
    <s v="5"/>
    <x v="0"/>
    <n v="2090"/>
    <x v="0"/>
    <n v="119.76"/>
    <n v="0"/>
    <n v="20.96"/>
  </r>
  <r>
    <s v="Seven Elements"/>
    <s v="Sq.Ft."/>
    <s v="Residential"/>
    <s v="Apartment"/>
    <x v="49"/>
    <s v="HSG-023/602/Tower A4/Sector-89A"/>
    <s v="HSG-023/Tower A4"/>
    <x v="1"/>
    <s v="6"/>
    <x v="1"/>
    <n v="1620"/>
    <x v="1"/>
    <n v="92.71"/>
    <n v="0"/>
    <n v="15.71"/>
  </r>
  <r>
    <s v="Seven Elements"/>
    <s v="Sq.Ft."/>
    <s v="Residential"/>
    <s v="Apartment"/>
    <x v="50"/>
    <s v="HSG-023/1603/Tower A4/Sector-89A"/>
    <s v="HSG-023/Tower A4"/>
    <x v="1"/>
    <s v="16"/>
    <x v="0"/>
    <n v="2085"/>
    <x v="0"/>
    <n v="119.76"/>
    <n v="0"/>
    <n v="20.96"/>
  </r>
  <r>
    <s v="Seven Elements"/>
    <s v="Sq.Ft."/>
    <s v="Residential"/>
    <s v="Apartment"/>
    <x v="51"/>
    <s v="HSG-023/1604/Tower A4/Sector-89A"/>
    <s v="HSG-023/Tower A4"/>
    <x v="1"/>
    <s v="16"/>
    <x v="1"/>
    <n v="1605"/>
    <x v="1"/>
    <n v="92.71"/>
    <n v="0"/>
    <n v="15.71"/>
  </r>
  <r>
    <s v="Seven Elements"/>
    <s v="Sq.Ft."/>
    <s v="Residential"/>
    <s v="Apartment"/>
    <x v="52"/>
    <s v="HSG-023/603/Tower A4/Sector-89A"/>
    <s v="HSG-023/Tower A4"/>
    <x v="1"/>
    <s v="6"/>
    <x v="0"/>
    <n v="2090"/>
    <x v="0"/>
    <n v="119.76"/>
    <n v="0"/>
    <n v="20.96"/>
  </r>
  <r>
    <s v="Seven Elements"/>
    <s v="Sq.Ft."/>
    <s v="Residential"/>
    <s v="Apartment"/>
    <x v="53"/>
    <s v="HSG-023/504/Tower A4/Sector-89A"/>
    <s v="HSG-023/Tower A4"/>
    <x v="1"/>
    <s v="5"/>
    <x v="1"/>
    <n v="1620"/>
    <x v="1"/>
    <n v="92.71"/>
    <n v="0"/>
    <n v="15.71"/>
  </r>
  <r>
    <s v="Seven Elements"/>
    <s v="Sq.Ft."/>
    <s v="Residential"/>
    <s v="Apartment"/>
    <x v="54"/>
    <s v="HSG-023/1601/Tower A4/Sector-89A"/>
    <s v="HSG-023/Tower A4"/>
    <x v="1"/>
    <s v="16"/>
    <x v="0"/>
    <n v="2090"/>
    <x v="0"/>
    <n v="119.76"/>
    <n v="0"/>
    <n v="20.96"/>
  </r>
  <r>
    <s v="Seven Elements"/>
    <s v="Sq.Ft."/>
    <s v="Residential"/>
    <s v="Apartment"/>
    <x v="55"/>
    <s v="HSG-023/1602/Tower A4/Sector-89A"/>
    <s v="HSG-023/Tower A4"/>
    <x v="1"/>
    <s v="16"/>
    <x v="1"/>
    <n v="1620"/>
    <x v="1"/>
    <n v="92.71"/>
    <n v="0"/>
    <n v="15.71"/>
  </r>
  <r>
    <s v="Seven Elements"/>
    <s v="Sq.Ft."/>
    <s v="Residential"/>
    <s v="Apartment"/>
    <x v="56"/>
    <s v="HSG-023/601/Tower A4/Sector-89A"/>
    <s v="HSG-023/Tower A4"/>
    <x v="1"/>
    <s v="6"/>
    <x v="0"/>
    <n v="2085"/>
    <x v="0"/>
    <n v="119.76"/>
    <n v="0"/>
    <n v="20.96"/>
  </r>
  <r>
    <s v="Seven Elements"/>
    <s v="Sq.Ft."/>
    <s v="Residential"/>
    <s v="Apartment"/>
    <x v="57"/>
    <s v="HSG-023/702/Tower A4/Sector-89A"/>
    <s v="HSG-023/Tower A4"/>
    <x v="1"/>
    <s v="7"/>
    <x v="1"/>
    <n v="1605"/>
    <x v="1"/>
    <n v="92.71"/>
    <n v="0"/>
    <n v="15.71"/>
  </r>
  <r>
    <s v="Seven Elements"/>
    <s v="Sq.Ft."/>
    <s v="Residential"/>
    <s v="Apartment"/>
    <x v="58"/>
    <s v="HSG-023/1703/Tower A4/Sector-89A"/>
    <s v="HSG-023/Tower A4"/>
    <x v="1"/>
    <s v="17"/>
    <x v="0"/>
    <n v="2085"/>
    <x v="0"/>
    <n v="119.76"/>
    <n v="0"/>
    <n v="20.96"/>
  </r>
  <r>
    <s v="Seven Elements"/>
    <s v="Sq.Ft."/>
    <s v="Residential"/>
    <s v="Apartment"/>
    <x v="59"/>
    <s v="HSG-023/1704/Tower A4/Sector-89A"/>
    <s v="HSG-023/Tower A4"/>
    <x v="1"/>
    <s v="17"/>
    <x v="1"/>
    <n v="1605"/>
    <x v="1"/>
    <n v="92.71"/>
    <n v="0"/>
    <n v="15.71"/>
  </r>
  <r>
    <s v="Seven Elements"/>
    <s v="Sq.Ft."/>
    <s v="Residential"/>
    <s v="Apartment"/>
    <x v="60"/>
    <s v="HSG-023/703/Tower A4/Sector-89A"/>
    <s v="HSG-023/Tower A4"/>
    <x v="1"/>
    <s v="7"/>
    <x v="0"/>
    <n v="2085"/>
    <x v="0"/>
    <n v="119.76"/>
    <n v="0"/>
    <n v="20.96"/>
  </r>
  <r>
    <s v="Seven Elements"/>
    <s v="Sq.Ft."/>
    <s v="Residential"/>
    <s v="Apartment"/>
    <x v="61"/>
    <s v="HSG-023/604/Tower A4/Sector-89A"/>
    <s v="HSG-023/Tower A4"/>
    <x v="1"/>
    <s v="6"/>
    <x v="1"/>
    <n v="1620"/>
    <x v="1"/>
    <n v="92.71"/>
    <n v="0"/>
    <n v="15.71"/>
  </r>
  <r>
    <s v="Seven Elements"/>
    <s v="Sq.Ft."/>
    <s v="Residential"/>
    <s v="Apartment"/>
    <x v="62"/>
    <s v="HSG-023/1701/Tower A4/Sector-89A"/>
    <s v="HSG-023/Tower A4"/>
    <x v="1"/>
    <s v="17"/>
    <x v="0"/>
    <n v="2090"/>
    <x v="0"/>
    <n v="119.76"/>
    <n v="0"/>
    <n v="20.96"/>
  </r>
  <r>
    <s v="Seven Elements"/>
    <s v="Sq.Ft."/>
    <s v="Residential"/>
    <s v="Apartment"/>
    <x v="63"/>
    <s v="HSG-023/1702/Tower A4/Sector-89A"/>
    <s v="HSG-023/Tower A4"/>
    <x v="1"/>
    <s v="17"/>
    <x v="1"/>
    <n v="1620"/>
    <x v="1"/>
    <n v="92.71"/>
    <n v="0"/>
    <n v="15.71"/>
  </r>
  <r>
    <s v="Seven Elements"/>
    <s v="Sq.Ft."/>
    <s v="Residential"/>
    <s v="Apartment"/>
    <x v="64"/>
    <s v="HSG-023/701/Tower A4/Sector-89A"/>
    <s v="HSG-023/Tower A4"/>
    <x v="1"/>
    <s v="7"/>
    <x v="0"/>
    <n v="2085"/>
    <x v="0"/>
    <n v="119.76"/>
    <n v="0"/>
    <n v="20.96"/>
  </r>
  <r>
    <s v="Seven Elements"/>
    <s v="Sq.Ft."/>
    <s v="Residential"/>
    <s v="Apartment"/>
    <x v="65"/>
    <s v="HSG-023/802/Tower A4/Sector-89A"/>
    <s v="HSG-023/Tower A4"/>
    <x v="1"/>
    <s v="8"/>
    <x v="1"/>
    <n v="1620"/>
    <x v="1"/>
    <n v="92.71"/>
    <n v="0"/>
    <n v="15.71"/>
  </r>
  <r>
    <s v="Seven Elements"/>
    <s v="Sq.Ft."/>
    <s v="Residential"/>
    <s v="Apartment"/>
    <x v="66"/>
    <s v="HSG-023/1803/Tower A4/Sector-89A"/>
    <s v="HSG-023/Tower A4"/>
    <x v="1"/>
    <s v="18"/>
    <x v="0"/>
    <n v="2085"/>
    <x v="0"/>
    <n v="119.76"/>
    <n v="0"/>
    <n v="20.96"/>
  </r>
  <r>
    <s v="Seven Elements"/>
    <s v="Sq.Ft."/>
    <s v="Residential"/>
    <s v="Apartment"/>
    <x v="67"/>
    <s v="HSG-023/1804/Tower A4/Sector-89A"/>
    <s v="HSG-023/Tower A4"/>
    <x v="1"/>
    <s v="18"/>
    <x v="1"/>
    <n v="1605"/>
    <x v="1"/>
    <n v="92.71"/>
    <n v="0"/>
    <n v="15.71"/>
  </r>
  <r>
    <s v="Seven Elements"/>
    <s v="Sq.Ft."/>
    <s v="Residential"/>
    <s v="Apartment"/>
    <x v="68"/>
    <s v="HSG-023/803/Tower A4/Sector-89A"/>
    <s v="HSG-023/Tower A4"/>
    <x v="1"/>
    <s v="8"/>
    <x v="0"/>
    <n v="2085"/>
    <x v="0"/>
    <n v="119.76"/>
    <n v="0"/>
    <n v="20.96"/>
  </r>
  <r>
    <s v="Seven Elements"/>
    <s v="Sq.Ft."/>
    <s v="Residential"/>
    <s v="Apartment"/>
    <x v="69"/>
    <s v="HSG-023/704/Tower A4/Sector-89A"/>
    <s v="HSG-023/Tower A4"/>
    <x v="1"/>
    <s v="7"/>
    <x v="1"/>
    <n v="1605"/>
    <x v="1"/>
    <n v="92.71"/>
    <n v="0"/>
    <n v="15.71"/>
  </r>
  <r>
    <s v="Seven Elements"/>
    <s v="Sq.Ft."/>
    <s v="Residential"/>
    <s v="Apartment"/>
    <x v="70"/>
    <s v="HSG-023/1801/Tower A4/Sector-89A"/>
    <s v="HSG-023/Tower A4"/>
    <x v="1"/>
    <s v="18"/>
    <x v="0"/>
    <n v="2085"/>
    <x v="0"/>
    <n v="119.76"/>
    <n v="0"/>
    <n v="20.96"/>
  </r>
  <r>
    <s v="Seven Elements"/>
    <s v="Sq.Ft."/>
    <s v="Residential"/>
    <s v="Apartment"/>
    <x v="71"/>
    <s v="HSG-023/1802/Tower A4/Sector-89A"/>
    <s v="HSG-023/Tower A4"/>
    <x v="1"/>
    <s v="18"/>
    <x v="1"/>
    <n v="1620"/>
    <x v="1"/>
    <n v="92.71"/>
    <n v="0"/>
    <n v="15.71"/>
  </r>
  <r>
    <s v="Seven Elements"/>
    <s v="Sq.Ft."/>
    <s v="Residential"/>
    <s v="Apartment"/>
    <x v="72"/>
    <s v="HSG-023/801/Tower A4/Sector-89A"/>
    <s v="HSG-023/Tower A4"/>
    <x v="1"/>
    <s v="8"/>
    <x v="0"/>
    <n v="2090"/>
    <x v="0"/>
    <n v="119.76"/>
    <n v="0"/>
    <n v="20.96"/>
  </r>
  <r>
    <s v="Seven Elements"/>
    <s v="Sq.Ft."/>
    <s v="Residential"/>
    <s v="Apartment"/>
    <x v="73"/>
    <s v="HSG-023/902/Tower A4/Sector-89A"/>
    <s v="HSG-023/Tower A4"/>
    <x v="1"/>
    <s v="9"/>
    <x v="1"/>
    <n v="1620"/>
    <x v="1"/>
    <n v="92.71"/>
    <n v="0"/>
    <n v="15.71"/>
  </r>
  <r>
    <s v="Seven Elements"/>
    <s v="Sq.Ft."/>
    <s v="Residential"/>
    <s v="Apartment"/>
    <x v="74"/>
    <s v="HSG-023/2002/Tower A4/Sector-89A"/>
    <s v="HSG-023/Tower A4"/>
    <x v="1"/>
    <s v="20"/>
    <x v="1"/>
    <n v="1645"/>
    <x v="2"/>
    <n v="92.71"/>
    <n v="0"/>
    <n v="18"/>
  </r>
  <r>
    <s v="Seven Elements"/>
    <s v="Sq.Ft."/>
    <s v="Residential"/>
    <s v="Apartment"/>
    <x v="75"/>
    <s v="HSG-023/903/Tower A4/Sector-89A"/>
    <s v="HSG-023/Tower A4"/>
    <x v="1"/>
    <s v="9"/>
    <x v="0"/>
    <n v="2090"/>
    <x v="0"/>
    <n v="119.76"/>
    <n v="0"/>
    <n v="20.96"/>
  </r>
  <r>
    <s v="Seven Elements"/>
    <s v="Sq.Ft."/>
    <s v="Residential"/>
    <s v="Apartment"/>
    <x v="76"/>
    <s v="HSG-023/2003/Tower A4/Sector-89A"/>
    <s v="HSG-023/Tower A4"/>
    <x v="1"/>
    <s v="20"/>
    <x v="0"/>
    <n v="2130"/>
    <x v="3"/>
    <n v="119.76"/>
    <n v="0"/>
    <n v="23.24"/>
  </r>
  <r>
    <s v="Seven Elements"/>
    <s v="Sq.Ft."/>
    <s v="Residential"/>
    <s v="Apartment"/>
    <x v="77"/>
    <s v="HSG-023/804/Tower A4/Sector-89A"/>
    <s v="HSG-023/Tower A4"/>
    <x v="1"/>
    <s v="8"/>
    <x v="1"/>
    <n v="1620"/>
    <x v="1"/>
    <n v="92.71"/>
    <n v="0"/>
    <n v="15.71"/>
  </r>
  <r>
    <s v="Seven Elements"/>
    <s v="Sq.Ft."/>
    <s v="Residential"/>
    <s v="Apartment"/>
    <x v="78"/>
    <s v="HSG-023/1902/Tower A4/Sector-89A"/>
    <s v="HSG-023/Tower A4"/>
    <x v="1"/>
    <s v="19"/>
    <x v="1"/>
    <n v="1645"/>
    <x v="2"/>
    <n v="92.71"/>
    <n v="0"/>
    <n v="18"/>
  </r>
  <r>
    <s v="Seven Elements"/>
    <s v="Sq.Ft."/>
    <s v="Residential"/>
    <s v="Apartment"/>
    <x v="79"/>
    <s v="HSG-023/901/Tower A4/Sector-89A"/>
    <s v="HSG-023/Tower A4"/>
    <x v="1"/>
    <s v="9"/>
    <x v="0"/>
    <n v="2085"/>
    <x v="0"/>
    <n v="119.76"/>
    <n v="0"/>
    <n v="20.96"/>
  </r>
  <r>
    <s v="Seven Elements"/>
    <s v="Sq.Ft."/>
    <s v="Residential"/>
    <s v="Apartment"/>
    <x v="80"/>
    <s v="HSG-023/1903/Tower A4/Sector-89A"/>
    <s v="HSG-023/Tower A4"/>
    <x v="1"/>
    <s v="19"/>
    <x v="0"/>
    <n v="2130"/>
    <x v="3"/>
    <n v="119.76"/>
    <n v="0"/>
    <n v="23.24"/>
  </r>
  <r>
    <s v="Seven Elements"/>
    <s v="Sq.Ft."/>
    <s v="Residential"/>
    <s v="Apartment"/>
    <x v="81"/>
    <s v="HSG-023/1002/Tower A4/Sector-89A"/>
    <s v="HSG-023/Tower A4"/>
    <x v="1"/>
    <s v="10"/>
    <x v="1"/>
    <n v="1605"/>
    <x v="1"/>
    <n v="92.71"/>
    <n v="0"/>
    <n v="15.71"/>
  </r>
  <r>
    <s v="Seven Elements"/>
    <s v="Sq.Ft."/>
    <s v="Residential"/>
    <s v="Apartment"/>
    <x v="82"/>
    <s v="HSG-023/1003/Tower A4/Sector-89A"/>
    <s v="HSG-023/Tower A4"/>
    <x v="1"/>
    <s v="10"/>
    <x v="0"/>
    <n v="2085"/>
    <x v="0"/>
    <n v="119.76"/>
    <n v="0"/>
    <n v="20.96"/>
  </r>
  <r>
    <s v="Seven Elements"/>
    <s v="Sq.Ft."/>
    <s v="Residential"/>
    <s v="Apartment"/>
    <x v="83"/>
    <s v="HSG-023/904/Tower A4/Sector-89A"/>
    <s v="HSG-023/Tower A4"/>
    <x v="1"/>
    <s v="9"/>
    <x v="1"/>
    <n v="1620"/>
    <x v="1"/>
    <n v="92.71"/>
    <n v="0"/>
    <n v="15.71"/>
  </r>
  <r>
    <s v="Seven Elements"/>
    <s v="Sq.Ft."/>
    <s v="Residential"/>
    <s v="Apartment"/>
    <x v="84"/>
    <s v="HSG-023/1001/Tower A4/Sector-89A"/>
    <s v="HSG-023/Tower A4"/>
    <x v="1"/>
    <s v="10"/>
    <x v="0"/>
    <n v="2085"/>
    <x v="0"/>
    <n v="119.76"/>
    <n v="0"/>
    <n v="20.96"/>
  </r>
  <r>
    <s v="Seven Elements"/>
    <s v="Sq.Ft."/>
    <s v="Residential"/>
    <s v="Apartment"/>
    <x v="85"/>
    <s v="HSG-023/1102/Tower A4/Sector-89A"/>
    <s v="HSG-023/Tower A4"/>
    <x v="1"/>
    <s v="11"/>
    <x v="1"/>
    <n v="1605"/>
    <x v="1"/>
    <n v="92.71"/>
    <n v="0"/>
    <n v="15.71"/>
  </r>
  <r>
    <s v="Seven Elements"/>
    <s v="Sq.Ft."/>
    <s v="Residential"/>
    <s v="Apartment"/>
    <x v="86"/>
    <s v="HSG-023/1103/Tower A4/Sector-89A"/>
    <s v="HSG-023/Tower A4"/>
    <x v="1"/>
    <s v="11"/>
    <x v="0"/>
    <n v="2085"/>
    <x v="0"/>
    <n v="119.76"/>
    <n v="0"/>
    <n v="20.96"/>
  </r>
  <r>
    <s v="Seven Elements"/>
    <s v="Sq.Ft."/>
    <s v="Residential"/>
    <s v="Apartment"/>
    <x v="87"/>
    <s v="HSG-023/1004/Tower A4/Sector-89A"/>
    <s v="HSG-023/Tower A4"/>
    <x v="1"/>
    <s v="10"/>
    <x v="1"/>
    <n v="1620"/>
    <x v="1"/>
    <n v="92.71"/>
    <n v="0"/>
    <n v="15.71"/>
  </r>
  <r>
    <s v="Seven Elements"/>
    <s v="Sq.Ft."/>
    <s v="Residential"/>
    <s v="Apartment"/>
    <x v="88"/>
    <s v="HSG-023/1101/Tower A4/Sector-89A"/>
    <s v="HSG-023/Tower A4"/>
    <x v="1"/>
    <s v="11"/>
    <x v="0"/>
    <n v="2085"/>
    <x v="0"/>
    <n v="119.76"/>
    <n v="0"/>
    <n v="20.96"/>
  </r>
  <r>
    <s v="Seven Elements"/>
    <s v="Sq.Ft."/>
    <s v="Residential"/>
    <s v="Apartment"/>
    <x v="89"/>
    <s v="HSG-023/1104/Tower A4/Sector-89A"/>
    <s v="HSG-023/Tower A4"/>
    <x v="1"/>
    <s v="11"/>
    <x v="1"/>
    <n v="1605"/>
    <x v="1"/>
    <n v="92.71"/>
    <n v="0"/>
    <n v="15.71"/>
  </r>
  <r>
    <s v="Seven Elements"/>
    <s v="Sq.Ft."/>
    <s v="Residential"/>
    <s v="Apartment"/>
    <x v="90"/>
    <s v="HSG-023/A-701/Second Court/Sector-89A"/>
    <s v="HSG-023/Second Court"/>
    <x v="2"/>
    <s v="7"/>
    <x v="2"/>
    <n v="3455"/>
    <x v="4"/>
    <n v="181.65"/>
    <n v="87.02"/>
    <n v="18.41"/>
  </r>
  <r>
    <s v="Seven Elements"/>
    <s v="Sq.Ft."/>
    <s v="Residential"/>
    <s v="Apartment"/>
    <x v="91"/>
    <s v="HSG-023/A-702/Second Court/Sector-89A"/>
    <s v="HSG-023/Second Court"/>
    <x v="2"/>
    <s v="7"/>
    <x v="2"/>
    <n v="3650"/>
    <x v="5"/>
    <n v="180.01"/>
    <n v="123.82"/>
    <n v="18.41"/>
  </r>
  <r>
    <s v="Seven Elements"/>
    <s v="Sq.Ft."/>
    <s v="Residential"/>
    <s v="Apartment"/>
    <x v="92"/>
    <s v="HSG-023/B-701/Second Court/Sector-89A"/>
    <s v="HSG-023/Second Court"/>
    <x v="2"/>
    <s v="7"/>
    <x v="0"/>
    <n v="3155"/>
    <x v="6"/>
    <n v="153.25"/>
    <n v="106.45"/>
    <n v="18.52"/>
  </r>
  <r>
    <s v="Seven Elements"/>
    <s v="Sq.Ft."/>
    <s v="Residential"/>
    <s v="Apartment"/>
    <x v="93"/>
    <s v="HSG-023/B-702/Second Court/Sector-89A"/>
    <s v="HSG-023/Second Court"/>
    <x v="2"/>
    <s v="7"/>
    <x v="2"/>
    <n v="3460"/>
    <x v="7"/>
    <n v="184.38"/>
    <n v="87.02"/>
    <n v="18.37"/>
  </r>
  <r>
    <s v="Seven Elements"/>
    <s v="Sq.Ft."/>
    <s v="Residential"/>
    <s v="Apartment"/>
    <x v="94"/>
    <s v="HSG-023/A-703/Second Court/Sector-89A"/>
    <s v="HSG-023/Second Court"/>
    <x v="2"/>
    <s v="7"/>
    <x v="2"/>
    <n v="3695"/>
    <x v="8"/>
    <n v="184.49"/>
    <n v="123.82"/>
    <n v="18.41"/>
  </r>
  <r>
    <s v="Seven Elements"/>
    <s v="Sq.Ft."/>
    <s v="Residential"/>
    <s v="Apartment"/>
    <x v="95"/>
    <s v="HSG-023/A-704/Second Court/Sector-89A"/>
    <s v="HSG-023/Second Court"/>
    <x v="2"/>
    <s v="7"/>
    <x v="2"/>
    <n v="3495"/>
    <x v="9"/>
    <n v="184.38"/>
    <n v="87.02"/>
    <n v="18.41"/>
  </r>
  <r>
    <s v="Seven Elements"/>
    <s v="Sq.Ft."/>
    <s v="Residential"/>
    <s v="Apartment"/>
    <x v="96"/>
    <s v="HSG-023/A-701/Sixth Court/Sector-89A"/>
    <s v="HSG-023/Sixth Court"/>
    <x v="3"/>
    <s v="7"/>
    <x v="2"/>
    <n v="3675"/>
    <x v="10"/>
    <n v="184.38"/>
    <n v="122.83"/>
    <n v="18.37"/>
  </r>
  <r>
    <s v="Seven Elements"/>
    <s v="Sq.Ft."/>
    <s v="Residential"/>
    <s v="Apartment"/>
    <x v="97"/>
    <s v="HSG-023/A-702/Sixth Court/Sector-89A"/>
    <s v="HSG-023/Sixth Court"/>
    <x v="3"/>
    <s v="7"/>
    <x v="3"/>
    <n v="2795"/>
    <x v="11"/>
    <n v="149.46"/>
    <n v="76.510000000000005"/>
    <n v="12.09"/>
  </r>
  <r>
    <s v="Seven Elements"/>
    <s v="Sq.Ft."/>
    <s v="Residential"/>
    <s v="Apartment"/>
    <x v="98"/>
    <s v="HSG-023/B-703/Second Court/Sector-89A"/>
    <s v="HSG-023/Second Court"/>
    <x v="2"/>
    <s v="7"/>
    <x v="2"/>
    <n v="3460"/>
    <x v="7"/>
    <n v="184.38"/>
    <n v="87.02"/>
    <n v="18.37"/>
  </r>
  <r>
    <s v="Seven Elements"/>
    <s v="Sq.Ft."/>
    <s v="Residential"/>
    <s v="Apartment"/>
    <x v="99"/>
    <s v="HSG-023/B-704/Second Court/Sector-89A"/>
    <s v="HSG-023/Second Court"/>
    <x v="2"/>
    <s v="7"/>
    <x v="0"/>
    <n v="3155"/>
    <x v="6"/>
    <n v="153.25"/>
    <n v="106.45"/>
    <n v="18.52"/>
  </r>
  <r>
    <s v="Seven Elements"/>
    <s v="Sq.Ft."/>
    <s v="Residential"/>
    <s v="Apartment"/>
    <x v="100"/>
    <s v="HSG-023/A-703/Sixth Court/Sector-89A"/>
    <s v="HSG-023/Sixth Court"/>
    <x v="3"/>
    <s v="7"/>
    <x v="3"/>
    <n v="2795"/>
    <x v="11"/>
    <n v="149.46"/>
    <n v="76.510000000000005"/>
    <n v="12.09"/>
  </r>
  <r>
    <s v="Seven Elements"/>
    <s v="Sq.Ft."/>
    <s v="Residential"/>
    <s v="Apartment"/>
    <x v="101"/>
    <s v="HSG-023/B-702/Sixth Court/Sector-89A"/>
    <s v="HSG-023/Sixth Court"/>
    <x v="3"/>
    <s v="7"/>
    <x v="2"/>
    <n v="3675"/>
    <x v="10"/>
    <n v="184.38"/>
    <n v="122.83"/>
    <n v="18.37"/>
  </r>
  <r>
    <s v="Seven Elements"/>
    <s v="Sq.Ft."/>
    <s v="Residential"/>
    <s v="Apartment"/>
    <x v="102"/>
    <s v="HSG-023/B-703/Sixth Court/Sector-89A"/>
    <s v="HSG-023/Sixth Court"/>
    <x v="3"/>
    <s v="7"/>
    <x v="2"/>
    <n v="3675"/>
    <x v="10"/>
    <n v="184.38"/>
    <n v="122.83"/>
    <n v="18.37"/>
  </r>
  <r>
    <s v="Seven Elements"/>
    <s v="Sq.Ft."/>
    <s v="Residential"/>
    <s v="Apartment"/>
    <x v="103"/>
    <s v="HSG-023/A-704/Sixth Court/Sector-89A"/>
    <s v="HSG-023/Sixth Court"/>
    <x v="3"/>
    <s v="7"/>
    <x v="2"/>
    <n v="3675"/>
    <x v="10"/>
    <n v="184.38"/>
    <n v="122.83"/>
    <n v="18.37"/>
  </r>
  <r>
    <s v="Seven Elements"/>
    <s v="Sq.Ft."/>
    <s v="Residential"/>
    <s v="Apartment"/>
    <x v="104"/>
    <s v="HSG-023/B-701/Sixth Court/Sector-89A"/>
    <s v="HSG-023/Sixth Court"/>
    <x v="3"/>
    <s v="7"/>
    <x v="3"/>
    <n v="2795"/>
    <x v="11"/>
    <n v="149.46"/>
    <n v="76.510000000000005"/>
    <n v="12.09"/>
  </r>
  <r>
    <s v="Seven Elements"/>
    <s v="Sq.Ft."/>
    <s v="Residential"/>
    <s v="Apartment"/>
    <x v="105"/>
    <s v="HSG-023/A-702/Third Court/Sector-89A"/>
    <s v="HSG-023/Third Court"/>
    <x v="4"/>
    <s v="7"/>
    <x v="0"/>
    <n v="3155"/>
    <x v="6"/>
    <n v="153.25"/>
    <n v="106.45"/>
    <n v="18.52"/>
  </r>
  <r>
    <s v="Seven Elements"/>
    <s v="Sq.Ft."/>
    <s v="Residential"/>
    <s v="Apartment"/>
    <x v="106"/>
    <s v="HSG-023/A-701/Fifth Court/Sector-89A"/>
    <s v="HSG-023/Fifth Court"/>
    <x v="5"/>
    <s v="7"/>
    <x v="2"/>
    <n v="3460"/>
    <x v="7"/>
    <n v="184.38"/>
    <n v="87.02"/>
    <n v="18.37"/>
  </r>
  <r>
    <s v="Seven Elements"/>
    <s v="Sq.Ft."/>
    <s v="Residential"/>
    <s v="Apartment"/>
    <x v="107"/>
    <s v="HSG-023/A-703/Third Court/Sector-89A"/>
    <s v="HSG-023/Third Court"/>
    <x v="4"/>
    <s v="7"/>
    <x v="0"/>
    <n v="3155"/>
    <x v="6"/>
    <n v="153.25"/>
    <n v="106.45"/>
    <n v="18.52"/>
  </r>
  <r>
    <s v="Seven Elements"/>
    <s v="Sq.Ft."/>
    <s v="Residential"/>
    <s v="Apartment"/>
    <x v="108"/>
    <s v="HSG-023/A-702/Fifth Court/Sector-89A"/>
    <s v="HSG-023/Fifth Court"/>
    <x v="5"/>
    <s v="7"/>
    <x v="0"/>
    <n v="3155"/>
    <x v="6"/>
    <n v="153.25"/>
    <n v="106.45"/>
    <n v="18.52"/>
  </r>
  <r>
    <s v="Seven Elements"/>
    <s v="Sq.Ft."/>
    <s v="Residential"/>
    <s v="Apartment"/>
    <x v="109"/>
    <s v="HSG-023/B-704/Sixth Court/Sector-89A"/>
    <s v="HSG-023/Sixth Court"/>
    <x v="3"/>
    <s v="7"/>
    <x v="3"/>
    <n v="2795"/>
    <x v="11"/>
    <n v="149.46"/>
    <n v="76.510000000000005"/>
    <n v="12.09"/>
  </r>
  <r>
    <s v="Seven Elements"/>
    <s v="Sq.Ft."/>
    <s v="Residential"/>
    <s v="Apartment"/>
    <x v="110"/>
    <s v="HSG-023/A-701/Third Court/Sector-89A"/>
    <s v="HSG-023/Third Court"/>
    <x v="4"/>
    <s v="7"/>
    <x v="2"/>
    <n v="3460"/>
    <x v="7"/>
    <n v="184.38"/>
    <n v="87.02"/>
    <n v="18.37"/>
  </r>
  <r>
    <s v="Seven Elements"/>
    <s v="Sq.Ft."/>
    <s v="Residential"/>
    <s v="Apartment"/>
    <x v="111"/>
    <s v="HSG-023/B-702/Third Court/Sector-89A"/>
    <s v="HSG-023/Third Court"/>
    <x v="4"/>
    <s v="7"/>
    <x v="2"/>
    <n v="3460"/>
    <x v="7"/>
    <n v="184.38"/>
    <n v="87.02"/>
    <n v="18.37"/>
  </r>
  <r>
    <s v="Seven Elements"/>
    <s v="Sq.Ft."/>
    <s v="Residential"/>
    <s v="Apartment"/>
    <x v="112"/>
    <s v="HSG-023/B-701/Fifth Court/Sector-89A"/>
    <s v="HSG-023/Fifth Court"/>
    <x v="5"/>
    <s v="7"/>
    <x v="3"/>
    <n v="2795"/>
    <x v="11"/>
    <n v="149.46"/>
    <n v="76.510000000000005"/>
    <n v="12.09"/>
  </r>
  <r>
    <s v="Seven Elements"/>
    <s v="Sq.Ft."/>
    <s v="Residential"/>
    <s v="Apartment"/>
    <x v="113"/>
    <s v="HSG-023/B-703/Third Court/Sector-89A"/>
    <s v="HSG-023/Third Court"/>
    <x v="4"/>
    <s v="7"/>
    <x v="2"/>
    <n v="3460"/>
    <x v="7"/>
    <n v="184.38"/>
    <n v="87.02"/>
    <n v="18.37"/>
  </r>
  <r>
    <s v="Seven Elements"/>
    <s v="Sq.Ft."/>
    <s v="Residential"/>
    <s v="Apartment"/>
    <x v="114"/>
    <s v="HSG-023/B-702/Fifth Court/Sector-89A"/>
    <s v="HSG-023/Fifth Court"/>
    <x v="5"/>
    <s v="7"/>
    <x v="2"/>
    <n v="3675"/>
    <x v="10"/>
    <n v="184.38"/>
    <n v="122.83"/>
    <n v="18.37"/>
  </r>
  <r>
    <s v="Seven Elements"/>
    <s v="Sq.Ft."/>
    <s v="Residential"/>
    <s v="Apartment"/>
    <x v="115"/>
    <s v="HSG-023/A-704/Third Court/Sector-89A"/>
    <s v="HSG-023/Third Court"/>
    <x v="4"/>
    <s v="7"/>
    <x v="2"/>
    <n v="3460"/>
    <x v="7"/>
    <n v="184.38"/>
    <n v="87.02"/>
    <n v="18.37"/>
  </r>
  <r>
    <s v="Seven Elements"/>
    <s v="Sq.Ft."/>
    <s v="Residential"/>
    <s v="Apartment"/>
    <x v="116"/>
    <s v="HSG-023/A-703/Fifth Court/Sector-89A"/>
    <s v="HSG-023/Fifth Court"/>
    <x v="5"/>
    <s v="7"/>
    <x v="0"/>
    <n v="3155"/>
    <x v="6"/>
    <n v="153.25"/>
    <n v="106.45"/>
    <n v="18.52"/>
  </r>
  <r>
    <s v="Seven Elements"/>
    <s v="Sq.Ft."/>
    <s v="Residential"/>
    <s v="Apartment"/>
    <x v="117"/>
    <s v="HSG-023/B-701/Third Court/Sector-89A"/>
    <s v="HSG-023/Third Court"/>
    <x v="4"/>
    <s v="7"/>
    <x v="0"/>
    <n v="3155"/>
    <x v="6"/>
    <n v="153.25"/>
    <n v="106.45"/>
    <n v="18.52"/>
  </r>
  <r>
    <s v="Seven Elements"/>
    <s v="Sq.Ft."/>
    <s v="Residential"/>
    <s v="Apartment"/>
    <x v="118"/>
    <s v="HSG-023/A-704/Fifth Court/Sector-89A"/>
    <s v="HSG-023/Fifth Court"/>
    <x v="5"/>
    <s v="7"/>
    <x v="2"/>
    <n v="3460"/>
    <x v="7"/>
    <n v="184.38"/>
    <n v="87.02"/>
    <n v="18.37"/>
  </r>
  <r>
    <s v="Seven Elements"/>
    <s v="Sq.Ft."/>
    <s v="Residential"/>
    <s v="Apartment"/>
    <x v="119"/>
    <s v="HSG-023/A-701/First Court/Sector-89A"/>
    <s v="HSG-023/First Court"/>
    <x v="6"/>
    <s v="7"/>
    <x v="2"/>
    <n v="3675"/>
    <x v="10"/>
    <n v="184.38"/>
    <n v="122.83"/>
    <n v="18.37"/>
  </r>
  <r>
    <s v="Seven Elements"/>
    <s v="Sq.Ft."/>
    <s v="Residential"/>
    <s v="Apartment"/>
    <x v="120"/>
    <s v="HSG-023/2102/Tower A2/Sector-89A"/>
    <s v="HSG-023/Tower A2"/>
    <x v="7"/>
    <s v="21"/>
    <x v="1"/>
    <n v="1650"/>
    <x v="2"/>
    <n v="92.71"/>
    <n v="0"/>
    <n v="18"/>
  </r>
  <r>
    <s v="Seven Elements"/>
    <s v="Sq.Ft."/>
    <s v="Residential"/>
    <s v="Apartment"/>
    <x v="121"/>
    <s v="HSG-023/A-702/First Court/Sector-89A"/>
    <s v="HSG-023/First Court"/>
    <x v="6"/>
    <s v="7"/>
    <x v="3"/>
    <n v="2795"/>
    <x v="11"/>
    <n v="149.46"/>
    <n v="76.510000000000005"/>
    <n v="12.09"/>
  </r>
  <r>
    <s v="Seven Elements"/>
    <s v="Sq.Ft."/>
    <s v="Residential"/>
    <s v="Apartment"/>
    <x v="122"/>
    <s v="HSG-023/B-704/Third Court/Sector-89A"/>
    <s v="HSG-023/Third Court"/>
    <x v="4"/>
    <s v="7"/>
    <x v="0"/>
    <n v="3155"/>
    <x v="6"/>
    <n v="153.25"/>
    <n v="106.45"/>
    <n v="18.52"/>
  </r>
  <r>
    <s v="Seven Elements"/>
    <s v="Sq.Ft."/>
    <s v="Residential"/>
    <s v="Apartment"/>
    <x v="123"/>
    <s v="HSG-023/B-703/Fifth Court/Sector-89A"/>
    <s v="HSG-023/Fifth Court"/>
    <x v="5"/>
    <s v="7"/>
    <x v="2"/>
    <n v="3675"/>
    <x v="10"/>
    <n v="184.38"/>
    <n v="122.83"/>
    <n v="18.37"/>
  </r>
  <r>
    <s v="Seven Elements"/>
    <s v="Sq.Ft."/>
    <s v="Residential"/>
    <s v="Apartment"/>
    <x v="124"/>
    <s v="HSG-023/B-704/Fifth Court/Sector-89A"/>
    <s v="HSG-023/Fifth Court"/>
    <x v="5"/>
    <s v="7"/>
    <x v="3"/>
    <n v="2795"/>
    <x v="11"/>
    <n v="149.46"/>
    <n v="76.510000000000005"/>
    <n v="12.09"/>
  </r>
  <r>
    <s v="Seven Elements"/>
    <s v="Sq.Ft."/>
    <s v="Residential"/>
    <s v="Apartment"/>
    <x v="125"/>
    <s v="HSG-023/A-701/Fourth Court/Sector-89A"/>
    <s v="HSG-023/Fourth Court"/>
    <x v="8"/>
    <s v="7"/>
    <x v="2"/>
    <n v="3460"/>
    <x v="7"/>
    <n v="184.38"/>
    <n v="87.02"/>
    <n v="18.37"/>
  </r>
  <r>
    <s v="Seven Elements"/>
    <s v="Sq.Ft."/>
    <s v="Residential"/>
    <s v="Apartment"/>
    <x v="126"/>
    <s v="HSG-023/2103/Tower A3/Sector-89A"/>
    <s v="HSG-023/Tower A3"/>
    <x v="0"/>
    <s v="21"/>
    <x v="0"/>
    <n v="2130"/>
    <x v="3"/>
    <n v="119.76"/>
    <n v="0"/>
    <n v="23.24"/>
  </r>
  <r>
    <s v="Seven Elements"/>
    <s v="Sq.Ft."/>
    <s v="Residential"/>
    <s v="Apartment"/>
    <x v="127"/>
    <s v="HSG-023/A-702/Fourth Court/Sector-89A"/>
    <s v="HSG-023/Fourth Court"/>
    <x v="8"/>
    <s v="7"/>
    <x v="0"/>
    <n v="3155"/>
    <x v="6"/>
    <n v="153.25"/>
    <n v="106.45"/>
    <n v="18.52"/>
  </r>
  <r>
    <s v="Seven Elements"/>
    <s v="Sq.Ft."/>
    <s v="Residential"/>
    <s v="Apartment"/>
    <x v="128"/>
    <s v="HSG-023/2102/Tower A4/Sector-89A"/>
    <s v="HSG-023/Tower A4"/>
    <x v="1"/>
    <s v="21"/>
    <x v="1"/>
    <n v="1650"/>
    <x v="2"/>
    <n v="92.71"/>
    <n v="0"/>
    <n v="18"/>
  </r>
  <r>
    <s v="Seven Elements"/>
    <s v="Sq.Ft."/>
    <s v="Residential"/>
    <s v="Apartment"/>
    <x v="129"/>
    <s v="HSG-023/2103/Tower A2/Sector-89A"/>
    <s v="HSG-023/Tower A2"/>
    <x v="7"/>
    <s v="21"/>
    <x v="0"/>
    <n v="2130"/>
    <x v="3"/>
    <n v="119.76"/>
    <n v="0"/>
    <n v="23.24"/>
  </r>
  <r>
    <s v="Seven Elements"/>
    <s v="Sq.Ft."/>
    <s v="Residential"/>
    <s v="Apartment"/>
    <x v="130"/>
    <s v="HSG-023/A-703/First Court/Sector-89A"/>
    <s v="HSG-023/First Court"/>
    <x v="6"/>
    <s v="7"/>
    <x v="3"/>
    <n v="2795"/>
    <x v="11"/>
    <n v="149.46"/>
    <n v="76.510000000000005"/>
    <n v="12.09"/>
  </r>
  <r>
    <s v="Seven Elements"/>
    <s v="Sq.Ft."/>
    <s v="Residential"/>
    <s v="Apartment"/>
    <x v="131"/>
    <s v="HSG-023/A-704/First Court/Sector-89A"/>
    <s v="HSG-023/First Court"/>
    <x v="6"/>
    <s v="7"/>
    <x v="2"/>
    <n v="3675"/>
    <x v="10"/>
    <n v="184.38"/>
    <n v="122.83"/>
    <n v="18.37"/>
  </r>
  <r>
    <s v="Seven Elements"/>
    <s v="Sq.Ft."/>
    <s v="Residential"/>
    <s v="Apartment"/>
    <x v="132"/>
    <s v="HSG-023/2102/Tower A3/Sector-89A"/>
    <s v="HSG-023/Tower A3"/>
    <x v="0"/>
    <s v="21"/>
    <x v="1"/>
    <n v="1645"/>
    <x v="2"/>
    <n v="92.71"/>
    <n v="0"/>
    <n v="18"/>
  </r>
  <r>
    <s v="Seven Elements"/>
    <s v="Sq.Ft."/>
    <s v="Residential"/>
    <s v="Apartment"/>
    <x v="133"/>
    <s v="HSG-023/B-701/Fourth Court/Sector-89A"/>
    <s v="HSG-023/Fourth Court"/>
    <x v="8"/>
    <s v="7"/>
    <x v="0"/>
    <n v="3155"/>
    <x v="6"/>
    <n v="153.25"/>
    <n v="106.45"/>
    <n v="18.52"/>
  </r>
  <r>
    <s v="Seven Elements"/>
    <s v="Sq.Ft."/>
    <s v="Residential"/>
    <s v="Apartment"/>
    <x v="134"/>
    <s v="HSG-023/B-702/Fourth Court/Sector-89A"/>
    <s v="HSG-023/Fourth Court"/>
    <x v="8"/>
    <s v="7"/>
    <x v="2"/>
    <n v="3460"/>
    <x v="7"/>
    <n v="184.38"/>
    <n v="87.02"/>
    <n v="18.37"/>
  </r>
  <r>
    <s v="Seven Elements"/>
    <s v="Sq.Ft."/>
    <s v="Residential"/>
    <s v="Apartment"/>
    <x v="135"/>
    <s v="HSG-023/A-703/Fourth Court/Sector-89A"/>
    <s v="HSG-023/Fourth Court"/>
    <x v="8"/>
    <s v="7"/>
    <x v="0"/>
    <n v="3155"/>
    <x v="6"/>
    <n v="153.25"/>
    <n v="106.45"/>
    <n v="18.52"/>
  </r>
  <r>
    <s v="Seven Elements"/>
    <s v="Sq.Ft."/>
    <s v="Residential"/>
    <s v="Apartment"/>
    <x v="136"/>
    <s v="HSG-023/2103/Tower A4/Sector-89A"/>
    <s v="HSG-023/Tower A4"/>
    <x v="1"/>
    <s v="21"/>
    <x v="0"/>
    <n v="2130"/>
    <x v="3"/>
    <n v="119.76"/>
    <n v="0"/>
    <n v="23.24"/>
  </r>
  <r>
    <s v="Seven Elements"/>
    <s v="Sq.Ft."/>
    <s v="Residential"/>
    <s v="Apartment"/>
    <x v="137"/>
    <s v="HSG-023/A-704/Fourth Court/Sector-89A"/>
    <s v="HSG-023/Fourth Court"/>
    <x v="8"/>
    <s v="7"/>
    <x v="2"/>
    <n v="3460"/>
    <x v="7"/>
    <n v="184.38"/>
    <n v="87.02"/>
    <n v="18.37"/>
  </r>
  <r>
    <s v="Seven Elements"/>
    <s v="Sq.Ft."/>
    <s v="Residential"/>
    <s v="Apartment"/>
    <x v="138"/>
    <s v="HSG-023/B-703/Fourth Court/Sector-89A"/>
    <s v="HSG-023/Fourth Court"/>
    <x v="8"/>
    <s v="7"/>
    <x v="2"/>
    <n v="3460"/>
    <x v="7"/>
    <n v="184.38"/>
    <n v="87.02"/>
    <n v="18.37"/>
  </r>
  <r>
    <s v="Seven Elements"/>
    <s v="Sq.Ft."/>
    <s v="Residential"/>
    <s v="Apartment"/>
    <x v="139"/>
    <s v="HSG-023/B-704/Fourth Court/Sector-89A"/>
    <s v="HSG-023/Fourth Court"/>
    <x v="8"/>
    <s v="7"/>
    <x v="0"/>
    <n v="3155"/>
    <x v="6"/>
    <n v="153.25"/>
    <n v="106.45"/>
    <n v="18.52"/>
  </r>
  <r>
    <s v="Seven Elements"/>
    <s v="Sq.Ft."/>
    <s v="Residential"/>
    <s v="Apartment"/>
    <x v="140"/>
    <s v="HSG-023/A-503/Fifth Court/Sector-89A"/>
    <s v="HSG-023/Fifth Court"/>
    <x v="5"/>
    <s v="5"/>
    <x v="0"/>
    <n v="2185"/>
    <x v="12"/>
    <n v="129.47999999999999"/>
    <n v="0"/>
    <n v="17.940000000000001"/>
  </r>
  <r>
    <s v="Seven Elements"/>
    <s v="Sq.Ft."/>
    <s v="Residential"/>
    <s v="Apartment"/>
    <x v="141"/>
    <s v="HSG-023/A-504/Fifth Court/Sector-89A"/>
    <s v="HSG-023/Fifth Court"/>
    <x v="5"/>
    <s v="5"/>
    <x v="2"/>
    <n v="2505"/>
    <x v="13"/>
    <n v="152.29"/>
    <n v="0"/>
    <n v="17.79"/>
  </r>
  <r>
    <s v="Seven Elements"/>
    <s v="Sq.Ft."/>
    <s v="Residential"/>
    <s v="Apartment"/>
    <x v="142"/>
    <s v="HSG-023/A-501/Fifth Court/Sector-89A"/>
    <s v="HSG-023/Fifth Court"/>
    <x v="5"/>
    <s v="5"/>
    <x v="2"/>
    <n v="2505"/>
    <x v="13"/>
    <n v="152.29"/>
    <n v="0"/>
    <n v="17.79"/>
  </r>
  <r>
    <s v="Seven Elements"/>
    <s v="Sq.Ft."/>
    <s v="Residential"/>
    <s v="Apartment"/>
    <x v="143"/>
    <s v="HSG-023/A-502/Fifth Court/Sector-89A"/>
    <s v="HSG-023/Fifth Court"/>
    <x v="5"/>
    <s v="5"/>
    <x v="0"/>
    <n v="2185"/>
    <x v="12"/>
    <n v="129.47999999999999"/>
    <n v="0"/>
    <n v="17.940000000000001"/>
  </r>
  <r>
    <s v="Seven Elements"/>
    <s v="Sq.Ft."/>
    <s v="Residential"/>
    <s v="Apartment"/>
    <x v="144"/>
    <s v="HSG-023/A-603/Fifth Court/Sector-89A"/>
    <s v="HSG-023/Fifth Court"/>
    <x v="5"/>
    <s v="6"/>
    <x v="0"/>
    <n v="2185"/>
    <x v="12"/>
    <n v="129.47999999999999"/>
    <n v="0"/>
    <n v="17.940000000000001"/>
  </r>
  <r>
    <s v="Seven Elements"/>
    <s v="Sq.Ft."/>
    <s v="Residential"/>
    <s v="Apartment"/>
    <x v="145"/>
    <s v="HSG-023/A-604/Fifth Court/Sector-89A"/>
    <s v="HSG-023/Fifth Court"/>
    <x v="5"/>
    <s v="6"/>
    <x v="2"/>
    <n v="2505"/>
    <x v="13"/>
    <n v="152.29"/>
    <n v="0"/>
    <n v="17.79"/>
  </r>
  <r>
    <s v="Seven Elements"/>
    <s v="Sq.Ft."/>
    <s v="Residential"/>
    <s v="Apartment"/>
    <x v="146"/>
    <s v="HSG-023/A-601/Fifth Court/Sector-89A"/>
    <s v="HSG-023/Fifth Court"/>
    <x v="5"/>
    <s v="6"/>
    <x v="2"/>
    <n v="2505"/>
    <x v="13"/>
    <n v="152.29"/>
    <n v="0"/>
    <n v="17.79"/>
  </r>
  <r>
    <s v="Seven Elements"/>
    <s v="Sq.Ft."/>
    <s v="Residential"/>
    <s v="Apartment"/>
    <x v="147"/>
    <s v="HSG-023/A-602/Fifth Court/Sector-89A"/>
    <s v="HSG-023/Fifth Court"/>
    <x v="5"/>
    <s v="6"/>
    <x v="0"/>
    <n v="2195"/>
    <x v="12"/>
    <n v="129.47999999999999"/>
    <n v="0"/>
    <n v="17.940000000000001"/>
  </r>
  <r>
    <s v="Seven Elements"/>
    <s v="Sq.Ft."/>
    <s v="Residential"/>
    <s v="Apartment"/>
    <x v="148"/>
    <s v="HSG-023/B-001/Fifth Court/Sector-89A"/>
    <s v="HSG-023/Fifth Court"/>
    <x v="5"/>
    <s v="0"/>
    <x v="3"/>
    <n v="1960"/>
    <x v="14"/>
    <n v="118.94"/>
    <n v="0"/>
    <n v="12.09"/>
  </r>
  <r>
    <s v="Seven Elements"/>
    <s v="Sq.Ft."/>
    <s v="Residential"/>
    <s v="Apartment"/>
    <x v="149"/>
    <s v="HSG-023/B-004/Fifth Court/Sector-89A"/>
    <s v="HSG-023/Fifth Court"/>
    <x v="5"/>
    <s v="0"/>
    <x v="3"/>
    <n v="1960"/>
    <x v="14"/>
    <n v="118.94"/>
    <n v="0"/>
    <n v="12.09"/>
  </r>
  <r>
    <s v="Seven Elements"/>
    <s v="Sq.Ft."/>
    <s v="Residential"/>
    <s v="Apartment"/>
    <x v="150"/>
    <s v="HSG-023/B-101/Fifth Court/Sector-89A"/>
    <s v="HSG-023/Fifth Court"/>
    <x v="5"/>
    <s v="1"/>
    <x v="3"/>
    <n v="1950"/>
    <x v="15"/>
    <n v="118.94"/>
    <n v="0"/>
    <n v="11.51"/>
  </r>
  <r>
    <s v="Seven Elements"/>
    <s v="Sq.Ft."/>
    <s v="Residential"/>
    <s v="Apartment"/>
    <x v="151"/>
    <s v="HSG-023/B-002/Fifth Court/Sector-89A"/>
    <s v="HSG-023/Fifth Court"/>
    <x v="5"/>
    <s v="0"/>
    <x v="3"/>
    <n v="2040"/>
    <x v="16"/>
    <n v="124.54"/>
    <n v="0"/>
    <n v="13.07"/>
  </r>
  <r>
    <s v="Seven Elements"/>
    <s v="Sq.Ft."/>
    <s v="Residential"/>
    <s v="Apartment"/>
    <x v="152"/>
    <s v="HSG-023/B-003/Fifth Court/Sector-89A"/>
    <s v="HSG-023/Fifth Court"/>
    <x v="5"/>
    <s v="0"/>
    <x v="2"/>
    <n v="2560"/>
    <x v="17"/>
    <n v="154.75"/>
    <n v="0"/>
    <n v="18.41"/>
  </r>
  <r>
    <s v="Seven Elements"/>
    <s v="Sq.Ft."/>
    <s v="Residential"/>
    <s v="Apartment"/>
    <x v="153"/>
    <s v="HSG-023/B-104/Fifth Court/Sector-89A"/>
    <s v="HSG-023/Fifth Court"/>
    <x v="5"/>
    <s v="1"/>
    <x v="3"/>
    <n v="1950"/>
    <x v="15"/>
    <n v="118.94"/>
    <n v="0"/>
    <n v="11.51"/>
  </r>
  <r>
    <s v="Seven Elements"/>
    <s v="Sq.Ft."/>
    <s v="Residential"/>
    <s v="Apartment"/>
    <x v="154"/>
    <s v="HSG-023/B-201/Fifth Court/Sector-89A"/>
    <s v="HSG-023/Fifth Court"/>
    <x v="5"/>
    <s v="2"/>
    <x v="3"/>
    <n v="1950"/>
    <x v="15"/>
    <n v="118.94"/>
    <n v="0"/>
    <n v="11.51"/>
  </r>
  <r>
    <s v="Seven Elements"/>
    <s v="Sq.Ft."/>
    <s v="Residential"/>
    <s v="Apartment"/>
    <x v="155"/>
    <s v="HSG-023/B-102/Fifth Court/Sector-89A"/>
    <s v="HSG-023/Fifth Court"/>
    <x v="5"/>
    <s v="1"/>
    <x v="0"/>
    <n v="2245"/>
    <x v="18"/>
    <n v="137.56"/>
    <n v="0"/>
    <n v="13.99"/>
  </r>
  <r>
    <s v="Seven Elements"/>
    <s v="Sq.Ft."/>
    <s v="Residential"/>
    <s v="Apartment"/>
    <x v="156"/>
    <s v="HSG-023/B-103/Fifth Court/Sector-89A"/>
    <s v="HSG-023/Fifth Court"/>
    <x v="5"/>
    <s v="1"/>
    <x v="2"/>
    <n v="2505"/>
    <x v="13"/>
    <n v="152.29"/>
    <n v="0"/>
    <n v="17.79"/>
  </r>
  <r>
    <s v="Seven Elements"/>
    <s v="Sq.Ft."/>
    <s v="Residential"/>
    <s v="Apartment"/>
    <x v="157"/>
    <s v="HSG-023/B-204/Fifth Court/Sector-89A"/>
    <s v="HSG-023/Fifth Court"/>
    <x v="5"/>
    <s v="2"/>
    <x v="3"/>
    <n v="1960"/>
    <x v="15"/>
    <n v="118.94"/>
    <n v="0"/>
    <n v="11.51"/>
  </r>
  <r>
    <s v="Seven Elements"/>
    <s v="Sq.Ft."/>
    <s v="Residential"/>
    <s v="Apartment"/>
    <x v="158"/>
    <s v="HSG-023/A-003/Fifth Court/Sector-89A"/>
    <s v="HSG-023/Fifth Court"/>
    <x v="5"/>
    <s v="0"/>
    <x v="0"/>
    <n v="2195"/>
    <x v="19"/>
    <n v="129.47999999999999"/>
    <n v="0"/>
    <n v="18.52"/>
  </r>
  <r>
    <s v="Seven Elements"/>
    <s v="Sq.Ft."/>
    <s v="Residential"/>
    <s v="Apartment"/>
    <x v="159"/>
    <s v="HSG-023/A-004/Fifth Court/Sector-89A"/>
    <s v="HSG-023/Fifth Court"/>
    <x v="5"/>
    <s v="0"/>
    <x v="0"/>
    <n v="2255"/>
    <x v="20"/>
    <n v="137.56"/>
    <n v="0"/>
    <n v="14.57"/>
  </r>
  <r>
    <s v="Seven Elements"/>
    <s v="Sq.Ft."/>
    <s v="Residential"/>
    <s v="Apartment"/>
    <x v="160"/>
    <s v="HSG-023/B-301/Fifth Court/Sector-89A"/>
    <s v="HSG-023/Fifth Court"/>
    <x v="5"/>
    <s v="3"/>
    <x v="3"/>
    <n v="1950"/>
    <x v="15"/>
    <n v="118.94"/>
    <n v="0"/>
    <n v="11.51"/>
  </r>
  <r>
    <s v="Seven Elements"/>
    <s v="Sq.Ft."/>
    <s v="Residential"/>
    <s v="Apartment"/>
    <x v="161"/>
    <s v="HSG-023/A-001/Fifth Court/Sector-89A"/>
    <s v="HSG-023/Fifth Court"/>
    <x v="5"/>
    <s v="0"/>
    <x v="3"/>
    <n v="2040"/>
    <x v="16"/>
    <n v="124.54"/>
    <n v="0"/>
    <n v="13.07"/>
  </r>
  <r>
    <s v="Seven Elements"/>
    <s v="Sq.Ft."/>
    <s v="Residential"/>
    <s v="Apartment"/>
    <x v="162"/>
    <s v="HSG-023/B-202/Fifth Court/Sector-89A"/>
    <s v="HSG-023/Fifth Court"/>
    <x v="5"/>
    <s v="2"/>
    <x v="2"/>
    <n v="2505"/>
    <x v="13"/>
    <n v="152.29"/>
    <n v="0"/>
    <n v="17.79"/>
  </r>
  <r>
    <s v="Seven Elements"/>
    <s v="Sq.Ft."/>
    <s v="Residential"/>
    <s v="Apartment"/>
    <x v="163"/>
    <s v="HSG-023/A-002/Fifth Court/Sector-89A"/>
    <s v="HSG-023/Fifth Court"/>
    <x v="5"/>
    <s v="0"/>
    <x v="0"/>
    <n v="2195"/>
    <x v="19"/>
    <n v="129.47999999999999"/>
    <n v="0"/>
    <n v="18.52"/>
  </r>
  <r>
    <s v="Seven Elements"/>
    <s v="Sq.Ft."/>
    <s v="Residential"/>
    <s v="Apartment"/>
    <x v="164"/>
    <s v="HSG-023/B-203/Fifth Court/Sector-89A"/>
    <s v="HSG-023/Fifth Court"/>
    <x v="5"/>
    <s v="2"/>
    <x v="2"/>
    <n v="2505"/>
    <x v="13"/>
    <n v="152.29"/>
    <n v="0"/>
    <n v="17.79"/>
  </r>
  <r>
    <s v="Seven Elements"/>
    <s v="Sq.Ft."/>
    <s v="Residential"/>
    <s v="Apartment"/>
    <x v="165"/>
    <s v="HSG-023/A-602/First Court/Sector-89A"/>
    <s v="HSG-023/First Court"/>
    <x v="6"/>
    <s v="6"/>
    <x v="3"/>
    <n v="1960"/>
    <x v="15"/>
    <n v="118.94"/>
    <n v="0"/>
    <n v="11.51"/>
  </r>
  <r>
    <s v="Seven Elements"/>
    <s v="Sq.Ft."/>
    <s v="Residential"/>
    <s v="Apartment"/>
    <x v="166"/>
    <s v="HSG-023/B-304/Fifth Court/Sector-89A"/>
    <s v="HSG-023/Fifth Court"/>
    <x v="5"/>
    <s v="3"/>
    <x v="3"/>
    <n v="1950"/>
    <x v="15"/>
    <n v="118.94"/>
    <n v="0"/>
    <n v="11.51"/>
  </r>
  <r>
    <s v="Seven Elements"/>
    <s v="Sq.Ft."/>
    <s v="Residential"/>
    <s v="Apartment"/>
    <x v="167"/>
    <s v="HSG-023/A-103/Fifth Court/Sector-89A"/>
    <s v="HSG-023/Fifth Court"/>
    <x v="5"/>
    <s v="1"/>
    <x v="0"/>
    <n v="2185"/>
    <x v="12"/>
    <n v="129.47999999999999"/>
    <n v="0"/>
    <n v="17.940000000000001"/>
  </r>
  <r>
    <s v="Seven Elements"/>
    <s v="Sq.Ft."/>
    <s v="Residential"/>
    <s v="Apartment"/>
    <x v="168"/>
    <s v="HSG-023/A-603/First Court/Sector-89A"/>
    <s v="HSG-023/First Court"/>
    <x v="6"/>
    <s v="6"/>
    <x v="3"/>
    <n v="1950"/>
    <x v="15"/>
    <n v="118.94"/>
    <n v="0"/>
    <n v="11.51"/>
  </r>
  <r>
    <s v="Seven Elements"/>
    <s v="Sq.Ft."/>
    <s v="Residential"/>
    <s v="Apartment"/>
    <x v="169"/>
    <s v="HSG-023/B-401/Fifth Court/Sector-89A"/>
    <s v="HSG-023/Fifth Court"/>
    <x v="5"/>
    <s v="4"/>
    <x v="3"/>
    <n v="1950"/>
    <x v="15"/>
    <n v="118.94"/>
    <n v="0"/>
    <n v="11.51"/>
  </r>
  <r>
    <s v="Seven Elements"/>
    <s v="Sq.Ft."/>
    <s v="Residential"/>
    <s v="Apartment"/>
    <x v="170"/>
    <s v="HSG-023/A-104/Fifth Court/Sector-89A"/>
    <s v="HSG-023/Fifth Court"/>
    <x v="5"/>
    <s v="1"/>
    <x v="2"/>
    <n v="2505"/>
    <x v="13"/>
    <n v="152.29"/>
    <n v="0"/>
    <n v="17.79"/>
  </r>
  <r>
    <s v="Seven Elements"/>
    <s v="Sq.Ft."/>
    <s v="Residential"/>
    <s v="Apartment"/>
    <x v="171"/>
    <s v="HSG-023/A-101/Fifth Court/Sector-89A"/>
    <s v="HSG-023/Fifth Court"/>
    <x v="5"/>
    <s v="1"/>
    <x v="0"/>
    <n v="2245"/>
    <x v="18"/>
    <n v="137.56"/>
    <n v="0"/>
    <n v="13.99"/>
  </r>
  <r>
    <s v="Seven Elements"/>
    <s v="Sq.Ft."/>
    <s v="Residential"/>
    <s v="Apartment"/>
    <x v="172"/>
    <s v="HSG-023/B-302/Fifth Court/Sector-89A"/>
    <s v="HSG-023/Fifth Court"/>
    <x v="5"/>
    <s v="3"/>
    <x v="2"/>
    <n v="2505"/>
    <x v="13"/>
    <n v="152.29"/>
    <n v="0"/>
    <n v="17.79"/>
  </r>
  <r>
    <s v="Seven Elements"/>
    <s v="Sq.Ft."/>
    <s v="Residential"/>
    <s v="Apartment"/>
    <x v="173"/>
    <s v="HSG-023/A-601/First Court/Sector-89A"/>
    <s v="HSG-023/First Court"/>
    <x v="6"/>
    <s v="6"/>
    <x v="2"/>
    <n v="2505"/>
    <x v="13"/>
    <n v="152.29"/>
    <n v="0"/>
    <n v="17.79"/>
  </r>
  <r>
    <s v="Seven Elements"/>
    <s v="Sq.Ft."/>
    <s v="Residential"/>
    <s v="Apartment"/>
    <x v="174"/>
    <s v="HSG-023/A-102/Fifth Court/Sector-89A"/>
    <s v="HSG-023/Fifth Court"/>
    <x v="5"/>
    <s v="1"/>
    <x v="0"/>
    <n v="2185"/>
    <x v="12"/>
    <n v="129.47999999999999"/>
    <n v="0"/>
    <n v="17.940000000000001"/>
  </r>
  <r>
    <s v="Seven Elements"/>
    <s v="Sq.Ft."/>
    <s v="Residential"/>
    <s v="Apartment"/>
    <x v="175"/>
    <s v="HSG-023/B-303/Fifth Court/Sector-89A"/>
    <s v="HSG-023/Fifth Court"/>
    <x v="5"/>
    <s v="3"/>
    <x v="2"/>
    <n v="2505"/>
    <x v="13"/>
    <n v="152.29"/>
    <n v="0"/>
    <n v="17.79"/>
  </r>
  <r>
    <s v="Seven Elements"/>
    <s v="Sq.Ft."/>
    <s v="Residential"/>
    <s v="Apartment"/>
    <x v="176"/>
    <s v="HSG-023/A-002/Fourth Court/Sector-89A"/>
    <s v="HSG-023/Fourth Court"/>
    <x v="8"/>
    <s v="0"/>
    <x v="0"/>
    <n v="2195"/>
    <x v="19"/>
    <n v="129.47999999999999"/>
    <n v="0"/>
    <n v="18.52"/>
  </r>
  <r>
    <s v="Seven Elements"/>
    <s v="Sq.Ft."/>
    <s v="Residential"/>
    <s v="Apartment"/>
    <x v="177"/>
    <s v="HSG-023/B-404/Fifth Court/Sector-89A"/>
    <s v="HSG-023/Fifth Court"/>
    <x v="5"/>
    <s v="4"/>
    <x v="3"/>
    <n v="1960"/>
    <x v="15"/>
    <n v="118.94"/>
    <n v="0"/>
    <n v="11.51"/>
  </r>
  <r>
    <s v="Seven Elements"/>
    <s v="Sq.Ft."/>
    <s v="Residential"/>
    <s v="Apartment"/>
    <x v="178"/>
    <s v="HSG-023/A-203/Fifth Court/Sector-89A"/>
    <s v="HSG-023/Fifth Court"/>
    <x v="5"/>
    <s v="2"/>
    <x v="0"/>
    <n v="2195"/>
    <x v="12"/>
    <n v="129.47999999999999"/>
    <n v="0"/>
    <n v="17.940000000000001"/>
  </r>
  <r>
    <s v="Seven Elements"/>
    <s v="Sq.Ft."/>
    <s v="Residential"/>
    <s v="Apartment"/>
    <x v="179"/>
    <s v="HSG-023/A-003/Fourth Court/Sector-89A"/>
    <s v="HSG-023/Fourth Court"/>
    <x v="8"/>
    <s v="0"/>
    <x v="0"/>
    <n v="2195"/>
    <x v="19"/>
    <n v="129.47999999999999"/>
    <n v="0"/>
    <n v="18.52"/>
  </r>
  <r>
    <s v="Seven Elements"/>
    <s v="Sq.Ft."/>
    <s v="Residential"/>
    <s v="Apartment"/>
    <x v="180"/>
    <s v="HSG-023/B-501/Fifth Court/Sector-89A"/>
    <s v="HSG-023/Fifth Court"/>
    <x v="5"/>
    <s v="5"/>
    <x v="3"/>
    <n v="1950"/>
    <x v="15"/>
    <n v="118.94"/>
    <n v="0"/>
    <n v="11.51"/>
  </r>
  <r>
    <s v="Seven Elements"/>
    <s v="Sq.Ft."/>
    <s v="Residential"/>
    <s v="Apartment"/>
    <x v="181"/>
    <s v="HSG-023/A-204/Fifth Court/Sector-89A"/>
    <s v="HSG-023/Fifth Court"/>
    <x v="5"/>
    <s v="2"/>
    <x v="2"/>
    <n v="2505"/>
    <x v="13"/>
    <n v="152.29"/>
    <n v="0"/>
    <n v="17.79"/>
  </r>
  <r>
    <s v="Seven Elements"/>
    <s v="Sq.Ft."/>
    <s v="Residential"/>
    <s v="Apartment"/>
    <x v="182"/>
    <s v="HSG-023/A-604/First Court/Sector-89A"/>
    <s v="HSG-023/First Court"/>
    <x v="6"/>
    <s v="6"/>
    <x v="2"/>
    <n v="2505"/>
    <x v="13"/>
    <n v="152.29"/>
    <n v="0"/>
    <n v="17.79"/>
  </r>
  <r>
    <s v="Seven Elements"/>
    <s v="Sq.Ft."/>
    <s v="Residential"/>
    <s v="Apartment"/>
    <x v="183"/>
    <s v="HSG-023/A-201/Fifth Court/Sector-89A"/>
    <s v="HSG-023/Fifth Court"/>
    <x v="5"/>
    <s v="2"/>
    <x v="2"/>
    <n v="2505"/>
    <x v="13"/>
    <n v="152.29"/>
    <n v="0"/>
    <n v="17.79"/>
  </r>
  <r>
    <s v="Seven Elements"/>
    <s v="Sq.Ft."/>
    <s v="Residential"/>
    <s v="Apartment"/>
    <x v="184"/>
    <s v="HSG-023/B-402/Fifth Court/Sector-89A"/>
    <s v="HSG-023/Fifth Court"/>
    <x v="5"/>
    <s v="4"/>
    <x v="2"/>
    <n v="2505"/>
    <x v="13"/>
    <n v="152.29"/>
    <n v="0"/>
    <n v="17.79"/>
  </r>
  <r>
    <s v="Seven Elements"/>
    <s v="Sq.Ft."/>
    <s v="Residential"/>
    <s v="Apartment"/>
    <x v="185"/>
    <s v="HSG-023/A-001/Fourth Court/Sector-89A"/>
    <s v="HSG-023/Fourth Court"/>
    <x v="8"/>
    <s v="0"/>
    <x v="3"/>
    <n v="2040"/>
    <x v="16"/>
    <n v="124.54"/>
    <n v="0"/>
    <n v="13.07"/>
  </r>
  <r>
    <s v="Seven Elements"/>
    <s v="Sq.Ft."/>
    <s v="Residential"/>
    <s v="Apartment"/>
    <x v="186"/>
    <s v="HSG-023/A-202/Fifth Court/Sector-89A"/>
    <s v="HSG-023/Fifth Court"/>
    <x v="5"/>
    <s v="2"/>
    <x v="0"/>
    <n v="2195"/>
    <x v="12"/>
    <n v="129.47999999999999"/>
    <n v="0"/>
    <n v="17.940000000000001"/>
  </r>
  <r>
    <s v="Seven Elements"/>
    <s v="Sq.Ft."/>
    <s v="Residential"/>
    <s v="Apartment"/>
    <x v="187"/>
    <s v="HSG-023/B-403/Fifth Court/Sector-89A"/>
    <s v="HSG-023/Fifth Court"/>
    <x v="5"/>
    <s v="4"/>
    <x v="2"/>
    <n v="2505"/>
    <x v="13"/>
    <n v="152.29"/>
    <n v="0"/>
    <n v="17.79"/>
  </r>
  <r>
    <s v="Seven Elements"/>
    <s v="Sq.Ft."/>
    <s v="Residential"/>
    <s v="Apartment"/>
    <x v="188"/>
    <s v="HSG-023/A-102/Fourth Court/Sector-89A"/>
    <s v="HSG-023/Fourth Court"/>
    <x v="8"/>
    <s v="1"/>
    <x v="0"/>
    <n v="2185"/>
    <x v="12"/>
    <n v="129.47999999999999"/>
    <n v="0"/>
    <n v="17.940000000000001"/>
  </r>
  <r>
    <s v="Seven Elements"/>
    <s v="Sq.Ft."/>
    <s v="Residential"/>
    <s v="Apartment"/>
    <x v="189"/>
    <s v="HSG-023/B-504/Fifth Court/Sector-89A"/>
    <s v="HSG-023/Fifth Court"/>
    <x v="5"/>
    <s v="5"/>
    <x v="3"/>
    <n v="1960"/>
    <x v="15"/>
    <n v="118.94"/>
    <n v="0"/>
    <n v="11.51"/>
  </r>
  <r>
    <s v="Seven Elements"/>
    <s v="Sq.Ft."/>
    <s v="Residential"/>
    <s v="Apartment"/>
    <x v="190"/>
    <s v="HSG-023/A-303/Fifth Court/Sector-89A"/>
    <s v="HSG-023/Fifth Court"/>
    <x v="5"/>
    <s v="3"/>
    <x v="0"/>
    <n v="2185"/>
    <x v="12"/>
    <n v="129.47999999999999"/>
    <n v="0"/>
    <n v="17.940000000000001"/>
  </r>
  <r>
    <s v="Seven Elements"/>
    <s v="Sq.Ft."/>
    <s v="Residential"/>
    <s v="Apartment"/>
    <x v="191"/>
    <s v="HSG-023/B-601/Fifth Court/Sector-89A"/>
    <s v="HSG-023/Fifth Court"/>
    <x v="5"/>
    <s v="6"/>
    <x v="3"/>
    <n v="1950"/>
    <x v="15"/>
    <n v="118.94"/>
    <n v="0"/>
    <n v="11.51"/>
  </r>
  <r>
    <s v="Seven Elements"/>
    <s v="Sq.Ft."/>
    <s v="Residential"/>
    <s v="Apartment"/>
    <x v="192"/>
    <s v="HSG-023/A-304/Fifth Court/Sector-89A"/>
    <s v="HSG-023/Fifth Court"/>
    <x v="5"/>
    <s v="3"/>
    <x v="2"/>
    <n v="2505"/>
    <x v="13"/>
    <n v="152.29"/>
    <n v="0"/>
    <n v="17.79"/>
  </r>
  <r>
    <s v="Seven Elements"/>
    <s v="Sq.Ft."/>
    <s v="Residential"/>
    <s v="Apartment"/>
    <x v="193"/>
    <s v="HSG-023/A-004/Fourth Court/Sector-89A"/>
    <s v="HSG-023/Fourth Court"/>
    <x v="8"/>
    <s v="0"/>
    <x v="0"/>
    <n v="2255"/>
    <x v="20"/>
    <n v="137.56"/>
    <n v="0"/>
    <n v="14.57"/>
  </r>
  <r>
    <s v="Seven Elements"/>
    <s v="Sq.Ft."/>
    <s v="Residential"/>
    <s v="Apartment"/>
    <x v="194"/>
    <s v="HSG-023/A-301/Fifth Court/Sector-89A"/>
    <s v="HSG-023/Fifth Court"/>
    <x v="5"/>
    <s v="3"/>
    <x v="2"/>
    <n v="2505"/>
    <x v="13"/>
    <n v="152.29"/>
    <n v="0"/>
    <n v="17.79"/>
  </r>
  <r>
    <s v="Seven Elements"/>
    <s v="Sq.Ft."/>
    <s v="Residential"/>
    <s v="Apartment"/>
    <x v="195"/>
    <s v="HSG-023/B-502/Fifth Court/Sector-89A"/>
    <s v="HSG-023/Fifth Court"/>
    <x v="5"/>
    <s v="5"/>
    <x v="2"/>
    <n v="2505"/>
    <x v="13"/>
    <n v="152.29"/>
    <n v="0"/>
    <n v="17.79"/>
  </r>
  <r>
    <s v="Seven Elements"/>
    <s v="Sq.Ft."/>
    <s v="Residential"/>
    <s v="Apartment"/>
    <x v="196"/>
    <s v="HSG-023/A-101/Fourth Court/Sector-89A"/>
    <s v="HSG-023/Fourth Court"/>
    <x v="8"/>
    <s v="1"/>
    <x v="0"/>
    <n v="2245"/>
    <x v="18"/>
    <n v="137.56"/>
    <n v="0"/>
    <n v="13.99"/>
  </r>
  <r>
    <s v="Seven Elements"/>
    <s v="Sq.Ft."/>
    <s v="Residential"/>
    <s v="Apartment"/>
    <x v="197"/>
    <s v="HSG-023/A-302/Fifth Court/Sector-89A"/>
    <s v="HSG-023/Fifth Court"/>
    <x v="5"/>
    <s v="3"/>
    <x v="0"/>
    <n v="2185"/>
    <x v="12"/>
    <n v="129.47999999999999"/>
    <n v="0"/>
    <n v="17.940000000000001"/>
  </r>
  <r>
    <s v="Seven Elements"/>
    <s v="Sq.Ft."/>
    <s v="Residential"/>
    <s v="Apartment"/>
    <x v="198"/>
    <s v="HSG-023/B-503/Fifth Court/Sector-89A"/>
    <s v="HSG-023/Fifth Court"/>
    <x v="5"/>
    <s v="5"/>
    <x v="2"/>
    <n v="2505"/>
    <x v="13"/>
    <n v="152.29"/>
    <n v="0"/>
    <n v="17.79"/>
  </r>
  <r>
    <s v="Seven Elements"/>
    <s v="Sq.Ft."/>
    <s v="Residential"/>
    <s v="Apartment"/>
    <x v="199"/>
    <s v="HSG-023/A-401/Fifth Court/Sector-89A"/>
    <s v="HSG-023/Fifth Court"/>
    <x v="5"/>
    <s v="4"/>
    <x v="2"/>
    <n v="2505"/>
    <x v="13"/>
    <n v="152.29"/>
    <n v="0"/>
    <n v="17.79"/>
  </r>
  <r>
    <s v="Seven Elements"/>
    <s v="Sq.Ft."/>
    <s v="Residential"/>
    <s v="Apartment"/>
    <x v="200"/>
    <s v="HSG-023/B-602/Fifth Court/Sector-89A"/>
    <s v="HSG-023/Fifth Court"/>
    <x v="5"/>
    <s v="6"/>
    <x v="2"/>
    <n v="2505"/>
    <x v="13"/>
    <n v="152.29"/>
    <n v="0"/>
    <n v="17.79"/>
  </r>
  <r>
    <s v="Seven Elements"/>
    <s v="Sq.Ft."/>
    <s v="Residential"/>
    <s v="Apartment"/>
    <x v="201"/>
    <s v="HSG-023/A-402/Fifth Court/Sector-89A"/>
    <s v="HSG-023/Fifth Court"/>
    <x v="5"/>
    <s v="4"/>
    <x v="0"/>
    <n v="2195"/>
    <x v="12"/>
    <n v="129.47999999999999"/>
    <n v="0"/>
    <n v="17.940000000000001"/>
  </r>
  <r>
    <s v="Seven Elements"/>
    <s v="Sq.Ft."/>
    <s v="Residential"/>
    <s v="Apartment"/>
    <x v="202"/>
    <s v="HSG-023/A-103/Fourth Court/Sector-89A"/>
    <s v="HSG-023/Fourth Court"/>
    <x v="8"/>
    <s v="1"/>
    <x v="0"/>
    <n v="2185"/>
    <x v="12"/>
    <n v="129.47999999999999"/>
    <n v="0"/>
    <n v="17.940000000000001"/>
  </r>
  <r>
    <s v="Seven Elements"/>
    <s v="Sq.Ft."/>
    <s v="Residential"/>
    <s v="Apartment"/>
    <x v="203"/>
    <s v="HSG-023/A-104/Fourth Court/Sector-89A"/>
    <s v="HSG-023/Fourth Court"/>
    <x v="8"/>
    <s v="1"/>
    <x v="2"/>
    <n v="2505"/>
    <x v="13"/>
    <n v="152.29"/>
    <n v="0"/>
    <n v="17.79"/>
  </r>
  <r>
    <s v="Seven Elements"/>
    <s v="Sq.Ft."/>
    <s v="Residential"/>
    <s v="Apartment"/>
    <x v="204"/>
    <s v="HSG-023/B-603/Fifth Court/Sector-89A"/>
    <s v="HSG-023/Fifth Court"/>
    <x v="5"/>
    <s v="6"/>
    <x v="2"/>
    <n v="2505"/>
    <x v="13"/>
    <n v="152.29"/>
    <n v="0"/>
    <n v="17.79"/>
  </r>
  <r>
    <s v="Seven Elements"/>
    <s v="Sq.Ft."/>
    <s v="Residential"/>
    <s v="Apartment"/>
    <x v="205"/>
    <s v="HSG-023/A-002/First Court/Sector-89A"/>
    <s v="HSG-023/First Court"/>
    <x v="6"/>
    <s v="0"/>
    <x v="3"/>
    <n v="1960"/>
    <x v="14"/>
    <n v="118.94"/>
    <n v="0"/>
    <n v="12.09"/>
  </r>
  <r>
    <s v="Seven Elements"/>
    <s v="Sq.Ft."/>
    <s v="Residential"/>
    <s v="Apartment"/>
    <x v="206"/>
    <s v="HSG-023/A-203/Fourth Court/Sector-89A"/>
    <s v="HSG-023/Fourth Court"/>
    <x v="8"/>
    <s v="2"/>
    <x v="0"/>
    <n v="2185"/>
    <x v="12"/>
    <n v="129.47999999999999"/>
    <n v="0"/>
    <n v="17.940000000000001"/>
  </r>
  <r>
    <s v="Seven Elements"/>
    <s v="Sq.Ft."/>
    <s v="Residential"/>
    <s v="Apartment"/>
    <x v="207"/>
    <s v="HSG-023/A-003/First Court/Sector-89A"/>
    <s v="HSG-023/First Court"/>
    <x v="6"/>
    <s v="0"/>
    <x v="3"/>
    <n v="1960"/>
    <x v="14"/>
    <n v="118.94"/>
    <n v="0"/>
    <n v="12.09"/>
  </r>
  <r>
    <s v="Seven Elements"/>
    <s v="Sq.Ft."/>
    <s v="Residential"/>
    <s v="Apartment"/>
    <x v="208"/>
    <s v="HSG-023/A-204/Fourth Court/Sector-89A"/>
    <s v="HSG-023/Fourth Court"/>
    <x v="8"/>
    <s v="2"/>
    <x v="2"/>
    <n v="2505"/>
    <x v="13"/>
    <n v="152.29"/>
    <n v="0"/>
    <n v="17.79"/>
  </r>
  <r>
    <s v="Seven Elements"/>
    <s v="Sq.Ft."/>
    <s v="Residential"/>
    <s v="Apartment"/>
    <x v="209"/>
    <s v="HSG-023/A-201/Fourth Court/Sector-89A"/>
    <s v="HSG-023/Fourth Court"/>
    <x v="8"/>
    <s v="2"/>
    <x v="2"/>
    <n v="2505"/>
    <x v="13"/>
    <n v="152.29"/>
    <n v="0"/>
    <n v="17.79"/>
  </r>
  <r>
    <s v="Seven Elements"/>
    <s v="Sq.Ft."/>
    <s v="Residential"/>
    <s v="Apartment"/>
    <x v="210"/>
    <s v="HSG-023/B-604/Fifth Court/Sector-89A"/>
    <s v="HSG-023/Fifth Court"/>
    <x v="5"/>
    <s v="6"/>
    <x v="3"/>
    <n v="1960"/>
    <x v="15"/>
    <n v="118.94"/>
    <n v="0"/>
    <n v="11.51"/>
  </r>
  <r>
    <s v="Seven Elements"/>
    <s v="Sq.Ft."/>
    <s v="Residential"/>
    <s v="Apartment"/>
    <x v="211"/>
    <s v="HSG-023/A-001/First Court/Sector-89A"/>
    <s v="HSG-023/First Court"/>
    <x v="6"/>
    <s v="0"/>
    <x v="3"/>
    <n v="2040"/>
    <x v="16"/>
    <n v="124.54"/>
    <n v="0"/>
    <n v="13.07"/>
  </r>
  <r>
    <s v="Seven Elements"/>
    <s v="Sq.Ft."/>
    <s v="Residential"/>
    <s v="Apartment"/>
    <x v="212"/>
    <s v="HSG-023/A-202/Fourth Court/Sector-89A"/>
    <s v="HSG-023/Fourth Court"/>
    <x v="8"/>
    <s v="2"/>
    <x v="0"/>
    <n v="2185"/>
    <x v="12"/>
    <n v="129.47999999999999"/>
    <n v="0"/>
    <n v="17.940000000000001"/>
  </r>
  <r>
    <s v="Seven Elements"/>
    <s v="Sq.Ft."/>
    <s v="Residential"/>
    <s v="Apartment"/>
    <x v="213"/>
    <s v="HSG-023/A-102/First Court/Sector-89A"/>
    <s v="HSG-023/First Court"/>
    <x v="6"/>
    <s v="1"/>
    <x v="3"/>
    <n v="1950"/>
    <x v="15"/>
    <n v="118.94"/>
    <n v="0"/>
    <n v="11.51"/>
  </r>
  <r>
    <s v="Seven Elements"/>
    <s v="Sq.Ft."/>
    <s v="Residential"/>
    <s v="Apartment"/>
    <x v="214"/>
    <s v="HSG-023/A-303/Fourth Court/Sector-89A"/>
    <s v="HSG-023/Fourth Court"/>
    <x v="8"/>
    <s v="3"/>
    <x v="0"/>
    <n v="2185"/>
    <x v="12"/>
    <n v="129.47999999999999"/>
    <n v="0"/>
    <n v="17.940000000000001"/>
  </r>
  <r>
    <s v="Seven Elements"/>
    <s v="Sq.Ft."/>
    <s v="Residential"/>
    <s v="Apartment"/>
    <x v="215"/>
    <s v="HSG-023/A-103/First Court/Sector-89A"/>
    <s v="HSG-023/First Court"/>
    <x v="6"/>
    <s v="1"/>
    <x v="3"/>
    <n v="1950"/>
    <x v="15"/>
    <n v="118.94"/>
    <n v="0"/>
    <n v="11.51"/>
  </r>
  <r>
    <s v="Seven Elements"/>
    <s v="Sq.Ft."/>
    <s v="Residential"/>
    <s v="Apartment"/>
    <x v="216"/>
    <s v="HSG-023/A-304/Fourth Court/Sector-89A"/>
    <s v="HSG-023/Fourth Court"/>
    <x v="8"/>
    <s v="3"/>
    <x v="2"/>
    <n v="2505"/>
    <x v="13"/>
    <n v="152.29"/>
    <n v="0"/>
    <n v="17.79"/>
  </r>
  <r>
    <s v="Seven Elements"/>
    <s v="Sq.Ft."/>
    <s v="Residential"/>
    <s v="Apartment"/>
    <x v="217"/>
    <s v="HSG-023/A-004/First Court/Sector-89A"/>
    <s v="HSG-023/First Court"/>
    <x v="6"/>
    <s v="0"/>
    <x v="2"/>
    <n v="2515"/>
    <x v="21"/>
    <n v="152.29"/>
    <n v="0"/>
    <n v="18.37"/>
  </r>
  <r>
    <s v="Seven Elements"/>
    <s v="Sq.Ft."/>
    <s v="Residential"/>
    <s v="Apartment"/>
    <x v="218"/>
    <s v="HSG-023/A-301/Fourth Court/Sector-89A"/>
    <s v="HSG-023/Fourth Court"/>
    <x v="8"/>
    <s v="3"/>
    <x v="2"/>
    <n v="2505"/>
    <x v="13"/>
    <n v="152.29"/>
    <n v="0"/>
    <n v="17.79"/>
  </r>
  <r>
    <s v="Seven Elements"/>
    <s v="Sq.Ft."/>
    <s v="Residential"/>
    <s v="Apartment"/>
    <x v="219"/>
    <s v="HSG-023/A-101/First Court/Sector-89A"/>
    <s v="HSG-023/First Court"/>
    <x v="6"/>
    <s v="1"/>
    <x v="0"/>
    <n v="2245"/>
    <x v="18"/>
    <n v="137.56"/>
    <n v="0"/>
    <n v="13.99"/>
  </r>
  <r>
    <s v="Seven Elements"/>
    <s v="Sq.Ft."/>
    <s v="Residential"/>
    <s v="Apartment"/>
    <x v="220"/>
    <s v="HSG-023/A-302/Fourth Court/Sector-89A"/>
    <s v="HSG-023/Fourth Court"/>
    <x v="8"/>
    <s v="3"/>
    <x v="0"/>
    <n v="2185"/>
    <x v="12"/>
    <n v="129.47999999999999"/>
    <n v="0"/>
    <n v="17.940000000000001"/>
  </r>
  <r>
    <s v="Seven Elements"/>
    <s v="Sq.Ft."/>
    <s v="Residential"/>
    <s v="Apartment"/>
    <x v="221"/>
    <s v="HSG-023/A-202/First Court/Sector-89A"/>
    <s v="HSG-023/First Court"/>
    <x v="6"/>
    <s v="2"/>
    <x v="3"/>
    <n v="1960"/>
    <x v="15"/>
    <n v="118.94"/>
    <n v="0"/>
    <n v="11.51"/>
  </r>
  <r>
    <s v="Seven Elements"/>
    <s v="Sq.Ft."/>
    <s v="Residential"/>
    <s v="Apartment"/>
    <x v="222"/>
    <s v="HSG-023/A-403/Fourth Court/Sector-89A"/>
    <s v="HSG-023/Fourth Court"/>
    <x v="8"/>
    <s v="4"/>
    <x v="0"/>
    <n v="2185"/>
    <x v="12"/>
    <n v="129.47999999999999"/>
    <n v="0"/>
    <n v="17.940000000000001"/>
  </r>
  <r>
    <s v="Seven Elements"/>
    <s v="Sq.Ft."/>
    <s v="Residential"/>
    <s v="Apartment"/>
    <x v="223"/>
    <s v="HSG-023/A-203/First Court/Sector-89A"/>
    <s v="HSG-023/First Court"/>
    <x v="6"/>
    <s v="2"/>
    <x v="3"/>
    <n v="1950"/>
    <x v="15"/>
    <n v="118.94"/>
    <n v="0"/>
    <n v="11.51"/>
  </r>
  <r>
    <s v="Seven Elements"/>
    <s v="Sq.Ft."/>
    <s v="Residential"/>
    <s v="Apartment"/>
    <x v="224"/>
    <s v="HSG-023/A-404/Fourth Court/Sector-89A"/>
    <s v="HSG-023/Fourth Court"/>
    <x v="8"/>
    <s v="4"/>
    <x v="2"/>
    <n v="2505"/>
    <x v="13"/>
    <n v="152.29"/>
    <n v="0"/>
    <n v="17.79"/>
  </r>
  <r>
    <s v="Seven Elements"/>
    <s v="Sq.Ft."/>
    <s v="Residential"/>
    <s v="Apartment"/>
    <x v="225"/>
    <s v="HSG-023/A-104/First Court/Sector-89A"/>
    <s v="HSG-023/First Court"/>
    <x v="6"/>
    <s v="1"/>
    <x v="2"/>
    <n v="2505"/>
    <x v="13"/>
    <n v="152.29"/>
    <n v="0"/>
    <n v="17.79"/>
  </r>
  <r>
    <s v="Seven Elements"/>
    <s v="Sq.Ft."/>
    <s v="Residential"/>
    <s v="Apartment"/>
    <x v="226"/>
    <s v="HSG-023/A-401/Fourth Court/Sector-89A"/>
    <s v="HSG-023/Fourth Court"/>
    <x v="8"/>
    <s v="4"/>
    <x v="2"/>
    <n v="2505"/>
    <x v="13"/>
    <n v="152.29"/>
    <n v="0"/>
    <n v="17.79"/>
  </r>
  <r>
    <s v="Seven Elements"/>
    <s v="Sq.Ft."/>
    <s v="Residential"/>
    <s v="Apartment"/>
    <x v="227"/>
    <s v="HSG-023/A-201/First Court/Sector-89A"/>
    <s v="HSG-023/First Court"/>
    <x v="6"/>
    <s v="2"/>
    <x v="2"/>
    <n v="2505"/>
    <x v="13"/>
    <n v="152.29"/>
    <n v="0"/>
    <n v="17.79"/>
  </r>
  <r>
    <s v="Seven Elements"/>
    <s v="Sq.Ft."/>
    <s v="Residential"/>
    <s v="Apartment"/>
    <x v="228"/>
    <s v="HSG-023/A-402/Fourth Court/Sector-89A"/>
    <s v="HSG-023/Fourth Court"/>
    <x v="8"/>
    <s v="4"/>
    <x v="0"/>
    <n v="2185"/>
    <x v="12"/>
    <n v="129.47999999999999"/>
    <n v="0"/>
    <n v="17.940000000000001"/>
  </r>
  <r>
    <s v="Seven Elements"/>
    <s v="Sq.Ft."/>
    <s v="Residential"/>
    <s v="Apartment"/>
    <x v="229"/>
    <s v="HSG-023/A-302/First Court/Sector-89A"/>
    <s v="HSG-023/First Court"/>
    <x v="6"/>
    <s v="3"/>
    <x v="3"/>
    <n v="1950"/>
    <x v="15"/>
    <n v="118.94"/>
    <n v="0"/>
    <n v="11.51"/>
  </r>
  <r>
    <s v="Seven Elements"/>
    <s v="Sq.Ft."/>
    <s v="Residential"/>
    <s v="Apartment"/>
    <x v="230"/>
    <s v="HSG-023/A-101/Second Court/Sector-89A"/>
    <s v="HSG-023/Second Court"/>
    <x v="2"/>
    <s v="1"/>
    <x v="0"/>
    <n v="2230"/>
    <x v="22"/>
    <n v="134.83000000000001"/>
    <n v="0"/>
    <n v="14.03"/>
  </r>
  <r>
    <s v="Seven Elements"/>
    <s v="Sq.Ft."/>
    <s v="Residential"/>
    <s v="Apartment"/>
    <x v="231"/>
    <s v="HSG-023/A-503/Fourth Court/Sector-89A"/>
    <s v="HSG-023/Fourth Court"/>
    <x v="8"/>
    <s v="5"/>
    <x v="0"/>
    <n v="2195"/>
    <x v="12"/>
    <n v="129.47999999999999"/>
    <n v="0"/>
    <n v="17.940000000000001"/>
  </r>
  <r>
    <s v="Seven Elements"/>
    <s v="Sq.Ft."/>
    <s v="Residential"/>
    <s v="Apartment"/>
    <x v="232"/>
    <s v="HSG-023/A-303/First Court/Sector-89A"/>
    <s v="HSG-023/First Court"/>
    <x v="6"/>
    <s v="3"/>
    <x v="3"/>
    <n v="1950"/>
    <x v="15"/>
    <n v="118.94"/>
    <n v="0"/>
    <n v="11.51"/>
  </r>
  <r>
    <s v="Seven Elements"/>
    <s v="Sq.Ft."/>
    <s v="Residential"/>
    <s v="Apartment"/>
    <x v="233"/>
    <s v="HSG-023/A-102/Second Court/Sector-89A"/>
    <s v="HSG-023/Second Court"/>
    <x v="2"/>
    <s v="1"/>
    <x v="0"/>
    <n v="2205"/>
    <x v="23"/>
    <n v="133.21"/>
    <n v="0"/>
    <n v="14.03"/>
  </r>
  <r>
    <s v="Seven Elements"/>
    <s v="Sq.Ft."/>
    <s v="Residential"/>
    <s v="Apartment"/>
    <x v="234"/>
    <s v="HSG-023/A-504/Fourth Court/Sector-89A"/>
    <s v="HSG-023/Fourth Court"/>
    <x v="8"/>
    <s v="5"/>
    <x v="2"/>
    <n v="2505"/>
    <x v="13"/>
    <n v="152.29"/>
    <n v="0"/>
    <n v="17.79"/>
  </r>
  <r>
    <s v="Seven Elements"/>
    <s v="Sq.Ft."/>
    <s v="Residential"/>
    <s v="Apartment"/>
    <x v="235"/>
    <s v="HSG-023/A-204/First Court/Sector-89A"/>
    <s v="HSG-023/First Court"/>
    <x v="6"/>
    <s v="2"/>
    <x v="2"/>
    <n v="2505"/>
    <x v="13"/>
    <n v="152.29"/>
    <n v="0"/>
    <n v="17.79"/>
  </r>
  <r>
    <s v="Seven Elements"/>
    <s v="Sq.Ft."/>
    <s v="Residential"/>
    <s v="Apartment"/>
    <x v="236"/>
    <s v="HSG-023/A-003/Second Court/Sector-89A"/>
    <s v="HSG-023/Second Court"/>
    <x v="2"/>
    <s v="0"/>
    <x v="2"/>
    <n v="2520"/>
    <x v="24"/>
    <n v="151.22"/>
    <n v="0"/>
    <n v="18.41"/>
  </r>
  <r>
    <s v="Seven Elements"/>
    <s v="Sq.Ft."/>
    <s v="Residential"/>
    <s v="Apartment"/>
    <x v="237"/>
    <s v="HSG-023/A-501/Fourth Court/Sector-89A"/>
    <s v="HSG-023/Fourth Court"/>
    <x v="8"/>
    <s v="5"/>
    <x v="2"/>
    <n v="2505"/>
    <x v="13"/>
    <n v="152.29"/>
    <n v="0"/>
    <n v="17.79"/>
  </r>
  <r>
    <s v="Seven Elements"/>
    <s v="Sq.Ft."/>
    <s v="Residential"/>
    <s v="Apartment"/>
    <x v="238"/>
    <s v="HSG-023/A-301/First Court/Sector-89A"/>
    <s v="HSG-023/First Court"/>
    <x v="6"/>
    <s v="3"/>
    <x v="2"/>
    <n v="2505"/>
    <x v="13"/>
    <n v="152.29"/>
    <n v="0"/>
    <n v="17.79"/>
  </r>
  <r>
    <s v="Seven Elements"/>
    <s v="Sq.Ft."/>
    <s v="Residential"/>
    <s v="Apartment"/>
    <x v="239"/>
    <s v="HSG-023/A-004/Second Court/Sector-89A"/>
    <s v="HSG-023/Second Court"/>
    <x v="2"/>
    <s v="0"/>
    <x v="0"/>
    <n v="2275"/>
    <x v="25"/>
    <n v="137.56"/>
    <n v="0"/>
    <n v="14.61"/>
  </r>
  <r>
    <s v="Seven Elements"/>
    <s v="Sq.Ft."/>
    <s v="Residential"/>
    <s v="Apartment"/>
    <x v="240"/>
    <s v="HSG-023/A-502/Fourth Court/Sector-89A"/>
    <s v="HSG-023/Fourth Court"/>
    <x v="8"/>
    <s v="5"/>
    <x v="0"/>
    <n v="2195"/>
    <x v="12"/>
    <n v="129.47999999999999"/>
    <n v="0"/>
    <n v="17.940000000000001"/>
  </r>
  <r>
    <s v="Seven Elements"/>
    <s v="Sq.Ft."/>
    <s v="Residential"/>
    <s v="Apartment"/>
    <x v="241"/>
    <s v="HSG-023/A-403/Fifth Court/Sector-89A"/>
    <s v="HSG-023/Fifth Court"/>
    <x v="5"/>
    <s v="4"/>
    <x v="0"/>
    <n v="2185"/>
    <x v="12"/>
    <n v="129.47999999999999"/>
    <n v="0"/>
    <n v="17.940000000000001"/>
  </r>
  <r>
    <s v="Seven Elements"/>
    <s v="Sq.Ft."/>
    <s v="Residential"/>
    <s v="Apartment"/>
    <x v="242"/>
    <s v="HSG-023/A-404/Fifth Court/Sector-89A"/>
    <s v="HSG-023/Fifth Court"/>
    <x v="5"/>
    <s v="4"/>
    <x v="2"/>
    <n v="2505"/>
    <x v="13"/>
    <n v="152.29"/>
    <n v="0"/>
    <n v="17.79"/>
  </r>
  <r>
    <s v="Seven Elements"/>
    <s v="Sq.Ft."/>
    <s v="Residential"/>
    <s v="Apartment"/>
    <x v="243"/>
    <s v="HSG-023/A-503/Third Court/Sector-89A"/>
    <s v="HSG-023/Third Court"/>
    <x v="4"/>
    <s v="5"/>
    <x v="0"/>
    <n v="2185"/>
    <x v="12"/>
    <n v="129.47999999999999"/>
    <n v="0"/>
    <n v="17.940000000000001"/>
  </r>
  <r>
    <s v="Seven Elements"/>
    <s v="Sq.Ft."/>
    <s v="Residential"/>
    <s v="Apartment"/>
    <x v="244"/>
    <s v="HSG-023/B-301/Sixth Court/Sector-89A"/>
    <s v="HSG-023/Sixth Court"/>
    <x v="3"/>
    <s v="3"/>
    <x v="3"/>
    <n v="1950"/>
    <x v="15"/>
    <n v="118.94"/>
    <n v="0"/>
    <n v="11.51"/>
  </r>
  <r>
    <s v="Seven Elements"/>
    <s v="Sq.Ft."/>
    <s v="Residential"/>
    <s v="Apartment"/>
    <x v="245"/>
    <s v="HSG-023/A-004/Sixth Court/Sector-89A"/>
    <s v="HSG-023/Sixth Court"/>
    <x v="3"/>
    <s v="0"/>
    <x v="2"/>
    <n v="2515"/>
    <x v="21"/>
    <n v="152.29"/>
    <n v="0"/>
    <n v="18.37"/>
  </r>
  <r>
    <s v="Seven Elements"/>
    <s v="Sq.Ft."/>
    <s v="Residential"/>
    <s v="Apartment"/>
    <x v="246"/>
    <s v="HSG-023/A-504/Third Court/Sector-89A"/>
    <s v="HSG-023/Third Court"/>
    <x v="4"/>
    <s v="5"/>
    <x v="2"/>
    <n v="2505"/>
    <x v="13"/>
    <n v="152.29"/>
    <n v="0"/>
    <n v="17.79"/>
  </r>
  <r>
    <s v="Seven Elements"/>
    <s v="Sq.Ft."/>
    <s v="Residential"/>
    <s v="Apartment"/>
    <x v="247"/>
    <s v="HSG-023/A-101/Sixth Court/Sector-89A"/>
    <s v="HSG-023/Sixth Court"/>
    <x v="3"/>
    <s v="1"/>
    <x v="0"/>
    <n v="2245"/>
    <x v="18"/>
    <n v="137.56"/>
    <n v="0"/>
    <n v="13.99"/>
  </r>
  <r>
    <s v="Seven Elements"/>
    <s v="Sq.Ft."/>
    <s v="Residential"/>
    <s v="Apartment"/>
    <x v="248"/>
    <s v="HSG-023/B-302/Sixth Court/Sector-89A"/>
    <s v="HSG-023/Sixth Court"/>
    <x v="3"/>
    <s v="3"/>
    <x v="2"/>
    <n v="2505"/>
    <x v="13"/>
    <n v="152.29"/>
    <n v="0"/>
    <n v="17.79"/>
  </r>
  <r>
    <s v="Seven Elements"/>
    <s v="Sq.Ft."/>
    <s v="Residential"/>
    <s v="Apartment"/>
    <x v="249"/>
    <s v="HSG-023/A-501/Third Court/Sector-89A"/>
    <s v="HSG-023/Third Court"/>
    <x v="4"/>
    <s v="5"/>
    <x v="2"/>
    <n v="2505"/>
    <x v="13"/>
    <n v="152.29"/>
    <n v="0"/>
    <n v="17.79"/>
  </r>
  <r>
    <s v="Seven Elements"/>
    <s v="Sq.Ft."/>
    <s v="Residential"/>
    <s v="Apartment"/>
    <x v="250"/>
    <s v="HSG-023/A-002/Sixth Court/Sector-89A"/>
    <s v="HSG-023/Sixth Court"/>
    <x v="3"/>
    <s v="0"/>
    <x v="3"/>
    <n v="1960"/>
    <x v="14"/>
    <n v="118.94"/>
    <n v="0"/>
    <n v="12.09"/>
  </r>
  <r>
    <s v="Seven Elements"/>
    <s v="Sq.Ft."/>
    <s v="Residential"/>
    <s v="Apartment"/>
    <x v="251"/>
    <s v="HSG-023/B-203/Sixth Court/Sector-89A"/>
    <s v="HSG-023/Sixth Court"/>
    <x v="3"/>
    <s v="2"/>
    <x v="2"/>
    <n v="2505"/>
    <x v="13"/>
    <n v="152.29"/>
    <n v="0"/>
    <n v="17.79"/>
  </r>
  <r>
    <s v="Seven Elements"/>
    <s v="Sq.Ft."/>
    <s v="Residential"/>
    <s v="Apartment"/>
    <x v="252"/>
    <s v="HSG-023/A-502/Third Court/Sector-89A"/>
    <s v="HSG-023/Third Court"/>
    <x v="4"/>
    <s v="5"/>
    <x v="0"/>
    <n v="2185"/>
    <x v="12"/>
    <n v="129.47999999999999"/>
    <n v="0"/>
    <n v="17.940000000000001"/>
  </r>
  <r>
    <s v="Seven Elements"/>
    <s v="Sq.Ft."/>
    <s v="Residential"/>
    <s v="Apartment"/>
    <x v="253"/>
    <s v="HSG-023/A-003/Sixth Court/Sector-89A"/>
    <s v="HSG-023/Sixth Court"/>
    <x v="3"/>
    <s v="0"/>
    <x v="3"/>
    <n v="1960"/>
    <x v="14"/>
    <n v="118.94"/>
    <n v="0"/>
    <n v="12.09"/>
  </r>
  <r>
    <s v="Seven Elements"/>
    <s v="Sq.Ft."/>
    <s v="Residential"/>
    <s v="Apartment"/>
    <x v="254"/>
    <s v="HSG-023/B-204/Sixth Court/Sector-89A"/>
    <s v="HSG-023/Sixth Court"/>
    <x v="3"/>
    <s v="2"/>
    <x v="3"/>
    <n v="1960"/>
    <x v="15"/>
    <n v="118.94"/>
    <n v="0"/>
    <n v="11.51"/>
  </r>
  <r>
    <s v="Seven Elements"/>
    <s v="Sq.Ft."/>
    <s v="Residential"/>
    <s v="Apartment"/>
    <x v="255"/>
    <s v="HSG-023/A-104/Sixth Court/Sector-89A"/>
    <s v="HSG-023/Sixth Court"/>
    <x v="3"/>
    <s v="1"/>
    <x v="2"/>
    <n v="2505"/>
    <x v="13"/>
    <n v="152.29"/>
    <n v="0"/>
    <n v="17.79"/>
  </r>
  <r>
    <s v="Seven Elements"/>
    <s v="Sq.Ft."/>
    <s v="Residential"/>
    <s v="Apartment"/>
    <x v="256"/>
    <s v="HSG-023/A-102/Sixth Court/Sector-89A"/>
    <s v="HSG-023/Sixth Court"/>
    <x v="3"/>
    <s v="1"/>
    <x v="3"/>
    <n v="1950"/>
    <x v="15"/>
    <n v="118.94"/>
    <n v="0"/>
    <n v="11.51"/>
  </r>
  <r>
    <s v="Seven Elements"/>
    <s v="Sq.Ft."/>
    <s v="Residential"/>
    <s v="Apartment"/>
    <x v="257"/>
    <s v="HSG-023/B-303/Sixth Court/Sector-89A"/>
    <s v="HSG-023/Sixth Court"/>
    <x v="3"/>
    <s v="3"/>
    <x v="2"/>
    <n v="2505"/>
    <x v="13"/>
    <n v="152.29"/>
    <n v="0"/>
    <n v="17.79"/>
  </r>
  <r>
    <s v="Seven Elements"/>
    <s v="Sq.Ft."/>
    <s v="Residential"/>
    <s v="Apartment"/>
    <x v="258"/>
    <s v="HSG-023/A-103/Sixth Court/Sector-89A"/>
    <s v="HSG-023/Sixth Court"/>
    <x v="3"/>
    <s v="1"/>
    <x v="3"/>
    <n v="1960"/>
    <x v="15"/>
    <n v="118.94"/>
    <n v="0"/>
    <n v="11.51"/>
  </r>
  <r>
    <s v="Seven Elements"/>
    <s v="Sq.Ft."/>
    <s v="Residential"/>
    <s v="Apartment"/>
    <x v="259"/>
    <s v="HSG-023/B-304/Sixth Court/Sector-89A"/>
    <s v="HSG-023/Sixth Court"/>
    <x v="3"/>
    <s v="3"/>
    <x v="3"/>
    <n v="1950"/>
    <x v="15"/>
    <n v="118.94"/>
    <n v="0"/>
    <n v="11.51"/>
  </r>
  <r>
    <s v="Seven Elements"/>
    <s v="Sq.Ft."/>
    <s v="Residential"/>
    <s v="Apartment"/>
    <x v="260"/>
    <s v="HSG-023/A-601/Third Court/Sector-89A"/>
    <s v="HSG-023/Third Court"/>
    <x v="4"/>
    <s v="6"/>
    <x v="2"/>
    <n v="2505"/>
    <x v="13"/>
    <n v="152.29"/>
    <n v="0"/>
    <n v="17.79"/>
  </r>
  <r>
    <s v="Seven Elements"/>
    <s v="Sq.Ft."/>
    <s v="Residential"/>
    <s v="Apartment"/>
    <x v="261"/>
    <s v="HSG-023/A-604/Third Court/Sector-89A"/>
    <s v="HSG-023/Third Court"/>
    <x v="4"/>
    <s v="6"/>
    <x v="2"/>
    <n v="2505"/>
    <x v="13"/>
    <n v="152.29"/>
    <n v="0"/>
    <n v="17.79"/>
  </r>
  <r>
    <s v="Seven Elements"/>
    <s v="Sq.Ft."/>
    <s v="Residential"/>
    <s v="Apartment"/>
    <x v="262"/>
    <s v="HSG-023/B-403/Sixth Court/Sector-89A"/>
    <s v="HSG-023/Sixth Court"/>
    <x v="3"/>
    <s v="4"/>
    <x v="2"/>
    <n v="2505"/>
    <x v="13"/>
    <n v="152.29"/>
    <n v="0"/>
    <n v="17.79"/>
  </r>
  <r>
    <s v="Seven Elements"/>
    <s v="Sq.Ft."/>
    <s v="Residential"/>
    <s v="Apartment"/>
    <x v="263"/>
    <s v="HSG-023/B-001/Third Court/Sector-89A"/>
    <s v="HSG-023/Third Court"/>
    <x v="4"/>
    <s v="0"/>
    <x v="0"/>
    <n v="2195"/>
    <x v="19"/>
    <n v="129.47999999999999"/>
    <n v="0"/>
    <n v="18.52"/>
  </r>
  <r>
    <s v="Seven Elements"/>
    <s v="Sq.Ft."/>
    <s v="Residential"/>
    <s v="Apartment"/>
    <x v="264"/>
    <s v="HSG-023/B-404/Sixth Court/Sector-89A"/>
    <s v="HSG-023/Sixth Court"/>
    <x v="3"/>
    <s v="4"/>
    <x v="3"/>
    <n v="1950"/>
    <x v="15"/>
    <n v="118.94"/>
    <n v="0"/>
    <n v="11.51"/>
  </r>
  <r>
    <s v="Seven Elements"/>
    <s v="Sq.Ft."/>
    <s v="Residential"/>
    <s v="Apartment"/>
    <x v="265"/>
    <s v="HSG-023/A-602/Third Court/Sector-89A"/>
    <s v="HSG-023/Third Court"/>
    <x v="4"/>
    <s v="6"/>
    <x v="0"/>
    <n v="2185"/>
    <x v="12"/>
    <n v="129.47999999999999"/>
    <n v="0"/>
    <n v="17.940000000000001"/>
  </r>
  <r>
    <s v="Seven Elements"/>
    <s v="Sq.Ft."/>
    <s v="Residential"/>
    <s v="Apartment"/>
    <x v="266"/>
    <s v="HSG-023/B-401/Sixth Court/Sector-89A"/>
    <s v="HSG-023/Sixth Court"/>
    <x v="3"/>
    <s v="4"/>
    <x v="3"/>
    <n v="1960"/>
    <x v="15"/>
    <n v="118.94"/>
    <n v="0"/>
    <n v="11.51"/>
  </r>
  <r>
    <s v="Seven Elements"/>
    <s v="Sq.Ft."/>
    <s v="Residential"/>
    <s v="Apartment"/>
    <x v="267"/>
    <s v="HSG-023/A-603/Third Court/Sector-89A"/>
    <s v="HSG-023/Third Court"/>
    <x v="4"/>
    <s v="6"/>
    <x v="0"/>
    <n v="2185"/>
    <x v="12"/>
    <n v="129.47999999999999"/>
    <n v="0"/>
    <n v="17.940000000000001"/>
  </r>
  <r>
    <s v="Seven Elements"/>
    <s v="Sq.Ft."/>
    <s v="Residential"/>
    <s v="Apartment"/>
    <x v="268"/>
    <s v="HSG-023/B-402/Sixth Court/Sector-89A"/>
    <s v="HSG-023/Sixth Court"/>
    <x v="3"/>
    <s v="4"/>
    <x v="2"/>
    <n v="2505"/>
    <x v="13"/>
    <n v="152.29"/>
    <n v="0"/>
    <n v="17.79"/>
  </r>
  <r>
    <s v="Seven Elements"/>
    <s v="Sq.Ft."/>
    <s v="Residential"/>
    <s v="Apartment"/>
    <x v="269"/>
    <s v="HSG-023/B-004/Third Court/Sector-89A"/>
    <s v="HSG-023/Third Court"/>
    <x v="4"/>
    <s v="0"/>
    <x v="0"/>
    <n v="2195"/>
    <x v="19"/>
    <n v="129.47999999999999"/>
    <n v="0"/>
    <n v="18.52"/>
  </r>
  <r>
    <s v="Seven Elements"/>
    <s v="Sq.Ft."/>
    <s v="Residential"/>
    <s v="Apartment"/>
    <x v="270"/>
    <s v="HSG-023/B-503/Sixth Court/Sector-89A"/>
    <s v="HSG-023/Sixth Court"/>
    <x v="3"/>
    <s v="5"/>
    <x v="2"/>
    <n v="2505"/>
    <x v="13"/>
    <n v="152.29"/>
    <n v="0"/>
    <n v="17.79"/>
  </r>
  <r>
    <s v="Seven Elements"/>
    <s v="Sq.Ft."/>
    <s v="Residential"/>
    <s v="Apartment"/>
    <x v="271"/>
    <s v="HSG-023/B-101/Third Court/Sector-89A"/>
    <s v="HSG-023/Third Court"/>
    <x v="4"/>
    <s v="1"/>
    <x v="0"/>
    <n v="2185"/>
    <x v="12"/>
    <n v="129.47999999999999"/>
    <n v="0"/>
    <n v="17.940000000000001"/>
  </r>
  <r>
    <s v="Seven Elements"/>
    <s v="Sq.Ft."/>
    <s v="Residential"/>
    <s v="Apartment"/>
    <x v="272"/>
    <s v="HSG-023/B-504/Sixth Court/Sector-89A"/>
    <s v="HSG-023/Sixth Court"/>
    <x v="3"/>
    <s v="5"/>
    <x v="3"/>
    <n v="1950"/>
    <x v="15"/>
    <n v="118.94"/>
    <n v="0"/>
    <n v="11.51"/>
  </r>
  <r>
    <s v="Seven Elements"/>
    <s v="Sq.Ft."/>
    <s v="Residential"/>
    <s v="Apartment"/>
    <x v="273"/>
    <s v="HSG-023/B-002/Third Court/Sector-89A"/>
    <s v="HSG-023/Third Court"/>
    <x v="4"/>
    <s v="0"/>
    <x v="3"/>
    <n v="2040"/>
    <x v="16"/>
    <n v="124.54"/>
    <n v="0"/>
    <n v="13.07"/>
  </r>
  <r>
    <s v="Seven Elements"/>
    <s v="Sq.Ft."/>
    <s v="Residential"/>
    <s v="Apartment"/>
    <x v="274"/>
    <s v="HSG-023/B-501/Sixth Court/Sector-89A"/>
    <s v="HSG-023/Sixth Court"/>
    <x v="3"/>
    <s v="5"/>
    <x v="3"/>
    <n v="1960"/>
    <x v="15"/>
    <n v="118.94"/>
    <n v="0"/>
    <n v="11.51"/>
  </r>
  <r>
    <s v="Seven Elements"/>
    <s v="Sq.Ft."/>
    <s v="Residential"/>
    <s v="Apartment"/>
    <x v="275"/>
    <s v="HSG-023/B-003/Third Court/Sector-89A"/>
    <s v="HSG-023/Third Court"/>
    <x v="4"/>
    <s v="0"/>
    <x v="2"/>
    <n v="2560"/>
    <x v="17"/>
    <n v="154.75"/>
    <n v="0"/>
    <n v="18.41"/>
  </r>
  <r>
    <s v="Seven Elements"/>
    <s v="Sq.Ft."/>
    <s v="Residential"/>
    <s v="Apartment"/>
    <x v="276"/>
    <s v="HSG-023/B-502/Sixth Court/Sector-89A"/>
    <s v="HSG-023/Sixth Court"/>
    <x v="3"/>
    <s v="5"/>
    <x v="2"/>
    <n v="2505"/>
    <x v="13"/>
    <n v="152.29"/>
    <n v="0"/>
    <n v="17.79"/>
  </r>
  <r>
    <s v="Seven Elements"/>
    <s v="Sq.Ft."/>
    <s v="Residential"/>
    <s v="Apartment"/>
    <x v="277"/>
    <s v="HSG-023/B-104/Third Court/Sector-89A"/>
    <s v="HSG-023/Third Court"/>
    <x v="4"/>
    <s v="1"/>
    <x v="0"/>
    <n v="2185"/>
    <x v="12"/>
    <n v="129.47999999999999"/>
    <n v="0"/>
    <n v="17.940000000000001"/>
  </r>
  <r>
    <s v="Seven Elements"/>
    <s v="Sq.Ft."/>
    <s v="Residential"/>
    <s v="Apartment"/>
    <x v="278"/>
    <s v="HSG-023/B-603/Sixth Court/Sector-89A"/>
    <s v="HSG-023/Sixth Court"/>
    <x v="3"/>
    <s v="6"/>
    <x v="2"/>
    <n v="2505"/>
    <x v="13"/>
    <n v="152.29"/>
    <n v="0"/>
    <n v="17.79"/>
  </r>
  <r>
    <s v="Seven Elements"/>
    <s v="Sq.Ft."/>
    <s v="Residential"/>
    <s v="Apartment"/>
    <x v="279"/>
    <s v="HSG-023/B-201/Third Court/Sector-89A"/>
    <s v="HSG-023/Third Court"/>
    <x v="4"/>
    <s v="2"/>
    <x v="0"/>
    <n v="2185"/>
    <x v="12"/>
    <n v="129.47999999999999"/>
    <n v="0"/>
    <n v="17.940000000000001"/>
  </r>
  <r>
    <s v="Seven Elements"/>
    <s v="Sq.Ft."/>
    <s v="Residential"/>
    <s v="Apartment"/>
    <x v="280"/>
    <s v="HSG-023/B-604/Sixth Court/Sector-89A"/>
    <s v="HSG-023/Sixth Court"/>
    <x v="3"/>
    <s v="6"/>
    <x v="3"/>
    <n v="1950"/>
    <x v="15"/>
    <n v="118.94"/>
    <n v="0"/>
    <n v="11.51"/>
  </r>
  <r>
    <s v="Seven Elements"/>
    <s v="Sq.Ft."/>
    <s v="Residential"/>
    <s v="Apartment"/>
    <x v="281"/>
    <s v="HSG-023/B-102/Third Court/Sector-89A"/>
    <s v="HSG-023/Third Court"/>
    <x v="4"/>
    <s v="1"/>
    <x v="0"/>
    <n v="2245"/>
    <x v="18"/>
    <n v="137.56"/>
    <n v="0"/>
    <n v="13.99"/>
  </r>
  <r>
    <s v="Seven Elements"/>
    <s v="Sq.Ft."/>
    <s v="Residential"/>
    <s v="Apartment"/>
    <x v="282"/>
    <s v="HSG-023/B-601/Sixth Court/Sector-89A"/>
    <s v="HSG-023/Sixth Court"/>
    <x v="3"/>
    <s v="6"/>
    <x v="3"/>
    <n v="1960"/>
    <x v="15"/>
    <n v="118.94"/>
    <n v="0"/>
    <n v="11.51"/>
  </r>
  <r>
    <s v="Seven Elements"/>
    <s v="Sq.Ft."/>
    <s v="Residential"/>
    <s v="Apartment"/>
    <x v="283"/>
    <s v="HSG-023/B-103/Third Court/Sector-89A"/>
    <s v="HSG-023/Third Court"/>
    <x v="4"/>
    <s v="1"/>
    <x v="2"/>
    <n v="2505"/>
    <x v="13"/>
    <n v="152.29"/>
    <n v="0"/>
    <n v="17.79"/>
  </r>
  <r>
    <s v="Seven Elements"/>
    <s v="Sq.Ft."/>
    <s v="Residential"/>
    <s v="Apartment"/>
    <x v="284"/>
    <s v="HSG-023/B-602/Sixth Court/Sector-89A"/>
    <s v="HSG-023/Sixth Court"/>
    <x v="3"/>
    <s v="6"/>
    <x v="2"/>
    <n v="2505"/>
    <x v="13"/>
    <n v="152.29"/>
    <n v="0"/>
    <n v="17.79"/>
  </r>
  <r>
    <s v="Seven Elements"/>
    <s v="Sq.Ft."/>
    <s v="Residential"/>
    <s v="Apartment"/>
    <x v="285"/>
    <s v="HSG-023/A-003/Third Court/Sector-89A"/>
    <s v="HSG-023/Third Court"/>
    <x v="4"/>
    <s v="0"/>
    <x v="0"/>
    <n v="2195"/>
    <x v="19"/>
    <n v="129.47999999999999"/>
    <n v="0"/>
    <n v="18.52"/>
  </r>
  <r>
    <s v="Seven Elements"/>
    <s v="Sq.Ft."/>
    <s v="Residential"/>
    <s v="Apartment"/>
    <x v="286"/>
    <s v="HSG-023/B-204/Third Court/Sector-89A"/>
    <s v="HSG-023/Third Court"/>
    <x v="4"/>
    <s v="2"/>
    <x v="0"/>
    <n v="2185"/>
    <x v="12"/>
    <n v="129.47999999999999"/>
    <n v="0"/>
    <n v="17.940000000000001"/>
  </r>
  <r>
    <s v="Seven Elements"/>
    <s v="Sq.Ft."/>
    <s v="Residential"/>
    <s v="Apartment"/>
    <x v="287"/>
    <s v="HSG-023/A-004/Third Court/Sector-89A"/>
    <s v="HSG-023/Third Court"/>
    <x v="4"/>
    <s v="0"/>
    <x v="0"/>
    <n v="2255"/>
    <x v="20"/>
    <n v="137.56"/>
    <n v="0"/>
    <n v="14.57"/>
  </r>
  <r>
    <s v="Seven Elements"/>
    <s v="Sq.Ft."/>
    <s v="Residential"/>
    <s v="Apartment"/>
    <x v="288"/>
    <s v="HSG-023/B-301/Third Court/Sector-89A"/>
    <s v="HSG-023/Third Court"/>
    <x v="4"/>
    <s v="3"/>
    <x v="0"/>
    <n v="2185"/>
    <x v="12"/>
    <n v="129.47999999999999"/>
    <n v="0"/>
    <n v="17.940000000000001"/>
  </r>
  <r>
    <s v="Seven Elements"/>
    <s v="Sq.Ft."/>
    <s v="Residential"/>
    <s v="Apartment"/>
    <x v="289"/>
    <s v="HSG-023/A-001/Third Court/Sector-89A"/>
    <s v="HSG-023/Third Court"/>
    <x v="4"/>
    <s v="0"/>
    <x v="3"/>
    <n v="2040"/>
    <x v="16"/>
    <n v="124.54"/>
    <n v="0"/>
    <n v="13.07"/>
  </r>
  <r>
    <s v="Seven Elements"/>
    <s v="Sq.Ft."/>
    <s v="Residential"/>
    <s v="Apartment"/>
    <x v="290"/>
    <s v="HSG-023/B-202/Third Court/Sector-89A"/>
    <s v="HSG-023/Third Court"/>
    <x v="4"/>
    <s v="2"/>
    <x v="2"/>
    <n v="2505"/>
    <x v="13"/>
    <n v="152.29"/>
    <n v="0"/>
    <n v="17.79"/>
  </r>
  <r>
    <s v="Seven Elements"/>
    <s v="Sq.Ft."/>
    <s v="Residential"/>
    <s v="Apartment"/>
    <x v="291"/>
    <s v="HSG-023/A-002/Third Court/Sector-89A"/>
    <s v="HSG-023/Third Court"/>
    <x v="4"/>
    <s v="0"/>
    <x v="0"/>
    <n v="2195"/>
    <x v="19"/>
    <n v="129.47999999999999"/>
    <n v="0"/>
    <n v="18.52"/>
  </r>
  <r>
    <s v="Seven Elements"/>
    <s v="Sq.Ft."/>
    <s v="Residential"/>
    <s v="Apartment"/>
    <x v="292"/>
    <s v="HSG-023/B-203/Third Court/Sector-89A"/>
    <s v="HSG-023/Third Court"/>
    <x v="4"/>
    <s v="2"/>
    <x v="2"/>
    <n v="2505"/>
    <x v="13"/>
    <n v="152.29"/>
    <n v="0"/>
    <n v="17.79"/>
  </r>
  <r>
    <s v="Seven Elements"/>
    <s v="Sq.Ft."/>
    <s v="Residential"/>
    <s v="Apartment"/>
    <x v="293"/>
    <s v="HSG-023/A-103/Third Court/Sector-89A"/>
    <s v="HSG-023/Third Court"/>
    <x v="4"/>
    <s v="1"/>
    <x v="0"/>
    <n v="2185"/>
    <x v="12"/>
    <n v="129.47999999999999"/>
    <n v="0"/>
    <n v="17.940000000000001"/>
  </r>
  <r>
    <s v="Seven Elements"/>
    <s v="Sq.Ft."/>
    <s v="Residential"/>
    <s v="Apartment"/>
    <x v="294"/>
    <s v="HSG-023/B-304/Third Court/Sector-89A"/>
    <s v="HSG-023/Third Court"/>
    <x v="4"/>
    <s v="3"/>
    <x v="0"/>
    <n v="2185"/>
    <x v="12"/>
    <n v="129.47999999999999"/>
    <n v="0"/>
    <n v="17.940000000000001"/>
  </r>
  <r>
    <s v="Seven Elements"/>
    <s v="Sq.Ft."/>
    <s v="Residential"/>
    <s v="Apartment"/>
    <x v="295"/>
    <s v="HSG-023/B-401/Third Court/Sector-89A"/>
    <s v="HSG-023/Third Court"/>
    <x v="4"/>
    <s v="4"/>
    <x v="0"/>
    <n v="2195"/>
    <x v="12"/>
    <n v="129.47999999999999"/>
    <n v="0"/>
    <n v="17.940000000000001"/>
  </r>
  <r>
    <s v="Seven Elements"/>
    <s v="Sq.Ft."/>
    <s v="Residential"/>
    <s v="Apartment"/>
    <x v="296"/>
    <s v="HSG-023/A-104/Third Court/Sector-89A"/>
    <s v="HSG-023/Third Court"/>
    <x v="4"/>
    <s v="1"/>
    <x v="2"/>
    <n v="2505"/>
    <x v="13"/>
    <n v="152.29"/>
    <n v="0"/>
    <n v="17.79"/>
  </r>
  <r>
    <s v="Seven Elements"/>
    <s v="Sq.Ft."/>
    <s v="Residential"/>
    <s v="Apartment"/>
    <x v="297"/>
    <s v="HSG-023/A-101/Third Court/Sector-89A"/>
    <s v="HSG-023/Third Court"/>
    <x v="4"/>
    <s v="1"/>
    <x v="0"/>
    <n v="2245"/>
    <x v="18"/>
    <n v="137.56"/>
    <n v="0"/>
    <n v="13.99"/>
  </r>
  <r>
    <s v="Seven Elements"/>
    <s v="Sq.Ft."/>
    <s v="Residential"/>
    <s v="Apartment"/>
    <x v="298"/>
    <s v="HSG-023/B-302/Third Court/Sector-89A"/>
    <s v="HSG-023/Third Court"/>
    <x v="4"/>
    <s v="3"/>
    <x v="2"/>
    <n v="2505"/>
    <x v="13"/>
    <n v="152.29"/>
    <n v="0"/>
    <n v="17.79"/>
  </r>
  <r>
    <s v="Seven Elements"/>
    <s v="Sq.Ft."/>
    <s v="Residential"/>
    <s v="Apartment"/>
    <x v="299"/>
    <s v="HSG-023/A-102/Third Court/Sector-89A"/>
    <s v="HSG-023/Third Court"/>
    <x v="4"/>
    <s v="1"/>
    <x v="0"/>
    <n v="2185"/>
    <x v="12"/>
    <n v="129.47999999999999"/>
    <n v="0"/>
    <n v="17.940000000000001"/>
  </r>
  <r>
    <s v="Seven Elements"/>
    <s v="Sq.Ft."/>
    <s v="Residential"/>
    <s v="Apartment"/>
    <x v="300"/>
    <s v="HSG-023/B-303/Third Court/Sector-89A"/>
    <s v="HSG-023/Third Court"/>
    <x v="4"/>
    <s v="3"/>
    <x v="2"/>
    <n v="2505"/>
    <x v="13"/>
    <n v="152.29"/>
    <n v="0"/>
    <n v="17.79"/>
  </r>
  <r>
    <s v="Seven Elements"/>
    <s v="Sq.Ft."/>
    <s v="Residential"/>
    <s v="Apartment"/>
    <x v="301"/>
    <s v="HSG-023/A-203/Third Court/Sector-89A"/>
    <s v="HSG-023/Third Court"/>
    <x v="4"/>
    <s v="2"/>
    <x v="0"/>
    <n v="2185"/>
    <x v="12"/>
    <n v="129.47999999999999"/>
    <n v="0"/>
    <n v="17.940000000000001"/>
  </r>
  <r>
    <s v="Seven Elements"/>
    <s v="Sq.Ft."/>
    <s v="Residential"/>
    <s v="Apartment"/>
    <x v="302"/>
    <s v="HSG-023/B-404/Third Court/Sector-89A"/>
    <s v="HSG-023/Third Court"/>
    <x v="4"/>
    <s v="4"/>
    <x v="0"/>
    <n v="2185"/>
    <x v="12"/>
    <n v="129.47999999999999"/>
    <n v="0"/>
    <n v="17.940000000000001"/>
  </r>
  <r>
    <s v="Seven Elements"/>
    <s v="Sq.Ft."/>
    <s v="Residential"/>
    <s v="Apartment"/>
    <x v="303"/>
    <s v="HSG-023/B-501/Third Court/Sector-89A"/>
    <s v="HSG-023/Third Court"/>
    <x v="4"/>
    <s v="5"/>
    <x v="0"/>
    <n v="2185"/>
    <x v="12"/>
    <n v="129.47999999999999"/>
    <n v="0"/>
    <n v="17.940000000000001"/>
  </r>
  <r>
    <s v="Seven Elements"/>
    <s v="Sq.Ft."/>
    <s v="Residential"/>
    <s v="Apartment"/>
    <x v="304"/>
    <s v="HSG-023/A-204/Third Court/Sector-89A"/>
    <s v="HSG-023/Third Court"/>
    <x v="4"/>
    <s v="2"/>
    <x v="2"/>
    <n v="2505"/>
    <x v="13"/>
    <n v="152.29"/>
    <n v="0"/>
    <n v="17.79"/>
  </r>
  <r>
    <s v="Seven Elements"/>
    <s v="Sq.Ft."/>
    <s v="Residential"/>
    <s v="Apartment"/>
    <x v="305"/>
    <s v="HSG-023/A-201/Third Court/Sector-89A"/>
    <s v="HSG-023/Third Court"/>
    <x v="4"/>
    <s v="2"/>
    <x v="2"/>
    <n v="2505"/>
    <x v="13"/>
    <n v="152.29"/>
    <n v="0"/>
    <n v="17.79"/>
  </r>
  <r>
    <s v="Seven Elements"/>
    <s v="Sq.Ft."/>
    <s v="Residential"/>
    <s v="Apartment"/>
    <x v="306"/>
    <s v="HSG-023/B-402/Third Court/Sector-89A"/>
    <s v="HSG-023/Third Court"/>
    <x v="4"/>
    <s v="4"/>
    <x v="2"/>
    <n v="2505"/>
    <x v="13"/>
    <n v="152.29"/>
    <n v="0"/>
    <n v="17.79"/>
  </r>
  <r>
    <s v="Seven Elements"/>
    <s v="Sq.Ft."/>
    <s v="Residential"/>
    <s v="Apartment"/>
    <x v="307"/>
    <s v="HSG-023/A-202/Third Court/Sector-89A"/>
    <s v="HSG-023/Third Court"/>
    <x v="4"/>
    <s v="2"/>
    <x v="0"/>
    <n v="2185"/>
    <x v="12"/>
    <n v="129.47999999999999"/>
    <n v="0"/>
    <n v="17.940000000000001"/>
  </r>
  <r>
    <s v="Seven Elements"/>
    <s v="Sq.Ft."/>
    <s v="Residential"/>
    <s v="Apartment"/>
    <x v="308"/>
    <s v="HSG-023/B-403/Third Court/Sector-89A"/>
    <s v="HSG-023/Third Court"/>
    <x v="4"/>
    <s v="4"/>
    <x v="2"/>
    <n v="2505"/>
    <x v="13"/>
    <n v="152.29"/>
    <n v="0"/>
    <n v="17.79"/>
  </r>
  <r>
    <s v="Seven Elements"/>
    <s v="Sq.Ft."/>
    <s v="Residential"/>
    <s v="Apartment"/>
    <x v="309"/>
    <s v="HSG-023/A-301/Third Court/Sector-89A"/>
    <s v="HSG-023/Third Court"/>
    <x v="4"/>
    <s v="3"/>
    <x v="2"/>
    <n v="2505"/>
    <x v="13"/>
    <n v="152.29"/>
    <n v="0"/>
    <n v="17.79"/>
  </r>
  <r>
    <s v="Seven Elements"/>
    <s v="Sq.Ft."/>
    <s v="Residential"/>
    <s v="Apartment"/>
    <x v="310"/>
    <s v="HSG-023/B-502/Third Court/Sector-89A"/>
    <s v="HSG-023/Third Court"/>
    <x v="4"/>
    <s v="5"/>
    <x v="2"/>
    <n v="2505"/>
    <x v="13"/>
    <n v="152.29"/>
    <n v="0"/>
    <n v="17.79"/>
  </r>
  <r>
    <s v="Seven Elements"/>
    <s v="Sq.Ft."/>
    <s v="Residential"/>
    <s v="Apartment"/>
    <x v="311"/>
    <s v="HSG-023/A-302/Third Court/Sector-89A"/>
    <s v="HSG-023/Third Court"/>
    <x v="4"/>
    <s v="3"/>
    <x v="0"/>
    <n v="2185"/>
    <x v="12"/>
    <n v="129.47999999999999"/>
    <n v="0"/>
    <n v="17.940000000000001"/>
  </r>
  <r>
    <s v="Seven Elements"/>
    <s v="Sq.Ft."/>
    <s v="Residential"/>
    <s v="Apartment"/>
    <x v="312"/>
    <s v="HSG-023/B-503/Third Court/Sector-89A"/>
    <s v="HSG-023/Third Court"/>
    <x v="4"/>
    <s v="5"/>
    <x v="2"/>
    <n v="2505"/>
    <x v="13"/>
    <n v="152.29"/>
    <n v="0"/>
    <n v="17.79"/>
  </r>
  <r>
    <s v="Seven Elements"/>
    <s v="Sq.Ft."/>
    <s v="Residential"/>
    <s v="Apartment"/>
    <x v="313"/>
    <s v="HSG-023/B-602/Third Court/Sector-89A"/>
    <s v="HSG-023/Third Court"/>
    <x v="4"/>
    <s v="6"/>
    <x v="2"/>
    <n v="2505"/>
    <x v="13"/>
    <n v="152.29"/>
    <n v="0"/>
    <n v="17.79"/>
  </r>
  <r>
    <s v="Seven Elements"/>
    <s v="Sq.Ft."/>
    <s v="Residential"/>
    <s v="Apartment"/>
    <x v="314"/>
    <s v="HSG-023/B-603/Third Court/Sector-89A"/>
    <s v="HSG-023/Third Court"/>
    <x v="4"/>
    <s v="6"/>
    <x v="2"/>
    <n v="2505"/>
    <x v="13"/>
    <n v="152.29"/>
    <n v="0"/>
    <n v="17.79"/>
  </r>
  <r>
    <s v="Seven Elements"/>
    <s v="Sq.Ft."/>
    <s v="Residential"/>
    <s v="Apartment"/>
    <x v="315"/>
    <s v="HSG-023/B-504/Third Court/Sector-89A"/>
    <s v="HSG-023/Third Court"/>
    <x v="4"/>
    <s v="5"/>
    <x v="0"/>
    <n v="2185"/>
    <x v="12"/>
    <n v="129.47999999999999"/>
    <n v="0"/>
    <n v="17.940000000000001"/>
  </r>
  <r>
    <s v="Seven Elements"/>
    <s v="Sq.Ft."/>
    <s v="Residential"/>
    <s v="Apartment"/>
    <x v="316"/>
    <s v="HSG-023/B-601/Third Court/Sector-89A"/>
    <s v="HSG-023/Third Court"/>
    <x v="4"/>
    <s v="6"/>
    <x v="0"/>
    <n v="2185"/>
    <x v="12"/>
    <n v="129.47999999999999"/>
    <n v="0"/>
    <n v="17.940000000000001"/>
  </r>
  <r>
    <s v="Seven Elements"/>
    <s v="Sq.Ft."/>
    <s v="Residential"/>
    <s v="Apartment"/>
    <x v="317"/>
    <s v="HSG-023/B-604/Third Court/Sector-89A"/>
    <s v="HSG-023/Third Court"/>
    <x v="4"/>
    <s v="6"/>
    <x v="0"/>
    <n v="2185"/>
    <x v="12"/>
    <n v="129.47999999999999"/>
    <n v="0"/>
    <n v="17.940000000000001"/>
  </r>
  <r>
    <s v="Seven Elements"/>
    <s v="Sq.Ft."/>
    <s v="Residential"/>
    <s v="Apartment"/>
    <x v="318"/>
    <s v="HSG-023/204/Tower A2/Sector-89A"/>
    <s v="HSG-023/Tower A2"/>
    <x v="7"/>
    <s v="2"/>
    <x v="1"/>
    <n v="1605"/>
    <x v="1"/>
    <n v="92.71"/>
    <n v="0"/>
    <n v="15.71"/>
  </r>
  <r>
    <s v="Seven Elements"/>
    <s v="Sq.Ft."/>
    <s v="Residential"/>
    <s v="Apartment"/>
    <x v="319"/>
    <s v="HSG-023/301/Tower A2/Sector-89A"/>
    <s v="HSG-023/Tower A2"/>
    <x v="7"/>
    <s v="3"/>
    <x v="0"/>
    <n v="2085"/>
    <x v="0"/>
    <n v="119.76"/>
    <n v="0"/>
    <n v="20.96"/>
  </r>
  <r>
    <s v="Seven Elements"/>
    <s v="Sq.Ft."/>
    <s v="Residential"/>
    <s v="Apartment"/>
    <x v="320"/>
    <s v="HSG-023/202/Tower A2/Sector-89A"/>
    <s v="HSG-023/Tower A2"/>
    <x v="7"/>
    <s v="2"/>
    <x v="1"/>
    <n v="1605"/>
    <x v="1"/>
    <n v="92.71"/>
    <n v="0"/>
    <n v="15.71"/>
  </r>
  <r>
    <s v="Seven Elements"/>
    <s v="Sq.Ft."/>
    <s v="Residential"/>
    <s v="Apartment"/>
    <x v="321"/>
    <s v="HSG-023/203/Tower A2/Sector-89A"/>
    <s v="HSG-023/Tower A2"/>
    <x v="7"/>
    <s v="2"/>
    <x v="0"/>
    <n v="2085"/>
    <x v="0"/>
    <n v="119.76"/>
    <n v="0"/>
    <n v="20.96"/>
  </r>
  <r>
    <s v="Seven Elements"/>
    <s v="Sq.Ft."/>
    <s v="Residential"/>
    <s v="Apartment"/>
    <x v="322"/>
    <s v="HSG-023/304/Tower A2/Sector-89A"/>
    <s v="HSG-023/Tower A2"/>
    <x v="7"/>
    <s v="3"/>
    <x v="1"/>
    <n v="1605"/>
    <x v="1"/>
    <n v="92.71"/>
    <n v="0"/>
    <n v="15.71"/>
  </r>
  <r>
    <s v="Seven Elements"/>
    <s v="Sq.Ft."/>
    <s v="Residential"/>
    <s v="Apartment"/>
    <x v="323"/>
    <s v="HSG-023/401/Tower A2/Sector-89A"/>
    <s v="HSG-023/Tower A2"/>
    <x v="7"/>
    <s v="4"/>
    <x v="0"/>
    <n v="2085"/>
    <x v="0"/>
    <n v="119.76"/>
    <n v="0"/>
    <n v="20.96"/>
  </r>
  <r>
    <s v="Seven Elements"/>
    <s v="Sq.Ft."/>
    <s v="Residential"/>
    <s v="Apartment"/>
    <x v="324"/>
    <s v="HSG-023/302/Tower A2/Sector-89A"/>
    <s v="HSG-023/Tower A2"/>
    <x v="7"/>
    <s v="3"/>
    <x v="1"/>
    <n v="1605"/>
    <x v="1"/>
    <n v="92.71"/>
    <n v="0"/>
    <n v="15.71"/>
  </r>
  <r>
    <s v="Seven Elements"/>
    <s v="Sq.Ft."/>
    <s v="Residential"/>
    <s v="Apartment"/>
    <x v="325"/>
    <s v="HSG-023/303/Tower A2/Sector-89A"/>
    <s v="HSG-023/Tower A2"/>
    <x v="7"/>
    <s v="3"/>
    <x v="0"/>
    <n v="2085"/>
    <x v="0"/>
    <n v="119.76"/>
    <n v="0"/>
    <n v="20.96"/>
  </r>
  <r>
    <s v="Seven Elements"/>
    <s v="Sq.Ft."/>
    <s v="Residential"/>
    <s v="Apartment"/>
    <x v="326"/>
    <s v="HSG-023/A-402/First Court/Sector-89A"/>
    <s v="HSG-023/First Court"/>
    <x v="6"/>
    <s v="4"/>
    <x v="3"/>
    <n v="1950"/>
    <x v="15"/>
    <n v="118.94"/>
    <n v="0"/>
    <n v="11.51"/>
  </r>
  <r>
    <s v="Seven Elements"/>
    <s v="Sq.Ft."/>
    <s v="Residential"/>
    <s v="Apartment"/>
    <x v="327"/>
    <s v="HSG-023/A-201/Second Court/Sector-89A"/>
    <s v="HSG-023/Second Court"/>
    <x v="2"/>
    <s v="2"/>
    <x v="2"/>
    <n v="2485"/>
    <x v="26"/>
    <n v="149.56"/>
    <n v="0"/>
    <n v="17.82"/>
  </r>
  <r>
    <s v="Seven Elements"/>
    <s v="Sq.Ft."/>
    <s v="Residential"/>
    <s v="Apartment"/>
    <x v="328"/>
    <s v="HSG-023/A-603/Fourth Court/Sector-89A"/>
    <s v="HSG-023/Fourth Court"/>
    <x v="8"/>
    <s v="6"/>
    <x v="0"/>
    <n v="2185"/>
    <x v="12"/>
    <n v="129.47999999999999"/>
    <n v="0"/>
    <n v="17.940000000000001"/>
  </r>
  <r>
    <s v="Seven Elements"/>
    <s v="Sq.Ft."/>
    <s v="Residential"/>
    <s v="Apartment"/>
    <x v="329"/>
    <s v="HSG-023/A-403/First Court/Sector-89A"/>
    <s v="HSG-023/First Court"/>
    <x v="6"/>
    <s v="4"/>
    <x v="3"/>
    <n v="1950"/>
    <x v="15"/>
    <n v="118.94"/>
    <n v="0"/>
    <n v="11.51"/>
  </r>
  <r>
    <s v="Seven Elements"/>
    <s v="Sq.Ft."/>
    <s v="Residential"/>
    <s v="Apartment"/>
    <x v="330"/>
    <s v="HSG-023/A-202/Second Court/Sector-89A"/>
    <s v="HSG-023/Second Court"/>
    <x v="2"/>
    <s v="2"/>
    <x v="2"/>
    <n v="2465"/>
    <x v="27"/>
    <n v="147.93"/>
    <n v="0"/>
    <n v="17.82"/>
  </r>
  <r>
    <s v="Seven Elements"/>
    <s v="Sq.Ft."/>
    <s v="Residential"/>
    <s v="Apartment"/>
    <x v="331"/>
    <s v="HSG-023/A-604/Fourth Court/Sector-89A"/>
    <s v="HSG-023/Fourth Court"/>
    <x v="8"/>
    <s v="6"/>
    <x v="2"/>
    <n v="2505"/>
    <x v="13"/>
    <n v="152.29"/>
    <n v="0"/>
    <n v="17.79"/>
  </r>
  <r>
    <s v="Seven Elements"/>
    <s v="Sq.Ft."/>
    <s v="Residential"/>
    <s v="Apartment"/>
    <x v="332"/>
    <s v="HSG-023/A-304/First Court/Sector-89A"/>
    <s v="HSG-023/First Court"/>
    <x v="6"/>
    <s v="3"/>
    <x v="2"/>
    <n v="2505"/>
    <x v="13"/>
    <n v="152.29"/>
    <n v="0"/>
    <n v="17.79"/>
  </r>
  <r>
    <s v="Seven Elements"/>
    <s v="Sq.Ft."/>
    <s v="Residential"/>
    <s v="Apartment"/>
    <x v="333"/>
    <s v="HSG-023/A-103/Second Court/Sector-89A"/>
    <s v="HSG-023/Second Court"/>
    <x v="2"/>
    <s v="1"/>
    <x v="2"/>
    <n v="2510"/>
    <x v="28"/>
    <n v="151.22"/>
    <n v="0"/>
    <n v="17.82"/>
  </r>
  <r>
    <s v="Seven Elements"/>
    <s v="Sq.Ft."/>
    <s v="Residential"/>
    <s v="Apartment"/>
    <x v="334"/>
    <s v="HSG-023/A-601/Fourth Court/Sector-89A"/>
    <s v="HSG-023/Fourth Court"/>
    <x v="8"/>
    <s v="6"/>
    <x v="2"/>
    <n v="2505"/>
    <x v="13"/>
    <n v="152.29"/>
    <n v="0"/>
    <n v="17.79"/>
  </r>
  <r>
    <s v="Seven Elements"/>
    <s v="Sq.Ft."/>
    <s v="Residential"/>
    <s v="Apartment"/>
    <x v="335"/>
    <s v="HSG-023/A-401/First Court/Sector-89A"/>
    <s v="HSG-023/First Court"/>
    <x v="6"/>
    <s v="4"/>
    <x v="2"/>
    <n v="2505"/>
    <x v="13"/>
    <n v="152.29"/>
    <n v="0"/>
    <n v="17.79"/>
  </r>
  <r>
    <s v="Seven Elements"/>
    <s v="Sq.Ft."/>
    <s v="Residential"/>
    <s v="Apartment"/>
    <x v="336"/>
    <s v="HSG-023/A-104/Second Court/Sector-89A"/>
    <s v="HSG-023/Second Court"/>
    <x v="2"/>
    <s v="1"/>
    <x v="2"/>
    <n v="2525"/>
    <x v="29"/>
    <n v="152.29"/>
    <n v="0"/>
    <n v="17.82"/>
  </r>
  <r>
    <s v="Seven Elements"/>
    <s v="Sq.Ft."/>
    <s v="Residential"/>
    <s v="Apartment"/>
    <x v="337"/>
    <s v="HSG-023/A-602/Fourth Court/Sector-89A"/>
    <s v="HSG-023/Fourth Court"/>
    <x v="8"/>
    <s v="6"/>
    <x v="0"/>
    <n v="2185"/>
    <x v="12"/>
    <n v="129.47999999999999"/>
    <n v="0"/>
    <n v="17.940000000000001"/>
  </r>
  <r>
    <s v="Seven Elements"/>
    <s v="Sq.Ft."/>
    <s v="Residential"/>
    <s v="Apartment"/>
    <x v="338"/>
    <s v="HSG-023/A-502/First Court/Sector-89A"/>
    <s v="HSG-023/First Court"/>
    <x v="6"/>
    <s v="5"/>
    <x v="3"/>
    <n v="1950"/>
    <x v="15"/>
    <n v="118.94"/>
    <n v="0"/>
    <n v="11.51"/>
  </r>
  <r>
    <s v="Seven Elements"/>
    <s v="Sq.Ft."/>
    <s v="Residential"/>
    <s v="Apartment"/>
    <x v="339"/>
    <s v="HSG-023/B-003/Fourth Court/Sector-89A"/>
    <s v="HSG-023/Fourth Court"/>
    <x v="8"/>
    <s v="0"/>
    <x v="2"/>
    <n v="2560"/>
    <x v="17"/>
    <n v="154.75"/>
    <n v="0"/>
    <n v="18.41"/>
  </r>
  <r>
    <s v="Seven Elements"/>
    <s v="Sq.Ft."/>
    <s v="Residential"/>
    <s v="Apartment"/>
    <x v="340"/>
    <s v="HSG-023/A-503/First Court/Sector-89A"/>
    <s v="HSG-023/First Court"/>
    <x v="6"/>
    <s v="5"/>
    <x v="3"/>
    <n v="1950"/>
    <x v="15"/>
    <n v="118.94"/>
    <n v="0"/>
    <n v="11.51"/>
  </r>
  <r>
    <s v="Seven Elements"/>
    <s v="Sq.Ft."/>
    <s v="Residential"/>
    <s v="Apartment"/>
    <x v="341"/>
    <s v="HSG-023/B-004/Fourth Court/Sector-89A"/>
    <s v="HSG-023/Fourth Court"/>
    <x v="8"/>
    <s v="0"/>
    <x v="0"/>
    <n v="2195"/>
    <x v="19"/>
    <n v="129.47999999999999"/>
    <n v="0"/>
    <n v="18.52"/>
  </r>
  <r>
    <s v="Seven Elements"/>
    <s v="Sq.Ft."/>
    <s v="Residential"/>
    <s v="Apartment"/>
    <x v="342"/>
    <s v="HSG-023/A-404/First Court/Sector-89A"/>
    <s v="HSG-023/First Court"/>
    <x v="6"/>
    <s v="4"/>
    <x v="2"/>
    <n v="2505"/>
    <x v="13"/>
    <n v="152.29"/>
    <n v="0"/>
    <n v="17.79"/>
  </r>
  <r>
    <s v="Seven Elements"/>
    <s v="Sq.Ft."/>
    <s v="Residential"/>
    <s v="Apartment"/>
    <x v="343"/>
    <s v="HSG-023/A-203/Second Court/Sector-89A"/>
    <s v="HSG-023/Second Court"/>
    <x v="2"/>
    <s v="2"/>
    <x v="2"/>
    <n v="2510"/>
    <x v="28"/>
    <n v="151.22"/>
    <n v="0"/>
    <n v="17.82"/>
  </r>
  <r>
    <s v="Seven Elements"/>
    <s v="Sq.Ft."/>
    <s v="Residential"/>
    <s v="Apartment"/>
    <x v="344"/>
    <s v="HSG-023/B-001/Fourth Court/Sector-89A"/>
    <s v="HSG-023/Fourth Court"/>
    <x v="8"/>
    <s v="0"/>
    <x v="0"/>
    <n v="2195"/>
    <x v="19"/>
    <n v="129.47999999999999"/>
    <n v="0"/>
    <n v="18.52"/>
  </r>
  <r>
    <s v="Seven Elements"/>
    <s v="Sq.Ft."/>
    <s v="Residential"/>
    <s v="Apartment"/>
    <x v="345"/>
    <s v="HSG-023/A-501/First Court/Sector-89A"/>
    <s v="HSG-023/First Court"/>
    <x v="6"/>
    <s v="5"/>
    <x v="2"/>
    <n v="2505"/>
    <x v="13"/>
    <n v="152.29"/>
    <n v="0"/>
    <n v="17.79"/>
  </r>
  <r>
    <s v="Seven Elements"/>
    <s v="Sq.Ft."/>
    <s v="Residential"/>
    <s v="Apartment"/>
    <x v="346"/>
    <s v="HSG-023/A-204/Second Court/Sector-89A"/>
    <s v="HSG-023/Second Court"/>
    <x v="2"/>
    <s v="2"/>
    <x v="2"/>
    <n v="2525"/>
    <x v="29"/>
    <n v="152.29"/>
    <n v="0"/>
    <n v="17.82"/>
  </r>
  <r>
    <s v="Seven Elements"/>
    <s v="Sq.Ft."/>
    <s v="Residential"/>
    <s v="Apartment"/>
    <x v="347"/>
    <s v="HSG-023/B-002/Fourth Court/Sector-89A"/>
    <s v="HSG-023/Fourth Court"/>
    <x v="8"/>
    <s v="0"/>
    <x v="3"/>
    <n v="2040"/>
    <x v="16"/>
    <n v="124.54"/>
    <n v="0"/>
    <n v="13.07"/>
  </r>
  <r>
    <s v="Seven Elements"/>
    <s v="Sq.Ft."/>
    <s v="Residential"/>
    <s v="Apartment"/>
    <x v="348"/>
    <s v="HSG-023/A-504/First Court/Sector-89A"/>
    <s v="HSG-023/First Court"/>
    <x v="6"/>
    <s v="5"/>
    <x v="2"/>
    <n v="2505"/>
    <x v="13"/>
    <n v="152.29"/>
    <n v="0"/>
    <n v="17.79"/>
  </r>
  <r>
    <s v="Seven Elements"/>
    <s v="Sq.Ft."/>
    <s v="Residential"/>
    <s v="Apartment"/>
    <x v="349"/>
    <s v="HSG-023/A-302/Second Court/Sector-89A"/>
    <s v="HSG-023/Second Court"/>
    <x v="2"/>
    <s v="3"/>
    <x v="2"/>
    <n v="2465"/>
    <x v="27"/>
    <n v="147.93"/>
    <n v="0"/>
    <n v="17.82"/>
  </r>
  <r>
    <s v="Seven Elements"/>
    <s v="Sq.Ft."/>
    <s v="Residential"/>
    <s v="Apartment"/>
    <x v="350"/>
    <s v="HSG-023/B-101/Fourth Court/Sector-89A"/>
    <s v="HSG-023/Fourth Court"/>
    <x v="8"/>
    <s v="1"/>
    <x v="0"/>
    <n v="2185"/>
    <x v="12"/>
    <n v="129.47999999999999"/>
    <n v="0"/>
    <n v="17.940000000000001"/>
  </r>
  <r>
    <s v="Seven Elements"/>
    <s v="Sq.Ft."/>
    <s v="Residential"/>
    <s v="Apartment"/>
    <x v="351"/>
    <s v="HSG-023/A-303/Second Court/Sector-89A"/>
    <s v="HSG-023/Second Court"/>
    <x v="2"/>
    <s v="3"/>
    <x v="2"/>
    <n v="2510"/>
    <x v="28"/>
    <n v="151.22"/>
    <n v="0"/>
    <n v="17.82"/>
  </r>
  <r>
    <s v="Seven Elements"/>
    <s v="Sq.Ft."/>
    <s v="Residential"/>
    <s v="Apartment"/>
    <x v="352"/>
    <s v="HSG-023/B-102/Fourth Court/Sector-89A"/>
    <s v="HSG-023/Fourth Court"/>
    <x v="8"/>
    <s v="1"/>
    <x v="0"/>
    <n v="2245"/>
    <x v="18"/>
    <n v="137.56"/>
    <n v="0"/>
    <n v="13.99"/>
  </r>
  <r>
    <s v="Seven Elements"/>
    <s v="Sq.Ft."/>
    <s v="Residential"/>
    <s v="Apartment"/>
    <x v="353"/>
    <s v="HSG-023/A-301/Second Court/Sector-89A"/>
    <s v="HSG-023/Second Court"/>
    <x v="2"/>
    <s v="3"/>
    <x v="2"/>
    <n v="2485"/>
    <x v="26"/>
    <n v="149.56"/>
    <n v="0"/>
    <n v="17.82"/>
  </r>
  <r>
    <s v="Seven Elements"/>
    <s v="Sq.Ft."/>
    <s v="Residential"/>
    <s v="Apartment"/>
    <x v="354"/>
    <s v="HSG-023/A-402/Second Court/Sector-89A"/>
    <s v="HSG-023/Second Court"/>
    <x v="2"/>
    <s v="4"/>
    <x v="2"/>
    <n v="2465"/>
    <x v="27"/>
    <n v="147.93"/>
    <n v="0"/>
    <n v="17.82"/>
  </r>
  <r>
    <s v="Seven Elements"/>
    <s v="Sq.Ft."/>
    <s v="Residential"/>
    <s v="Apartment"/>
    <x v="355"/>
    <s v="HSG-023/B-201/Fourth Court/Sector-89A"/>
    <s v="HSG-023/Fourth Court"/>
    <x v="8"/>
    <s v="2"/>
    <x v="0"/>
    <n v="2185"/>
    <x v="12"/>
    <n v="129.47999999999999"/>
    <n v="0"/>
    <n v="17.940000000000001"/>
  </r>
  <r>
    <s v="Seven Elements"/>
    <s v="Sq.Ft."/>
    <s v="Residential"/>
    <s v="Apartment"/>
    <x v="356"/>
    <s v="HSG-023/A-403/Second Court/Sector-89A"/>
    <s v="HSG-023/Second Court"/>
    <x v="2"/>
    <s v="4"/>
    <x v="2"/>
    <n v="2510"/>
    <x v="28"/>
    <n v="151.22"/>
    <n v="0"/>
    <n v="17.82"/>
  </r>
  <r>
    <s v="Seven Elements"/>
    <s v="Sq.Ft."/>
    <s v="Residential"/>
    <s v="Apartment"/>
    <x v="357"/>
    <s v="HSG-023/B-202/Fourth Court/Sector-89A"/>
    <s v="HSG-023/Fourth Court"/>
    <x v="8"/>
    <s v="2"/>
    <x v="2"/>
    <n v="2505"/>
    <x v="13"/>
    <n v="152.29"/>
    <n v="0"/>
    <n v="17.79"/>
  </r>
  <r>
    <s v="Seven Elements"/>
    <s v="Sq.Ft."/>
    <s v="Residential"/>
    <s v="Apartment"/>
    <x v="358"/>
    <s v="HSG-023/A-304/Second Court/Sector-89A"/>
    <s v="HSG-023/Second Court"/>
    <x v="2"/>
    <s v="3"/>
    <x v="2"/>
    <n v="2525"/>
    <x v="29"/>
    <n v="152.29"/>
    <n v="0"/>
    <n v="17.82"/>
  </r>
  <r>
    <s v="Seven Elements"/>
    <s v="Sq.Ft."/>
    <s v="Residential"/>
    <s v="Apartment"/>
    <x v="359"/>
    <s v="HSG-023/B-103/Fourth Court/Sector-89A"/>
    <s v="HSG-023/Fourth Court"/>
    <x v="8"/>
    <s v="1"/>
    <x v="2"/>
    <n v="2505"/>
    <x v="13"/>
    <n v="152.29"/>
    <n v="0"/>
    <n v="17.79"/>
  </r>
  <r>
    <s v="Seven Elements"/>
    <s v="Sq.Ft."/>
    <s v="Residential"/>
    <s v="Apartment"/>
    <x v="360"/>
    <s v="HSG-023/A-401/Second Court/Sector-89A"/>
    <s v="HSG-023/Second Court"/>
    <x v="2"/>
    <s v="4"/>
    <x v="2"/>
    <n v="2485"/>
    <x v="26"/>
    <n v="149.56"/>
    <n v="0"/>
    <n v="17.82"/>
  </r>
  <r>
    <s v="Seven Elements"/>
    <s v="Sq.Ft."/>
    <s v="Residential"/>
    <s v="Apartment"/>
    <x v="361"/>
    <s v="HSG-023/B-104/Fourth Court/Sector-89A"/>
    <s v="HSG-023/Fourth Court"/>
    <x v="8"/>
    <s v="1"/>
    <x v="0"/>
    <n v="2185"/>
    <x v="12"/>
    <n v="129.47999999999999"/>
    <n v="0"/>
    <n v="17.940000000000001"/>
  </r>
  <r>
    <s v="Seven Elements"/>
    <s v="Sq.Ft."/>
    <s v="Residential"/>
    <s v="Apartment"/>
    <x v="362"/>
    <s v="HSG-023/A-502/Second Court/Sector-89A"/>
    <s v="HSG-023/Second Court"/>
    <x v="2"/>
    <s v="5"/>
    <x v="2"/>
    <n v="2465"/>
    <x v="27"/>
    <n v="147.93"/>
    <n v="0"/>
    <n v="17.82"/>
  </r>
  <r>
    <s v="Seven Elements"/>
    <s v="Sq.Ft."/>
    <s v="Residential"/>
    <s v="Apartment"/>
    <x v="363"/>
    <s v="HSG-023/B-301/Fourth Court/Sector-89A"/>
    <s v="HSG-023/Fourth Court"/>
    <x v="8"/>
    <s v="3"/>
    <x v="0"/>
    <n v="2185"/>
    <x v="12"/>
    <n v="129.47999999999999"/>
    <n v="0"/>
    <n v="17.940000000000001"/>
  </r>
  <r>
    <s v="Seven Elements"/>
    <s v="Sq.Ft."/>
    <s v="Residential"/>
    <s v="Apartment"/>
    <x v="364"/>
    <s v="HSG-023/A-503/Second Court/Sector-89A"/>
    <s v="HSG-023/Second Court"/>
    <x v="2"/>
    <s v="5"/>
    <x v="2"/>
    <n v="2510"/>
    <x v="28"/>
    <n v="151.22"/>
    <n v="0"/>
    <n v="17.82"/>
  </r>
  <r>
    <s v="Seven Elements"/>
    <s v="Sq.Ft."/>
    <s v="Residential"/>
    <s v="Apartment"/>
    <x v="365"/>
    <s v="HSG-023/B-302/Fourth Court/Sector-89A"/>
    <s v="HSG-023/Fourth Court"/>
    <x v="8"/>
    <s v="3"/>
    <x v="2"/>
    <n v="2505"/>
    <x v="13"/>
    <n v="152.29"/>
    <n v="0"/>
    <n v="17.79"/>
  </r>
  <r>
    <s v="Seven Elements"/>
    <s v="Sq.Ft."/>
    <s v="Residential"/>
    <s v="Apartment"/>
    <x v="366"/>
    <s v="HSG-023/A-404/Second Court/Sector-89A"/>
    <s v="HSG-023/Second Court"/>
    <x v="2"/>
    <s v="4"/>
    <x v="2"/>
    <n v="2525"/>
    <x v="29"/>
    <n v="152.29"/>
    <n v="0"/>
    <n v="17.82"/>
  </r>
  <r>
    <s v="Seven Elements"/>
    <s v="Sq.Ft."/>
    <s v="Residential"/>
    <s v="Apartment"/>
    <x v="367"/>
    <s v="HSG-023/B-203/Fourth Court/Sector-89A"/>
    <s v="HSG-023/Fourth Court"/>
    <x v="8"/>
    <s v="2"/>
    <x v="2"/>
    <n v="2505"/>
    <x v="13"/>
    <n v="152.29"/>
    <n v="0"/>
    <n v="17.79"/>
  </r>
  <r>
    <s v="Seven Elements"/>
    <s v="Sq.Ft."/>
    <s v="Residential"/>
    <s v="Apartment"/>
    <x v="368"/>
    <s v="HSG-023/A-501/Second Court/Sector-89A"/>
    <s v="HSG-023/Second Court"/>
    <x v="2"/>
    <s v="5"/>
    <x v="2"/>
    <n v="2485"/>
    <x v="26"/>
    <n v="149.56"/>
    <n v="0"/>
    <n v="17.82"/>
  </r>
  <r>
    <s v="Seven Elements"/>
    <s v="Sq.Ft."/>
    <s v="Residential"/>
    <s v="Apartment"/>
    <x v="369"/>
    <s v="HSG-023/B-204/Fourth Court/Sector-89A"/>
    <s v="HSG-023/Fourth Court"/>
    <x v="8"/>
    <s v="2"/>
    <x v="0"/>
    <n v="2185"/>
    <x v="12"/>
    <n v="129.47999999999999"/>
    <n v="0"/>
    <n v="17.940000000000001"/>
  </r>
  <r>
    <s v="Seven Elements"/>
    <s v="Sq.Ft."/>
    <s v="Residential"/>
    <s v="Apartment"/>
    <x v="370"/>
    <s v="HSG-023/A-602/Second Court/Sector-89A"/>
    <s v="HSG-023/Second Court"/>
    <x v="2"/>
    <s v="6"/>
    <x v="2"/>
    <n v="2465"/>
    <x v="27"/>
    <n v="147.93"/>
    <n v="0"/>
    <n v="17.82"/>
  </r>
  <r>
    <s v="Seven Elements"/>
    <s v="Sq.Ft."/>
    <s v="Residential"/>
    <s v="Apartment"/>
    <x v="371"/>
    <s v="HSG-023/B-401/Fourth Court/Sector-89A"/>
    <s v="HSG-023/Fourth Court"/>
    <x v="8"/>
    <s v="4"/>
    <x v="0"/>
    <n v="2195"/>
    <x v="12"/>
    <n v="129.47999999999999"/>
    <n v="0"/>
    <n v="17.940000000000001"/>
  </r>
  <r>
    <s v="Seven Elements"/>
    <s v="Sq.Ft."/>
    <s v="Residential"/>
    <s v="Apartment"/>
    <x v="372"/>
    <s v="HSG-023/A-603/Second Court/Sector-89A"/>
    <s v="HSG-023/Second Court"/>
    <x v="2"/>
    <s v="6"/>
    <x v="2"/>
    <n v="2510"/>
    <x v="28"/>
    <n v="151.22"/>
    <n v="0"/>
    <n v="17.82"/>
  </r>
  <r>
    <s v="Seven Elements"/>
    <s v="Sq.Ft."/>
    <s v="Residential"/>
    <s v="Apartment"/>
    <x v="373"/>
    <s v="HSG-023/B-402/Fourth Court/Sector-89A"/>
    <s v="HSG-023/Fourth Court"/>
    <x v="8"/>
    <s v="4"/>
    <x v="2"/>
    <n v="2505"/>
    <x v="13"/>
    <n v="152.29"/>
    <n v="0"/>
    <n v="17.79"/>
  </r>
  <r>
    <s v="Seven Elements"/>
    <s v="Sq.Ft."/>
    <s v="Residential"/>
    <s v="Apartment"/>
    <x v="374"/>
    <s v="HSG-023/A-201/Sixth Court/Sector-89A"/>
    <s v="HSG-023/Sixth Court"/>
    <x v="3"/>
    <s v="2"/>
    <x v="2"/>
    <n v="2505"/>
    <x v="13"/>
    <n v="152.29"/>
    <n v="0"/>
    <n v="17.79"/>
  </r>
  <r>
    <s v="Seven Elements"/>
    <s v="Sq.Ft."/>
    <s v="Residential"/>
    <s v="Apartment"/>
    <x v="375"/>
    <s v="HSG-023/A-504/Second Court/Sector-89A"/>
    <s v="HSG-023/Second Court"/>
    <x v="2"/>
    <s v="5"/>
    <x v="2"/>
    <n v="2525"/>
    <x v="29"/>
    <n v="152.29"/>
    <n v="0"/>
    <n v="17.82"/>
  </r>
  <r>
    <s v="Seven Elements"/>
    <s v="Sq.Ft."/>
    <s v="Residential"/>
    <s v="Apartment"/>
    <x v="376"/>
    <s v="HSG-023/B-303/Fourth Court/Sector-89A"/>
    <s v="HSG-023/Fourth Court"/>
    <x v="8"/>
    <s v="3"/>
    <x v="2"/>
    <n v="2505"/>
    <x v="13"/>
    <n v="152.29"/>
    <n v="0"/>
    <n v="17.79"/>
  </r>
  <r>
    <s v="Seven Elements"/>
    <s v="Sq.Ft."/>
    <s v="Residential"/>
    <s v="Apartment"/>
    <x v="377"/>
    <s v="HSG-023/A-601/Second Court/Sector-89A"/>
    <s v="HSG-023/Second Court"/>
    <x v="2"/>
    <s v="6"/>
    <x v="2"/>
    <n v="2485"/>
    <x v="26"/>
    <n v="149.56"/>
    <n v="0"/>
    <n v="17.82"/>
  </r>
  <r>
    <s v="Seven Elements"/>
    <s v="Sq.Ft."/>
    <s v="Residential"/>
    <s v="Apartment"/>
    <x v="378"/>
    <s v="HSG-023/B-304/Fourth Court/Sector-89A"/>
    <s v="HSG-023/Fourth Court"/>
    <x v="8"/>
    <s v="3"/>
    <x v="0"/>
    <n v="2185"/>
    <x v="12"/>
    <n v="129.47999999999999"/>
    <n v="0"/>
    <n v="17.940000000000001"/>
  </r>
  <r>
    <s v="Seven Elements"/>
    <s v="Sq.Ft."/>
    <s v="Residential"/>
    <s v="Apartment"/>
    <x v="379"/>
    <s v="HSG-023/B-002/Second Court/Sector-89A"/>
    <s v="HSG-023/Second Court"/>
    <x v="2"/>
    <s v="0"/>
    <x v="3"/>
    <n v="2040"/>
    <x v="16"/>
    <n v="124.54"/>
    <n v="0"/>
    <n v="13.07"/>
  </r>
  <r>
    <s v="Seven Elements"/>
    <s v="Sq.Ft."/>
    <s v="Residential"/>
    <s v="Apartment"/>
    <x v="380"/>
    <s v="HSG-023/B-501/Fourth Court/Sector-89A"/>
    <s v="HSG-023/Fourth Court"/>
    <x v="8"/>
    <s v="5"/>
    <x v="0"/>
    <n v="2195"/>
    <x v="12"/>
    <n v="129.47999999999999"/>
    <n v="0"/>
    <n v="17.940000000000001"/>
  </r>
  <r>
    <s v="Seven Elements"/>
    <s v="Sq.Ft."/>
    <s v="Residential"/>
    <s v="Apartment"/>
    <x v="381"/>
    <s v="HSG-023/A-204/Sixth Court/Sector-89A"/>
    <s v="HSG-023/Sixth Court"/>
    <x v="3"/>
    <s v="2"/>
    <x v="2"/>
    <n v="2505"/>
    <x v="13"/>
    <n v="152.29"/>
    <n v="0"/>
    <n v="17.79"/>
  </r>
  <r>
    <s v="Seven Elements"/>
    <s v="Sq.Ft."/>
    <s v="Residential"/>
    <s v="Apartment"/>
    <x v="382"/>
    <s v="HSG-023/B-003/Second Court/Sector-89A"/>
    <s v="HSG-023/Second Court"/>
    <x v="2"/>
    <s v="0"/>
    <x v="2"/>
    <n v="2560"/>
    <x v="17"/>
    <n v="154.75"/>
    <n v="0"/>
    <n v="18.41"/>
  </r>
  <r>
    <s v="Seven Elements"/>
    <s v="Sq.Ft."/>
    <s v="Residential"/>
    <s v="Apartment"/>
    <x v="383"/>
    <s v="HSG-023/B-502/Fourth Court/Sector-89A"/>
    <s v="HSG-023/Fourth Court"/>
    <x v="8"/>
    <s v="5"/>
    <x v="2"/>
    <n v="2505"/>
    <x v="13"/>
    <n v="152.29"/>
    <n v="0"/>
    <n v="17.79"/>
  </r>
  <r>
    <s v="Seven Elements"/>
    <s v="Sq.Ft."/>
    <s v="Residential"/>
    <s v="Apartment"/>
    <x v="384"/>
    <s v="HSG-023/A-301/Sixth Court/Sector-89A"/>
    <s v="HSG-023/Sixth Court"/>
    <x v="3"/>
    <s v="3"/>
    <x v="2"/>
    <n v="2505"/>
    <x v="13"/>
    <n v="152.29"/>
    <n v="0"/>
    <n v="17.79"/>
  </r>
  <r>
    <s v="Seven Elements"/>
    <s v="Sq.Ft."/>
    <s v="Residential"/>
    <s v="Apartment"/>
    <x v="385"/>
    <s v="HSG-023/A-604/Second Court/Sector-89A"/>
    <s v="HSG-023/Second Court"/>
    <x v="2"/>
    <s v="6"/>
    <x v="2"/>
    <n v="2525"/>
    <x v="29"/>
    <n v="152.29"/>
    <n v="0"/>
    <n v="17.82"/>
  </r>
  <r>
    <s v="Seven Elements"/>
    <s v="Sq.Ft."/>
    <s v="Residential"/>
    <s v="Apartment"/>
    <x v="386"/>
    <s v="HSG-023/B-403/Fourth Court/Sector-89A"/>
    <s v="HSG-023/Fourth Court"/>
    <x v="8"/>
    <s v="4"/>
    <x v="2"/>
    <n v="2505"/>
    <x v="13"/>
    <n v="152.29"/>
    <n v="0"/>
    <n v="17.79"/>
  </r>
  <r>
    <s v="Seven Elements"/>
    <s v="Sq.Ft."/>
    <s v="Residential"/>
    <s v="Apartment"/>
    <x v="387"/>
    <s v="HSG-023/A-202/Sixth Court/Sector-89A"/>
    <s v="HSG-023/Sixth Court"/>
    <x v="3"/>
    <s v="2"/>
    <x v="3"/>
    <n v="1950"/>
    <x v="15"/>
    <n v="118.94"/>
    <n v="0"/>
    <n v="11.51"/>
  </r>
  <r>
    <s v="Seven Elements"/>
    <s v="Sq.Ft."/>
    <s v="Residential"/>
    <s v="Apartment"/>
    <x v="388"/>
    <s v="HSG-023/B-001/Second Court/Sector-89A"/>
    <s v="HSG-023/Second Court"/>
    <x v="2"/>
    <s v="0"/>
    <x v="0"/>
    <n v="2195"/>
    <x v="19"/>
    <n v="129.47999999999999"/>
    <n v="0"/>
    <n v="18.52"/>
  </r>
  <r>
    <s v="Seven Elements"/>
    <s v="Sq.Ft."/>
    <s v="Residential"/>
    <s v="Apartment"/>
    <x v="389"/>
    <s v="HSG-023/B-404/Fourth Court/Sector-89A"/>
    <s v="HSG-023/Fourth Court"/>
    <x v="8"/>
    <s v="4"/>
    <x v="0"/>
    <n v="2185"/>
    <x v="12"/>
    <n v="129.47999999999999"/>
    <n v="0"/>
    <n v="17.940000000000001"/>
  </r>
  <r>
    <s v="Seven Elements"/>
    <s v="Sq.Ft."/>
    <s v="Residential"/>
    <s v="Apartment"/>
    <x v="390"/>
    <s v="HSG-023/A-203/Sixth Court/Sector-89A"/>
    <s v="HSG-023/Sixth Court"/>
    <x v="3"/>
    <s v="2"/>
    <x v="3"/>
    <n v="1960"/>
    <x v="15"/>
    <n v="118.94"/>
    <n v="0"/>
    <n v="11.51"/>
  </r>
  <r>
    <s v="Seven Elements"/>
    <s v="Sq.Ft."/>
    <s v="Residential"/>
    <s v="Apartment"/>
    <x v="391"/>
    <s v="HSG-023/B-102/Second Court/Sector-89A"/>
    <s v="HSG-023/Second Court"/>
    <x v="2"/>
    <s v="1"/>
    <x v="0"/>
    <n v="2245"/>
    <x v="18"/>
    <n v="137.56"/>
    <n v="0"/>
    <n v="13.99"/>
  </r>
  <r>
    <s v="Seven Elements"/>
    <s v="Sq.Ft."/>
    <s v="Residential"/>
    <s v="Apartment"/>
    <x v="392"/>
    <s v="HSG-023/B-601/Fourth Court/Sector-89A"/>
    <s v="HSG-023/Fourth Court"/>
    <x v="8"/>
    <s v="6"/>
    <x v="0"/>
    <n v="2185"/>
    <x v="12"/>
    <n v="129.47999999999999"/>
    <n v="0"/>
    <n v="17.940000000000001"/>
  </r>
  <r>
    <s v="Seven Elements"/>
    <s v="Sq.Ft."/>
    <s v="Residential"/>
    <s v="Apartment"/>
    <x v="393"/>
    <s v="HSG-023/A-304/Sixth Court/Sector-89A"/>
    <s v="HSG-023/Sixth Court"/>
    <x v="3"/>
    <s v="3"/>
    <x v="2"/>
    <n v="2505"/>
    <x v="13"/>
    <n v="152.29"/>
    <n v="0"/>
    <n v="17.79"/>
  </r>
  <r>
    <s v="Seven Elements"/>
    <s v="Sq.Ft."/>
    <s v="Residential"/>
    <s v="Apartment"/>
    <x v="394"/>
    <s v="HSG-023/B-103/Second Court/Sector-89A"/>
    <s v="HSG-023/Second Court"/>
    <x v="2"/>
    <s v="1"/>
    <x v="2"/>
    <n v="2505"/>
    <x v="13"/>
    <n v="152.29"/>
    <n v="0"/>
    <n v="17.79"/>
  </r>
  <r>
    <s v="Seven Elements"/>
    <s v="Sq.Ft."/>
    <s v="Residential"/>
    <s v="Apartment"/>
    <x v="395"/>
    <s v="HSG-023/B-602/Fourth Court/Sector-89A"/>
    <s v="HSG-023/Fourth Court"/>
    <x v="8"/>
    <s v="6"/>
    <x v="2"/>
    <n v="2505"/>
    <x v="13"/>
    <n v="152.29"/>
    <n v="0"/>
    <n v="17.79"/>
  </r>
  <r>
    <s v="Seven Elements"/>
    <s v="Sq.Ft."/>
    <s v="Residential"/>
    <s v="Apartment"/>
    <x v="396"/>
    <s v="HSG-023/A-401/Sixth Court/Sector-89A"/>
    <s v="HSG-023/Sixth Court"/>
    <x v="3"/>
    <s v="4"/>
    <x v="2"/>
    <n v="2505"/>
    <x v="13"/>
    <n v="152.29"/>
    <n v="0"/>
    <n v="17.79"/>
  </r>
  <r>
    <s v="Seven Elements"/>
    <s v="Sq.Ft."/>
    <s v="Residential"/>
    <s v="Apartment"/>
    <x v="397"/>
    <s v="HSG-023/B-004/Second Court/Sector-89A"/>
    <s v="HSG-023/Second Court"/>
    <x v="2"/>
    <s v="0"/>
    <x v="0"/>
    <n v="2195"/>
    <x v="19"/>
    <n v="129.47999999999999"/>
    <n v="0"/>
    <n v="18.52"/>
  </r>
  <r>
    <s v="Seven Elements"/>
    <s v="Sq.Ft."/>
    <s v="Residential"/>
    <s v="Apartment"/>
    <x v="398"/>
    <s v="HSG-023/B-503/Fourth Court/Sector-89A"/>
    <s v="HSG-023/Fourth Court"/>
    <x v="8"/>
    <s v="5"/>
    <x v="2"/>
    <n v="2505"/>
    <x v="13"/>
    <n v="152.29"/>
    <n v="0"/>
    <n v="17.79"/>
  </r>
  <r>
    <s v="Seven Elements"/>
    <s v="Sq.Ft."/>
    <s v="Residential"/>
    <s v="Apartment"/>
    <x v="399"/>
    <s v="HSG-023/A-302/Sixth Court/Sector-89A"/>
    <s v="HSG-023/Sixth Court"/>
    <x v="3"/>
    <s v="3"/>
    <x v="3"/>
    <n v="1950"/>
    <x v="15"/>
    <n v="118.94"/>
    <n v="0"/>
    <n v="11.51"/>
  </r>
  <r>
    <s v="Seven Elements"/>
    <s v="Sq.Ft."/>
    <s v="Residential"/>
    <s v="Apartment"/>
    <x v="400"/>
    <s v="HSG-023/B-101/Second Court/Sector-89A"/>
    <s v="HSG-023/Second Court"/>
    <x v="2"/>
    <s v="1"/>
    <x v="0"/>
    <n v="2185"/>
    <x v="12"/>
    <n v="129.47999999999999"/>
    <n v="0"/>
    <n v="17.940000000000001"/>
  </r>
  <r>
    <s v="Seven Elements"/>
    <s v="Sq.Ft."/>
    <s v="Residential"/>
    <s v="Apartment"/>
    <x v="401"/>
    <s v="HSG-023/B-504/Fourth Court/Sector-89A"/>
    <s v="HSG-023/Fourth Court"/>
    <x v="8"/>
    <s v="5"/>
    <x v="0"/>
    <n v="2185"/>
    <x v="12"/>
    <n v="129.47999999999999"/>
    <n v="0"/>
    <n v="17.940000000000001"/>
  </r>
  <r>
    <s v="Seven Elements"/>
    <s v="Sq.Ft."/>
    <s v="Residential"/>
    <s v="Apartment"/>
    <x v="402"/>
    <s v="HSG-023/A-303/Sixth Court/Sector-89A"/>
    <s v="HSG-023/Sixth Court"/>
    <x v="3"/>
    <s v="3"/>
    <x v="3"/>
    <n v="1950"/>
    <x v="15"/>
    <n v="118.94"/>
    <n v="0"/>
    <n v="11.51"/>
  </r>
  <r>
    <s v="Seven Elements"/>
    <s v="Sq.Ft."/>
    <s v="Residential"/>
    <s v="Apartment"/>
    <x v="403"/>
    <s v="HSG-023/A-001/Second Court/Sector-89A"/>
    <s v="HSG-023/Second Court"/>
    <x v="2"/>
    <s v="0"/>
    <x v="3"/>
    <n v="2025"/>
    <x v="30"/>
    <n v="121.8"/>
    <n v="0"/>
    <n v="13.1"/>
  </r>
  <r>
    <s v="Seven Elements"/>
    <s v="Sq.Ft."/>
    <s v="Residential"/>
    <s v="Apartment"/>
    <x v="404"/>
    <s v="HSG-023/B-202/Second Court/Sector-89A"/>
    <s v="HSG-023/Second Court"/>
    <x v="2"/>
    <s v="2"/>
    <x v="2"/>
    <n v="2505"/>
    <x v="13"/>
    <n v="152.29"/>
    <n v="0"/>
    <n v="17.79"/>
  </r>
  <r>
    <s v="Seven Elements"/>
    <s v="Sq.Ft."/>
    <s v="Residential"/>
    <s v="Apartment"/>
    <x v="405"/>
    <s v="HSG-023/A-002/Second Court/Sector-89A"/>
    <s v="HSG-023/Second Court"/>
    <x v="2"/>
    <s v="0"/>
    <x v="3"/>
    <n v="2015"/>
    <x v="31"/>
    <n v="121.25"/>
    <n v="0"/>
    <n v="13.1"/>
  </r>
  <r>
    <s v="Seven Elements"/>
    <s v="Sq.Ft."/>
    <s v="Residential"/>
    <s v="Apartment"/>
    <x v="406"/>
    <s v="HSG-023/B-104/Second Court/Sector-89A"/>
    <s v="HSG-023/Second Court"/>
    <x v="2"/>
    <s v="1"/>
    <x v="0"/>
    <n v="2185"/>
    <x v="12"/>
    <n v="129.47999999999999"/>
    <n v="0"/>
    <n v="17.940000000000001"/>
  </r>
  <r>
    <s v="Seven Elements"/>
    <s v="Sq.Ft."/>
    <s v="Residential"/>
    <s v="Apartment"/>
    <x v="407"/>
    <s v="HSG-023/B-603/Fourth Court/Sector-89A"/>
    <s v="HSG-023/Fourth Court"/>
    <x v="8"/>
    <s v="6"/>
    <x v="2"/>
    <n v="2505"/>
    <x v="13"/>
    <n v="152.29"/>
    <n v="0"/>
    <n v="17.79"/>
  </r>
  <r>
    <s v="Seven Elements"/>
    <s v="Sq.Ft."/>
    <s v="Residential"/>
    <s v="Apartment"/>
    <x v="408"/>
    <s v="HSG-023/A-402/Sixth Court/Sector-89A"/>
    <s v="HSG-023/Sixth Court"/>
    <x v="3"/>
    <s v="4"/>
    <x v="3"/>
    <n v="1960"/>
    <x v="15"/>
    <n v="118.94"/>
    <n v="0"/>
    <n v="11.51"/>
  </r>
  <r>
    <s v="Seven Elements"/>
    <s v="Sq.Ft."/>
    <s v="Residential"/>
    <s v="Apartment"/>
    <x v="409"/>
    <s v="HSG-023/B-201/Second Court/Sector-89A"/>
    <s v="HSG-023/Second Court"/>
    <x v="2"/>
    <s v="2"/>
    <x v="0"/>
    <n v="2185"/>
    <x v="12"/>
    <n v="129.47999999999999"/>
    <n v="0"/>
    <n v="17.940000000000001"/>
  </r>
  <r>
    <s v="Seven Elements"/>
    <s v="Sq.Ft."/>
    <s v="Residential"/>
    <s v="Apartment"/>
    <x v="410"/>
    <s v="HSG-023/B-604/Fourth Court/Sector-89A"/>
    <s v="HSG-023/Fourth Court"/>
    <x v="8"/>
    <s v="6"/>
    <x v="0"/>
    <n v="2185"/>
    <x v="12"/>
    <n v="129.47999999999999"/>
    <n v="0"/>
    <n v="17.940000000000001"/>
  </r>
  <r>
    <s v="Seven Elements"/>
    <s v="Sq.Ft."/>
    <s v="Residential"/>
    <s v="Apartment"/>
    <x v="411"/>
    <s v="HSG-023/B-204/Second Court/Sector-89A"/>
    <s v="HSG-023/Second Court"/>
    <x v="2"/>
    <s v="2"/>
    <x v="0"/>
    <n v="2185"/>
    <x v="12"/>
    <n v="129.47999999999999"/>
    <n v="0"/>
    <n v="17.940000000000001"/>
  </r>
  <r>
    <s v="Seven Elements"/>
    <s v="Sq.Ft."/>
    <s v="Residential"/>
    <s v="Apartment"/>
    <x v="412"/>
    <s v="HSG-023/A-501/Sixth Court/Sector-89A"/>
    <s v="HSG-023/Sixth Court"/>
    <x v="3"/>
    <s v="5"/>
    <x v="2"/>
    <n v="2505"/>
    <x v="13"/>
    <n v="152.29"/>
    <n v="0"/>
    <n v="17.79"/>
  </r>
  <r>
    <s v="Seven Elements"/>
    <s v="Sq.Ft."/>
    <s v="Residential"/>
    <s v="Apartment"/>
    <x v="413"/>
    <s v="HSG-023/B-301/Second Court/Sector-89A"/>
    <s v="HSG-023/Second Court"/>
    <x v="2"/>
    <s v="3"/>
    <x v="0"/>
    <n v="2185"/>
    <x v="12"/>
    <n v="129.47999999999999"/>
    <n v="0"/>
    <n v="17.940000000000001"/>
  </r>
  <r>
    <s v="Seven Elements"/>
    <s v="Sq.Ft."/>
    <s v="Residential"/>
    <s v="Apartment"/>
    <x v="414"/>
    <s v="HSG-023/A-502/Sixth Court/Sector-89A"/>
    <s v="HSG-023/Sixth Court"/>
    <x v="3"/>
    <s v="5"/>
    <x v="3"/>
    <n v="1960"/>
    <x v="15"/>
    <n v="118.94"/>
    <n v="0"/>
    <n v="11.51"/>
  </r>
  <r>
    <s v="Seven Elements"/>
    <s v="Sq.Ft."/>
    <s v="Residential"/>
    <s v="Apartment"/>
    <x v="415"/>
    <s v="HSG-023/A-403/Sixth Court/Sector-89A"/>
    <s v="HSG-023/Sixth Court"/>
    <x v="3"/>
    <s v="4"/>
    <x v="3"/>
    <n v="1950"/>
    <x v="15"/>
    <n v="118.94"/>
    <n v="0"/>
    <n v="11.51"/>
  </r>
  <r>
    <s v="Seven Elements"/>
    <s v="Sq.Ft."/>
    <s v="Residential"/>
    <s v="Apartment"/>
    <x v="416"/>
    <s v="HSG-023/B-203/Second Court/Sector-89A"/>
    <s v="HSG-023/Second Court"/>
    <x v="2"/>
    <s v="2"/>
    <x v="2"/>
    <n v="2505"/>
    <x v="13"/>
    <n v="152.29"/>
    <n v="0"/>
    <n v="17.79"/>
  </r>
  <r>
    <s v="Seven Elements"/>
    <s v="Sq.Ft."/>
    <s v="Residential"/>
    <s v="Apartment"/>
    <x v="417"/>
    <s v="HSG-023/A-404/Sixth Court/Sector-89A"/>
    <s v="HSG-023/Sixth Court"/>
    <x v="3"/>
    <s v="4"/>
    <x v="2"/>
    <n v="2505"/>
    <x v="13"/>
    <n v="152.29"/>
    <n v="0"/>
    <n v="17.79"/>
  </r>
  <r>
    <s v="Seven Elements"/>
    <s v="Sq.Ft."/>
    <s v="Residential"/>
    <s v="Apartment"/>
    <x v="418"/>
    <s v="HSG-023/B-304/Second Court/Sector-89A"/>
    <s v="HSG-023/Second Court"/>
    <x v="2"/>
    <s v="3"/>
    <x v="0"/>
    <n v="2185"/>
    <x v="12"/>
    <n v="129.47999999999999"/>
    <n v="0"/>
    <n v="17.940000000000001"/>
  </r>
  <r>
    <s v="Seven Elements"/>
    <s v="Sq.Ft."/>
    <s v="Residential"/>
    <s v="Apartment"/>
    <x v="419"/>
    <s v="HSG-023/A-601/Sixth Court/Sector-89A"/>
    <s v="HSG-023/Sixth Court"/>
    <x v="3"/>
    <s v="6"/>
    <x v="2"/>
    <n v="2505"/>
    <x v="13"/>
    <n v="152.29"/>
    <n v="0"/>
    <n v="17.79"/>
  </r>
  <r>
    <s v="Seven Elements"/>
    <s v="Sq.Ft."/>
    <s v="Residential"/>
    <s v="Apartment"/>
    <x v="420"/>
    <s v="HSG-023/B-401/Second Court/Sector-89A"/>
    <s v="HSG-023/Second Court"/>
    <x v="2"/>
    <s v="4"/>
    <x v="0"/>
    <n v="2185"/>
    <x v="12"/>
    <n v="129.47999999999999"/>
    <n v="0"/>
    <n v="17.940000000000001"/>
  </r>
  <r>
    <s v="Seven Elements"/>
    <s v="Sq.Ft."/>
    <s v="Residential"/>
    <s v="Apartment"/>
    <x v="421"/>
    <s v="HSG-023/A-602/Sixth Court/Sector-89A"/>
    <s v="HSG-023/Sixth Court"/>
    <x v="3"/>
    <s v="6"/>
    <x v="3"/>
    <n v="1950"/>
    <x v="15"/>
    <n v="118.94"/>
    <n v="0"/>
    <n v="11.51"/>
  </r>
  <r>
    <s v="Seven Elements"/>
    <s v="Sq.Ft."/>
    <s v="Residential"/>
    <s v="Apartment"/>
    <x v="422"/>
    <s v="HSG-023/B-302/Second Court/Sector-89A"/>
    <s v="HSG-023/Second Court"/>
    <x v="2"/>
    <s v="3"/>
    <x v="2"/>
    <n v="2505"/>
    <x v="13"/>
    <n v="152.29"/>
    <n v="0"/>
    <n v="17.79"/>
  </r>
  <r>
    <s v="Seven Elements"/>
    <s v="Sq.Ft."/>
    <s v="Residential"/>
    <s v="Apartment"/>
    <x v="423"/>
    <s v="HSG-023/A-503/Sixth Court/Sector-89A"/>
    <s v="HSG-023/Sixth Court"/>
    <x v="3"/>
    <s v="5"/>
    <x v="3"/>
    <n v="1960"/>
    <x v="15"/>
    <n v="118.94"/>
    <n v="0"/>
    <n v="11.51"/>
  </r>
  <r>
    <s v="Seven Elements"/>
    <s v="Sq.Ft."/>
    <s v="Residential"/>
    <s v="Apartment"/>
    <x v="424"/>
    <s v="HSG-023/B-303/Second Court/Sector-89A"/>
    <s v="HSG-023/Second Court"/>
    <x v="2"/>
    <s v="3"/>
    <x v="2"/>
    <n v="2505"/>
    <x v="13"/>
    <n v="152.29"/>
    <n v="0"/>
    <n v="17.79"/>
  </r>
  <r>
    <s v="Seven Elements"/>
    <s v="Sq.Ft."/>
    <s v="Residential"/>
    <s v="Apartment"/>
    <x v="425"/>
    <s v="HSG-023/A-504/Sixth Court/Sector-89A"/>
    <s v="HSG-023/Sixth Court"/>
    <x v="3"/>
    <s v="5"/>
    <x v="2"/>
    <n v="2505"/>
    <x v="13"/>
    <n v="152.29"/>
    <n v="0"/>
    <n v="17.79"/>
  </r>
  <r>
    <s v="Seven Elements"/>
    <s v="Sq.Ft."/>
    <s v="Residential"/>
    <s v="Apartment"/>
    <x v="426"/>
    <s v="HSG-023/B-404/Second Court/Sector-89A"/>
    <s v="HSG-023/Second Court"/>
    <x v="2"/>
    <s v="4"/>
    <x v="0"/>
    <n v="2185"/>
    <x v="12"/>
    <n v="129.47999999999999"/>
    <n v="0"/>
    <n v="17.940000000000001"/>
  </r>
  <r>
    <s v="Seven Elements"/>
    <s v="Sq.Ft."/>
    <s v="Residential"/>
    <s v="Apartment"/>
    <x v="427"/>
    <s v="HSG-023/B-001/Sixth Court/Sector-89A"/>
    <s v="HSG-023/Sixth Court"/>
    <x v="3"/>
    <s v="0"/>
    <x v="3"/>
    <n v="1960"/>
    <x v="14"/>
    <n v="118.94"/>
    <n v="0"/>
    <n v="12.09"/>
  </r>
  <r>
    <s v="Seven Elements"/>
    <s v="Sq.Ft."/>
    <s v="Residential"/>
    <s v="Apartment"/>
    <x v="428"/>
    <s v="HSG-023/B-501/Second Court/Sector-89A"/>
    <s v="HSG-023/Second Court"/>
    <x v="2"/>
    <s v="5"/>
    <x v="0"/>
    <n v="2185"/>
    <x v="12"/>
    <n v="129.47999999999999"/>
    <n v="0"/>
    <n v="17.940000000000001"/>
  </r>
  <r>
    <s v="Seven Elements"/>
    <s v="Sq.Ft."/>
    <s v="Residential"/>
    <s v="Apartment"/>
    <x v="429"/>
    <s v="HSG-023/B-002/Sixth Court/Sector-89A"/>
    <s v="HSG-023/Sixth Court"/>
    <x v="3"/>
    <s v="0"/>
    <x v="3"/>
    <n v="2040"/>
    <x v="16"/>
    <n v="124.54"/>
    <n v="0"/>
    <n v="13.07"/>
  </r>
  <r>
    <s v="Seven Elements"/>
    <s v="Sq.Ft."/>
    <s v="Residential"/>
    <s v="Apartment"/>
    <x v="430"/>
    <s v="HSG-023/B-402/Second Court/Sector-89A"/>
    <s v="HSG-023/Second Court"/>
    <x v="2"/>
    <s v="4"/>
    <x v="2"/>
    <n v="2505"/>
    <x v="13"/>
    <n v="152.29"/>
    <n v="0"/>
    <n v="17.79"/>
  </r>
  <r>
    <s v="Seven Elements"/>
    <s v="Sq.Ft."/>
    <s v="Residential"/>
    <s v="Apartment"/>
    <x v="431"/>
    <s v="HSG-023/A-603/Sixth Court/Sector-89A"/>
    <s v="HSG-023/Sixth Court"/>
    <x v="3"/>
    <s v="6"/>
    <x v="3"/>
    <n v="1950"/>
    <x v="15"/>
    <n v="118.94"/>
    <n v="0"/>
    <n v="11.51"/>
  </r>
  <r>
    <s v="Seven Elements"/>
    <s v="Sq.Ft."/>
    <s v="Residential"/>
    <s v="Apartment"/>
    <x v="432"/>
    <s v="HSG-023/B-403/Second Court/Sector-89A"/>
    <s v="HSG-023/Second Court"/>
    <x v="2"/>
    <s v="4"/>
    <x v="2"/>
    <n v="2505"/>
    <x v="13"/>
    <n v="152.29"/>
    <n v="0"/>
    <n v="17.79"/>
  </r>
  <r>
    <s v="Seven Elements"/>
    <s v="Sq.Ft."/>
    <s v="Residential"/>
    <s v="Apartment"/>
    <x v="433"/>
    <s v="HSG-023/A-604/Sixth Court/Sector-89A"/>
    <s v="HSG-023/Sixth Court"/>
    <x v="3"/>
    <s v="6"/>
    <x v="2"/>
    <n v="2505"/>
    <x v="13"/>
    <n v="152.29"/>
    <n v="0"/>
    <n v="17.79"/>
  </r>
  <r>
    <s v="Seven Elements"/>
    <s v="Sq.Ft."/>
    <s v="Residential"/>
    <s v="Apartment"/>
    <x v="434"/>
    <s v="HSG-023/B-504/Second Court/Sector-89A"/>
    <s v="HSG-023/Second Court"/>
    <x v="2"/>
    <s v="5"/>
    <x v="0"/>
    <n v="2185"/>
    <x v="12"/>
    <n v="129.47999999999999"/>
    <n v="0"/>
    <n v="17.940000000000001"/>
  </r>
  <r>
    <s v="Seven Elements"/>
    <s v="Sq.Ft."/>
    <s v="Residential"/>
    <s v="Apartment"/>
    <x v="435"/>
    <s v="HSG-023/A-303/Third Court/Sector-89A"/>
    <s v="HSG-023/Third Court"/>
    <x v="4"/>
    <s v="3"/>
    <x v="0"/>
    <n v="2185"/>
    <x v="12"/>
    <n v="129.47999999999999"/>
    <n v="0"/>
    <n v="17.940000000000001"/>
  </r>
  <r>
    <s v="Seven Elements"/>
    <s v="Sq.Ft."/>
    <s v="Residential"/>
    <s v="Apartment"/>
    <x v="436"/>
    <s v="HSG-023/B-101/Sixth Court/Sector-89A"/>
    <s v="HSG-023/Sixth Court"/>
    <x v="3"/>
    <s v="1"/>
    <x v="3"/>
    <n v="1960"/>
    <x v="15"/>
    <n v="118.94"/>
    <n v="0"/>
    <n v="11.51"/>
  </r>
  <r>
    <s v="Seven Elements"/>
    <s v="Sq.Ft."/>
    <s v="Residential"/>
    <s v="Apartment"/>
    <x v="437"/>
    <s v="HSG-023/B-601/Second Court/Sector-89A"/>
    <s v="HSG-023/Second Court"/>
    <x v="2"/>
    <s v="6"/>
    <x v="0"/>
    <n v="2185"/>
    <x v="12"/>
    <n v="129.47999999999999"/>
    <n v="0"/>
    <n v="17.940000000000001"/>
  </r>
  <r>
    <s v="Seven Elements"/>
    <s v="Sq.Ft."/>
    <s v="Residential"/>
    <s v="Apartment"/>
    <x v="438"/>
    <s v="HSG-023/A-304/Third Court/Sector-89A"/>
    <s v="HSG-023/Third Court"/>
    <x v="4"/>
    <s v="3"/>
    <x v="2"/>
    <n v="2505"/>
    <x v="13"/>
    <n v="152.29"/>
    <n v="0"/>
    <n v="17.79"/>
  </r>
  <r>
    <s v="Seven Elements"/>
    <s v="Sq.Ft."/>
    <s v="Residential"/>
    <s v="Apartment"/>
    <x v="439"/>
    <s v="HSG-023/B-102/Sixth Court/Sector-89A"/>
    <s v="HSG-023/Sixth Court"/>
    <x v="3"/>
    <s v="1"/>
    <x v="0"/>
    <n v="2245"/>
    <x v="18"/>
    <n v="137.56"/>
    <n v="0"/>
    <n v="13.99"/>
  </r>
  <r>
    <s v="Seven Elements"/>
    <s v="Sq.Ft."/>
    <s v="Residential"/>
    <s v="Apartment"/>
    <x v="440"/>
    <s v="HSG-023/B-502/Second Court/Sector-89A"/>
    <s v="HSG-023/Second Court"/>
    <x v="2"/>
    <s v="5"/>
    <x v="2"/>
    <n v="2505"/>
    <x v="13"/>
    <n v="152.29"/>
    <n v="0"/>
    <n v="17.79"/>
  </r>
  <r>
    <s v="Seven Elements"/>
    <s v="Sq.Ft."/>
    <s v="Residential"/>
    <s v="Apartment"/>
    <x v="441"/>
    <s v="HSG-023/B-003/Sixth Court/Sector-89A"/>
    <s v="HSG-023/Sixth Court"/>
    <x v="3"/>
    <s v="0"/>
    <x v="2"/>
    <n v="2515"/>
    <x v="21"/>
    <n v="152.29"/>
    <n v="0"/>
    <n v="18.37"/>
  </r>
  <r>
    <s v="Seven Elements"/>
    <s v="Sq.Ft."/>
    <s v="Residential"/>
    <s v="Apartment"/>
    <x v="442"/>
    <s v="HSG-023/B-503/Second Court/Sector-89A"/>
    <s v="HSG-023/Second Court"/>
    <x v="2"/>
    <s v="5"/>
    <x v="2"/>
    <n v="2505"/>
    <x v="13"/>
    <n v="152.29"/>
    <n v="0"/>
    <n v="17.79"/>
  </r>
  <r>
    <s v="Seven Elements"/>
    <s v="Sq.Ft."/>
    <s v="Residential"/>
    <s v="Apartment"/>
    <x v="443"/>
    <s v="HSG-023/B-004/Sixth Court/Sector-89A"/>
    <s v="HSG-023/Sixth Court"/>
    <x v="3"/>
    <s v="0"/>
    <x v="3"/>
    <n v="1960"/>
    <x v="14"/>
    <n v="118.94"/>
    <n v="0"/>
    <n v="12.09"/>
  </r>
  <r>
    <s v="Seven Elements"/>
    <s v="Sq.Ft."/>
    <s v="Residential"/>
    <s v="Apartment"/>
    <x v="444"/>
    <s v="HSG-023/B-604/Second Court/Sector-89A"/>
    <s v="HSG-023/Second Court"/>
    <x v="2"/>
    <s v="6"/>
    <x v="0"/>
    <n v="2185"/>
    <x v="12"/>
    <n v="129.47999999999999"/>
    <n v="0"/>
    <n v="17.940000000000001"/>
  </r>
  <r>
    <s v="Seven Elements"/>
    <s v="Sq.Ft."/>
    <s v="Residential"/>
    <s v="Apartment"/>
    <x v="445"/>
    <s v="HSG-023/A-403/Third Court/Sector-89A"/>
    <s v="HSG-023/Third Court"/>
    <x v="4"/>
    <s v="4"/>
    <x v="0"/>
    <n v="2185"/>
    <x v="12"/>
    <n v="129.47999999999999"/>
    <n v="0"/>
    <n v="17.940000000000001"/>
  </r>
  <r>
    <s v="Seven Elements"/>
    <s v="Sq.Ft."/>
    <s v="Residential"/>
    <s v="Apartment"/>
    <x v="446"/>
    <s v="HSG-023/B-201/Sixth Court/Sector-89A"/>
    <s v="HSG-023/Sixth Court"/>
    <x v="3"/>
    <s v="2"/>
    <x v="3"/>
    <n v="1950"/>
    <x v="15"/>
    <n v="118.94"/>
    <n v="0"/>
    <n v="11.51"/>
  </r>
  <r>
    <s v="Seven Elements"/>
    <s v="Sq.Ft."/>
    <s v="Residential"/>
    <s v="Apartment"/>
    <x v="447"/>
    <s v="HSG-023/A-404/Third Court/Sector-89A"/>
    <s v="HSG-023/Third Court"/>
    <x v="4"/>
    <s v="4"/>
    <x v="2"/>
    <n v="2505"/>
    <x v="13"/>
    <n v="152.29"/>
    <n v="0"/>
    <n v="17.79"/>
  </r>
  <r>
    <s v="Seven Elements"/>
    <s v="Sq.Ft."/>
    <s v="Residential"/>
    <s v="Apartment"/>
    <x v="448"/>
    <s v="HSG-023/A-001/Sixth Court/Sector-89A"/>
    <s v="HSG-023/Sixth Court"/>
    <x v="3"/>
    <s v="0"/>
    <x v="3"/>
    <n v="2040"/>
    <x v="16"/>
    <n v="124.54"/>
    <n v="0"/>
    <n v="13.07"/>
  </r>
  <r>
    <s v="Seven Elements"/>
    <s v="Sq.Ft."/>
    <s v="Residential"/>
    <s v="Apartment"/>
    <x v="449"/>
    <s v="HSG-023/B-202/Sixth Court/Sector-89A"/>
    <s v="HSG-023/Sixth Court"/>
    <x v="3"/>
    <s v="2"/>
    <x v="2"/>
    <n v="2505"/>
    <x v="13"/>
    <n v="152.29"/>
    <n v="0"/>
    <n v="17.79"/>
  </r>
  <r>
    <s v="Seven Elements"/>
    <s v="Sq.Ft."/>
    <s v="Residential"/>
    <s v="Apartment"/>
    <x v="450"/>
    <s v="HSG-023/B-602/Second Court/Sector-89A"/>
    <s v="HSG-023/Second Court"/>
    <x v="2"/>
    <s v="6"/>
    <x v="2"/>
    <n v="2505"/>
    <x v="13"/>
    <n v="152.29"/>
    <n v="0"/>
    <n v="17.79"/>
  </r>
  <r>
    <s v="Seven Elements"/>
    <s v="Sq.Ft."/>
    <s v="Residential"/>
    <s v="Apartment"/>
    <x v="451"/>
    <s v="HSG-023/A-401/Third Court/Sector-89A"/>
    <s v="HSG-023/Third Court"/>
    <x v="4"/>
    <s v="4"/>
    <x v="2"/>
    <n v="2505"/>
    <x v="13"/>
    <n v="152.29"/>
    <n v="0"/>
    <n v="17.79"/>
  </r>
  <r>
    <s v="Seven Elements"/>
    <s v="Sq.Ft."/>
    <s v="Residential"/>
    <s v="Apartment"/>
    <x v="452"/>
    <s v="HSG-023/B-103/Sixth Court/Sector-89A"/>
    <s v="HSG-023/Sixth Court"/>
    <x v="3"/>
    <s v="1"/>
    <x v="2"/>
    <n v="2505"/>
    <x v="13"/>
    <n v="152.29"/>
    <n v="0"/>
    <n v="17.79"/>
  </r>
  <r>
    <s v="Seven Elements"/>
    <s v="Sq.Ft."/>
    <s v="Residential"/>
    <s v="Apartment"/>
    <x v="453"/>
    <s v="HSG-023/B-603/Second Court/Sector-89A"/>
    <s v="HSG-023/Second Court"/>
    <x v="2"/>
    <s v="6"/>
    <x v="2"/>
    <n v="2505"/>
    <x v="13"/>
    <n v="152.29"/>
    <n v="0"/>
    <n v="17.79"/>
  </r>
  <r>
    <s v="Seven Elements"/>
    <s v="Sq.Ft."/>
    <s v="Residential"/>
    <s v="Apartment"/>
    <x v="454"/>
    <s v="HSG-023/A-402/Third Court/Sector-89A"/>
    <s v="HSG-023/Third Court"/>
    <x v="4"/>
    <s v="4"/>
    <x v="0"/>
    <n v="2185"/>
    <x v="12"/>
    <n v="129.47999999999999"/>
    <n v="0"/>
    <n v="17.940000000000001"/>
  </r>
  <r>
    <s v="Seven Elements"/>
    <s v="Sq.Ft."/>
    <s v="Residential"/>
    <s v="Apartment"/>
    <x v="455"/>
    <s v="HSG-023/B-104/Sixth Court/Sector-89A"/>
    <s v="HSG-023/Sixth Court"/>
    <x v="3"/>
    <s v="1"/>
    <x v="3"/>
    <n v="1960"/>
    <x v="15"/>
    <n v="118.94"/>
    <n v="0"/>
    <n v="11.51"/>
  </r>
  <r>
    <s v="Seven Elements"/>
    <s v="Sq.Ft."/>
    <s v="Residential"/>
    <s v="Apartment"/>
    <x v="456"/>
    <s v="HSG-023/1803/Tower A2/Sector-89A"/>
    <s v="HSG-023/Tower A2"/>
    <x v="7"/>
    <s v="18"/>
    <x v="0"/>
    <n v="2085"/>
    <x v="0"/>
    <n v="119.76"/>
    <n v="0"/>
    <n v="20.96"/>
  </r>
  <r>
    <s v="Seven Elements"/>
    <s v="Sq.Ft."/>
    <s v="Residential"/>
    <s v="Apartment"/>
    <x v="457"/>
    <s v="HSG-023/1801/Tower A2/Sector-89A"/>
    <s v="HSG-023/Tower A2"/>
    <x v="7"/>
    <s v="18"/>
    <x v="0"/>
    <n v="2085"/>
    <x v="0"/>
    <n v="119.76"/>
    <n v="0"/>
    <n v="20.96"/>
  </r>
  <r>
    <s v="Seven Elements"/>
    <s v="Sq.Ft."/>
    <s v="Residential"/>
    <s v="Apartment"/>
    <x v="458"/>
    <s v="HSG-023/703/Tower A3/Sector-89A"/>
    <s v="HSG-023/Tower A3"/>
    <x v="0"/>
    <s v="7"/>
    <x v="0"/>
    <n v="2085"/>
    <x v="0"/>
    <n v="119.76"/>
    <n v="0"/>
    <n v="20.96"/>
  </r>
  <r>
    <s v="Seven Elements"/>
    <s v="Sq.Ft."/>
    <s v="Residential"/>
    <s v="Apartment"/>
    <x v="459"/>
    <s v="HSG-023/1802/Tower A2/Sector-89A"/>
    <s v="HSG-023/Tower A2"/>
    <x v="7"/>
    <s v="18"/>
    <x v="1"/>
    <n v="1605"/>
    <x v="1"/>
    <n v="92.71"/>
    <n v="0"/>
    <n v="15.71"/>
  </r>
  <r>
    <s v="Seven Elements"/>
    <s v="Sq.Ft."/>
    <s v="Residential"/>
    <s v="Apartment"/>
    <x v="460"/>
    <s v="HSG-023/704/Tower A3/Sector-89A"/>
    <s v="HSG-023/Tower A3"/>
    <x v="0"/>
    <s v="7"/>
    <x v="1"/>
    <n v="1620"/>
    <x v="1"/>
    <n v="92.71"/>
    <n v="0"/>
    <n v="15.71"/>
  </r>
  <r>
    <s v="Seven Elements"/>
    <s v="Sq.Ft."/>
    <s v="Residential"/>
    <s v="Apartment"/>
    <x v="461"/>
    <s v="HSG-023/803/Tower A3/Sector-89A"/>
    <s v="HSG-023/Tower A3"/>
    <x v="0"/>
    <s v="8"/>
    <x v="0"/>
    <n v="2085"/>
    <x v="0"/>
    <n v="119.76"/>
    <n v="0"/>
    <n v="20.96"/>
  </r>
  <r>
    <s v="Seven Elements"/>
    <s v="Sq.Ft."/>
    <s v="Residential"/>
    <s v="Apartment"/>
    <x v="462"/>
    <s v="HSG-023/804/Tower A3/Sector-89A"/>
    <s v="HSG-023/Tower A3"/>
    <x v="0"/>
    <s v="8"/>
    <x v="1"/>
    <n v="1605"/>
    <x v="1"/>
    <n v="92.71"/>
    <n v="0"/>
    <n v="15.71"/>
  </r>
  <r>
    <s v="Seven Elements"/>
    <s v="Sq.Ft."/>
    <s v="Residential"/>
    <s v="Apartment"/>
    <x v="463"/>
    <s v="HSG-023/801/Tower A3/Sector-89A"/>
    <s v="HSG-023/Tower A3"/>
    <x v="0"/>
    <s v="8"/>
    <x v="0"/>
    <n v="2085"/>
    <x v="0"/>
    <n v="119.76"/>
    <n v="0"/>
    <n v="20.96"/>
  </r>
  <r>
    <s v="Seven Elements"/>
    <s v="Sq.Ft."/>
    <s v="Residential"/>
    <s v="Apartment"/>
    <x v="464"/>
    <s v="HSG-023/802/Tower A3/Sector-89A"/>
    <s v="HSG-023/Tower A3"/>
    <x v="0"/>
    <s v="8"/>
    <x v="1"/>
    <n v="1620"/>
    <x v="1"/>
    <n v="92.71"/>
    <n v="0"/>
    <n v="15.71"/>
  </r>
  <r>
    <s v="Seven Elements"/>
    <s v="Sq.Ft."/>
    <s v="Residential"/>
    <s v="Apartment"/>
    <x v="465"/>
    <s v="HSG-023/903/Tower A3/Sector-89A"/>
    <s v="HSG-023/Tower A3"/>
    <x v="0"/>
    <s v="9"/>
    <x v="0"/>
    <n v="2085"/>
    <x v="0"/>
    <n v="119.76"/>
    <n v="0"/>
    <n v="20.96"/>
  </r>
  <r>
    <s v="Seven Elements"/>
    <s v="Sq.Ft."/>
    <s v="Residential"/>
    <s v="Apartment"/>
    <x v="466"/>
    <s v="HSG-023/904/Tower A3/Sector-89A"/>
    <s v="HSG-023/Tower A3"/>
    <x v="0"/>
    <s v="9"/>
    <x v="1"/>
    <n v="1620"/>
    <x v="1"/>
    <n v="92.71"/>
    <n v="0"/>
    <n v="15.71"/>
  </r>
  <r>
    <s v="Seven Elements"/>
    <s v="Sq.Ft."/>
    <s v="Residential"/>
    <s v="Apartment"/>
    <x v="467"/>
    <s v="HSG-023/901/Tower A3/Sector-89A"/>
    <s v="HSG-023/Tower A3"/>
    <x v="0"/>
    <s v="9"/>
    <x v="0"/>
    <n v="2085"/>
    <x v="0"/>
    <n v="119.76"/>
    <n v="0"/>
    <n v="20.96"/>
  </r>
  <r>
    <s v="Seven Elements"/>
    <s v="Sq.Ft."/>
    <s v="Residential"/>
    <s v="Apartment"/>
    <x v="468"/>
    <s v="HSG-023/902/Tower A3/Sector-89A"/>
    <s v="HSG-023/Tower A3"/>
    <x v="0"/>
    <s v="9"/>
    <x v="1"/>
    <n v="1620"/>
    <x v="1"/>
    <n v="92.71"/>
    <n v="0"/>
    <n v="15.71"/>
  </r>
  <r>
    <s v="Seven Elements"/>
    <s v="Sq.Ft."/>
    <s v="Residential"/>
    <s v="Apartment"/>
    <x v="469"/>
    <s v="HSG-023/1003/Tower A3/Sector-89A"/>
    <s v="HSG-023/Tower A3"/>
    <x v="0"/>
    <s v="10"/>
    <x v="0"/>
    <n v="2085"/>
    <x v="0"/>
    <n v="119.76"/>
    <n v="0"/>
    <n v="20.96"/>
  </r>
  <r>
    <s v="Seven Elements"/>
    <s v="Sq.Ft."/>
    <s v="Residential"/>
    <s v="Apartment"/>
    <x v="470"/>
    <s v="HSG-023/1004/Tower A3/Sector-89A"/>
    <s v="HSG-023/Tower A3"/>
    <x v="0"/>
    <s v="10"/>
    <x v="1"/>
    <n v="1620"/>
    <x v="1"/>
    <n v="92.71"/>
    <n v="0"/>
    <n v="15.71"/>
  </r>
  <r>
    <s v="Seven Elements"/>
    <s v="Sq.Ft."/>
    <s v="Residential"/>
    <s v="Apartment"/>
    <x v="471"/>
    <s v="HSG-023/1001/Tower A3/Sector-89A"/>
    <s v="HSG-023/Tower A3"/>
    <x v="0"/>
    <s v="10"/>
    <x v="0"/>
    <n v="2085"/>
    <x v="0"/>
    <n v="119.76"/>
    <n v="0"/>
    <n v="20.96"/>
  </r>
  <r>
    <s v="Seven Elements"/>
    <s v="Sq.Ft."/>
    <s v="Residential"/>
    <s v="Apartment"/>
    <x v="472"/>
    <s v="HSG-023/1002/Tower A3/Sector-89A"/>
    <s v="HSG-023/Tower A3"/>
    <x v="0"/>
    <s v="10"/>
    <x v="1"/>
    <n v="1605"/>
    <x v="1"/>
    <n v="92.71"/>
    <n v="0"/>
    <n v="15.71"/>
  </r>
  <r>
    <s v="Seven Elements"/>
    <s v="Sq.Ft."/>
    <s v="Residential"/>
    <s v="Apartment"/>
    <x v="473"/>
    <s v="HSG-023/1103/Tower A3/Sector-89A"/>
    <s v="HSG-023/Tower A3"/>
    <x v="0"/>
    <s v="11"/>
    <x v="0"/>
    <n v="2085"/>
    <x v="0"/>
    <n v="119.76"/>
    <n v="0"/>
    <n v="20.96"/>
  </r>
  <r>
    <s v="Seven Elements"/>
    <s v="Sq.Ft."/>
    <s v="Residential"/>
    <s v="Apartment"/>
    <x v="474"/>
    <s v="HSG-023/1104/Tower A3/Sector-89A"/>
    <s v="HSG-023/Tower A3"/>
    <x v="0"/>
    <s v="11"/>
    <x v="1"/>
    <n v="1605"/>
    <x v="1"/>
    <n v="92.71"/>
    <n v="0"/>
    <n v="15.71"/>
  </r>
  <r>
    <s v="Seven Elements"/>
    <s v="Sq.Ft."/>
    <s v="Residential"/>
    <s v="Apartment"/>
    <x v="475"/>
    <s v="HSG-023/1101/Tower A3/Sector-89A"/>
    <s v="HSG-023/Tower A3"/>
    <x v="0"/>
    <s v="11"/>
    <x v="0"/>
    <n v="2085"/>
    <x v="0"/>
    <n v="119.76"/>
    <n v="0"/>
    <n v="20.96"/>
  </r>
  <r>
    <s v="Seven Elements"/>
    <s v="Sq.Ft."/>
    <s v="Residential"/>
    <s v="Apartment"/>
    <x v="476"/>
    <s v="HSG-023/1102/Tower A3/Sector-89A"/>
    <s v="HSG-023/Tower A3"/>
    <x v="0"/>
    <s v="11"/>
    <x v="1"/>
    <n v="1605"/>
    <x v="1"/>
    <n v="92.71"/>
    <n v="0"/>
    <n v="15.71"/>
  </r>
  <r>
    <s v="Seven Elements"/>
    <s v="Sq.Ft."/>
    <s v="Residential"/>
    <s v="Apartment"/>
    <x v="477"/>
    <s v="HSG-023/1203/Tower A3/Sector-89A"/>
    <s v="HSG-023/Tower A3"/>
    <x v="0"/>
    <s v="12"/>
    <x v="0"/>
    <n v="2085"/>
    <x v="0"/>
    <n v="119.76"/>
    <n v="0"/>
    <n v="20.96"/>
  </r>
  <r>
    <s v="Seven Elements"/>
    <s v="Sq.Ft."/>
    <s v="Residential"/>
    <s v="Apartment"/>
    <x v="478"/>
    <s v="HSG-023/1204/Tower A3/Sector-89A"/>
    <s v="HSG-023/Tower A3"/>
    <x v="0"/>
    <s v="12"/>
    <x v="1"/>
    <n v="1605"/>
    <x v="1"/>
    <n v="92.71"/>
    <n v="0"/>
    <n v="15.71"/>
  </r>
  <r>
    <s v="Seven Elements"/>
    <s v="Sq.Ft."/>
    <s v="Residential"/>
    <s v="Apartment"/>
    <x v="479"/>
    <s v="HSG-023/1201/Tower A3/Sector-89A"/>
    <s v="HSG-023/Tower A3"/>
    <x v="0"/>
    <s v="12"/>
    <x v="0"/>
    <n v="2085"/>
    <x v="0"/>
    <n v="119.76"/>
    <n v="0"/>
    <n v="20.96"/>
  </r>
  <r>
    <s v="Seven Elements"/>
    <s v="Sq.Ft."/>
    <s v="Residential"/>
    <s v="Apartment"/>
    <x v="480"/>
    <s v="HSG-023/1202/Tower A3/Sector-89A"/>
    <s v="HSG-023/Tower A3"/>
    <x v="0"/>
    <s v="12"/>
    <x v="1"/>
    <n v="1620"/>
    <x v="1"/>
    <n v="92.71"/>
    <n v="0"/>
    <n v="15.71"/>
  </r>
  <r>
    <s v="Seven Elements"/>
    <s v="Sq.Ft."/>
    <s v="Residential"/>
    <s v="Apartment"/>
    <x v="481"/>
    <s v="HSG-023/1403/Tower A3/Sector-89A"/>
    <s v="HSG-023/Tower A3"/>
    <x v="0"/>
    <s v="14"/>
    <x v="0"/>
    <n v="2085"/>
    <x v="0"/>
    <n v="119.76"/>
    <n v="0"/>
    <n v="20.96"/>
  </r>
  <r>
    <s v="Seven Elements"/>
    <s v="Sq.Ft."/>
    <s v="Residential"/>
    <s v="Apartment"/>
    <x v="482"/>
    <s v="HSG-023/1404/Tower A3/Sector-89A"/>
    <s v="HSG-023/Tower A3"/>
    <x v="0"/>
    <s v="14"/>
    <x v="1"/>
    <n v="1605"/>
    <x v="1"/>
    <n v="92.71"/>
    <n v="0"/>
    <n v="15.71"/>
  </r>
  <r>
    <s v="Seven Elements"/>
    <s v="Sq.Ft."/>
    <s v="Residential"/>
    <s v="Apartment"/>
    <x v="483"/>
    <s v="HSG-023/1401/Tower A3/Sector-89A"/>
    <s v="HSG-023/Tower A3"/>
    <x v="0"/>
    <s v="14"/>
    <x v="0"/>
    <n v="2085"/>
    <x v="0"/>
    <n v="119.76"/>
    <n v="0"/>
    <n v="20.96"/>
  </r>
  <r>
    <s v="Seven Elements"/>
    <s v="Sq.Ft."/>
    <s v="Residential"/>
    <s v="Apartment"/>
    <x v="484"/>
    <s v="HSG-023/1402/Tower A3/Sector-89A"/>
    <s v="HSG-023/Tower A3"/>
    <x v="0"/>
    <s v="14"/>
    <x v="1"/>
    <n v="1605"/>
    <x v="1"/>
    <n v="92.71"/>
    <n v="0"/>
    <n v="15.71"/>
  </r>
  <r>
    <s v="Seven Elements"/>
    <s v="Sq.Ft."/>
    <s v="Residential"/>
    <s v="Apartment"/>
    <x v="485"/>
    <s v="HSG-023/1501/Tower A3/Sector-89A"/>
    <s v="HSG-023/Tower A3"/>
    <x v="0"/>
    <s v="15"/>
    <x v="0"/>
    <n v="2085"/>
    <x v="0"/>
    <n v="119.76"/>
    <n v="0"/>
    <n v="20.96"/>
  </r>
  <r>
    <s v="Seven Elements"/>
    <s v="Sq.Ft."/>
    <s v="Residential"/>
    <s v="Apartment"/>
    <x v="486"/>
    <s v="HSG-023/1502/Tower A3/Sector-89A"/>
    <s v="HSG-023/Tower A3"/>
    <x v="0"/>
    <s v="15"/>
    <x v="1"/>
    <n v="1605"/>
    <x v="1"/>
    <n v="92.71"/>
    <n v="0"/>
    <n v="15.71"/>
  </r>
  <r>
    <s v="Seven Elements"/>
    <s v="Sq.Ft."/>
    <s v="Residential"/>
    <s v="Apartment"/>
    <x v="487"/>
    <s v="HSG-023/402/Tower A2/Sector-89A"/>
    <s v="HSG-023/Tower A2"/>
    <x v="7"/>
    <s v="4"/>
    <x v="1"/>
    <n v="1620"/>
    <x v="1"/>
    <n v="92.71"/>
    <n v="0"/>
    <n v="15.71"/>
  </r>
  <r>
    <s v="Seven Elements"/>
    <s v="Sq.Ft."/>
    <s v="Residential"/>
    <s v="Apartment"/>
    <x v="488"/>
    <s v="HSG-023/403/Tower A2/Sector-89A"/>
    <s v="HSG-023/Tower A2"/>
    <x v="7"/>
    <s v="4"/>
    <x v="0"/>
    <n v="2085"/>
    <x v="0"/>
    <n v="119.76"/>
    <n v="0"/>
    <n v="20.96"/>
  </r>
  <r>
    <s v="Seven Elements"/>
    <s v="Sq.Ft."/>
    <s v="Residential"/>
    <s v="Apartment"/>
    <x v="489"/>
    <s v="HSG-023/501/Tower A2/Sector-89A"/>
    <s v="HSG-023/Tower A2"/>
    <x v="7"/>
    <s v="5"/>
    <x v="0"/>
    <n v="2090"/>
    <x v="0"/>
    <n v="119.76"/>
    <n v="0"/>
    <n v="20.96"/>
  </r>
  <r>
    <s v="Seven Elements"/>
    <s v="Sq.Ft."/>
    <s v="Residential"/>
    <s v="Apartment"/>
    <x v="490"/>
    <s v="HSG-023/502/Tower A2/Sector-89A"/>
    <s v="HSG-023/Tower A2"/>
    <x v="7"/>
    <s v="5"/>
    <x v="1"/>
    <n v="1605"/>
    <x v="1"/>
    <n v="92.71"/>
    <n v="0"/>
    <n v="15.71"/>
  </r>
  <r>
    <s v="Seven Elements"/>
    <s v="Sq.Ft."/>
    <s v="Residential"/>
    <s v="Apartment"/>
    <x v="491"/>
    <s v="HSG-023/404/Tower A2/Sector-89A"/>
    <s v="HSG-023/Tower A2"/>
    <x v="7"/>
    <s v="4"/>
    <x v="1"/>
    <n v="1605"/>
    <x v="1"/>
    <n v="92.71"/>
    <n v="0"/>
    <n v="15.71"/>
  </r>
  <r>
    <s v="Seven Elements"/>
    <s v="Sq.Ft."/>
    <s v="Residential"/>
    <s v="Apartment"/>
    <x v="492"/>
    <s v="HSG-023/601/Tower A2/Sector-89A"/>
    <s v="HSG-023/Tower A2"/>
    <x v="7"/>
    <s v="6"/>
    <x v="0"/>
    <n v="2085"/>
    <x v="0"/>
    <n v="119.76"/>
    <n v="0"/>
    <n v="20.96"/>
  </r>
  <r>
    <s v="Seven Elements"/>
    <s v="Sq.Ft."/>
    <s v="Residential"/>
    <s v="Apartment"/>
    <x v="493"/>
    <s v="HSG-023/602/Tower A2/Sector-89A"/>
    <s v="HSG-023/Tower A2"/>
    <x v="7"/>
    <s v="6"/>
    <x v="1"/>
    <n v="1605"/>
    <x v="1"/>
    <n v="92.71"/>
    <n v="0"/>
    <n v="15.71"/>
  </r>
  <r>
    <s v="Seven Elements"/>
    <s v="Sq.Ft."/>
    <s v="Residential"/>
    <s v="Apartment"/>
    <x v="494"/>
    <s v="HSG-023/503/Tower A2/Sector-89A"/>
    <s v="HSG-023/Tower A2"/>
    <x v="7"/>
    <s v="5"/>
    <x v="0"/>
    <n v="2085"/>
    <x v="0"/>
    <n v="119.76"/>
    <n v="0"/>
    <n v="20.96"/>
  </r>
  <r>
    <s v="Seven Elements"/>
    <s v="Sq.Ft."/>
    <s v="Residential"/>
    <s v="Apartment"/>
    <x v="495"/>
    <s v="HSG-023/504/Tower A2/Sector-89A"/>
    <s v="HSG-023/Tower A2"/>
    <x v="7"/>
    <s v="5"/>
    <x v="1"/>
    <n v="1605"/>
    <x v="1"/>
    <n v="92.71"/>
    <n v="0"/>
    <n v="15.71"/>
  </r>
  <r>
    <s v="Seven Elements"/>
    <s v="Sq.Ft."/>
    <s v="Residential"/>
    <s v="Apartment"/>
    <x v="496"/>
    <s v="HSG-023/701/Tower A2/Sector-89A"/>
    <s v="HSG-023/Tower A2"/>
    <x v="7"/>
    <s v="7"/>
    <x v="0"/>
    <n v="2085"/>
    <x v="0"/>
    <n v="119.76"/>
    <n v="0"/>
    <n v="20.96"/>
  </r>
  <r>
    <s v="Seven Elements"/>
    <s v="Sq.Ft."/>
    <s v="Residential"/>
    <s v="Apartment"/>
    <x v="497"/>
    <s v="HSG-023/702/Tower A2/Sector-89A"/>
    <s v="HSG-023/Tower A2"/>
    <x v="7"/>
    <s v="7"/>
    <x v="1"/>
    <n v="1605"/>
    <x v="1"/>
    <n v="92.71"/>
    <n v="0"/>
    <n v="15.71"/>
  </r>
  <r>
    <s v="Seven Elements"/>
    <s v="Sq.Ft."/>
    <s v="Residential"/>
    <s v="Apartment"/>
    <x v="498"/>
    <s v="HSG-023/603/Tower A2/Sector-89A"/>
    <s v="HSG-023/Tower A2"/>
    <x v="7"/>
    <s v="6"/>
    <x v="0"/>
    <n v="2085"/>
    <x v="0"/>
    <n v="119.76"/>
    <n v="0"/>
    <n v="20.96"/>
  </r>
  <r>
    <s v="Seven Elements"/>
    <s v="Sq.Ft."/>
    <s v="Residential"/>
    <s v="Apartment"/>
    <x v="499"/>
    <s v="HSG-023/604/Tower A2/Sector-89A"/>
    <s v="HSG-023/Tower A2"/>
    <x v="7"/>
    <s v="6"/>
    <x v="1"/>
    <n v="1605"/>
    <x v="1"/>
    <n v="92.71"/>
    <n v="0"/>
    <n v="15.71"/>
  </r>
  <r>
    <s v="Seven Elements"/>
    <s v="Sq.Ft."/>
    <s v="Residential"/>
    <s v="Apartment"/>
    <x v="500"/>
    <s v="HSG-023/801/Tower A2/Sector-89A"/>
    <s v="HSG-023/Tower A2"/>
    <x v="7"/>
    <s v="8"/>
    <x v="0"/>
    <n v="2085"/>
    <x v="0"/>
    <n v="119.76"/>
    <n v="0"/>
    <n v="20.96"/>
  </r>
  <r>
    <s v="Seven Elements"/>
    <s v="Sq.Ft."/>
    <s v="Residential"/>
    <s v="Apartment"/>
    <x v="501"/>
    <s v="HSG-023/802/Tower A2/Sector-89A"/>
    <s v="HSG-023/Tower A2"/>
    <x v="7"/>
    <s v="8"/>
    <x v="1"/>
    <n v="1605"/>
    <x v="1"/>
    <n v="92.71"/>
    <n v="0"/>
    <n v="15.71"/>
  </r>
  <r>
    <s v="Seven Elements"/>
    <s v="Sq.Ft."/>
    <s v="Residential"/>
    <s v="Apartment"/>
    <x v="502"/>
    <s v="HSG-023/1804/Tower A2/Sector-89A"/>
    <s v="HSG-023/Tower A2"/>
    <x v="7"/>
    <s v="18"/>
    <x v="1"/>
    <n v="1605"/>
    <x v="1"/>
    <n v="92.71"/>
    <n v="0"/>
    <n v="15.71"/>
  </r>
  <r>
    <s v="Seven Elements"/>
    <s v="Sq.Ft."/>
    <s v="Residential"/>
    <s v="Apartment"/>
    <x v="503"/>
    <s v="HSG-023/703/Tower A2/Sector-89A"/>
    <s v="HSG-023/Tower A2"/>
    <x v="7"/>
    <s v="7"/>
    <x v="0"/>
    <n v="2085"/>
    <x v="0"/>
    <n v="119.76"/>
    <n v="0"/>
    <n v="20.96"/>
  </r>
  <r>
    <s v="Seven Elements"/>
    <s v="Sq.Ft."/>
    <s v="Residential"/>
    <s v="Apartment"/>
    <x v="504"/>
    <s v="HSG-023/704/Tower A2/Sector-89A"/>
    <s v="HSG-023/Tower A2"/>
    <x v="7"/>
    <s v="7"/>
    <x v="1"/>
    <n v="1605"/>
    <x v="1"/>
    <n v="92.71"/>
    <n v="0"/>
    <n v="15.71"/>
  </r>
  <r>
    <s v="Seven Elements"/>
    <s v="Sq.Ft."/>
    <s v="Residential"/>
    <s v="Apartment"/>
    <x v="505"/>
    <s v="HSG-023/2002/Tower A2/Sector-89A"/>
    <s v="HSG-023/Tower A2"/>
    <x v="7"/>
    <s v="20"/>
    <x v="1"/>
    <n v="1650"/>
    <x v="2"/>
    <n v="92.71"/>
    <n v="0"/>
    <n v="18"/>
  </r>
  <r>
    <s v="Seven Elements"/>
    <s v="Sq.Ft."/>
    <s v="Residential"/>
    <s v="Apartment"/>
    <x v="506"/>
    <s v="HSG-023/901/Tower A2/Sector-89A"/>
    <s v="HSG-023/Tower A2"/>
    <x v="7"/>
    <s v="9"/>
    <x v="0"/>
    <n v="2090"/>
    <x v="0"/>
    <n v="119.76"/>
    <n v="0"/>
    <n v="20.96"/>
  </r>
  <r>
    <s v="Seven Elements"/>
    <s v="Sq.Ft."/>
    <s v="Residential"/>
    <s v="Apartment"/>
    <x v="507"/>
    <s v="HSG-023/902/Tower A2/Sector-89A"/>
    <s v="HSG-023/Tower A2"/>
    <x v="7"/>
    <s v="9"/>
    <x v="1"/>
    <n v="1605"/>
    <x v="1"/>
    <n v="92.71"/>
    <n v="0"/>
    <n v="15.71"/>
  </r>
  <r>
    <s v="Seven Elements"/>
    <s v="Sq.Ft."/>
    <s v="Residential"/>
    <s v="Apartment"/>
    <x v="508"/>
    <s v="HSG-023/2003/Tower A2/Sector-89A"/>
    <s v="HSG-023/Tower A2"/>
    <x v="7"/>
    <s v="20"/>
    <x v="0"/>
    <n v="2130"/>
    <x v="3"/>
    <n v="119.76"/>
    <n v="0"/>
    <n v="23.24"/>
  </r>
  <r>
    <s v="Seven Elements"/>
    <s v="Sq.Ft."/>
    <s v="Residential"/>
    <s v="Apartment"/>
    <x v="509"/>
    <s v="HSG-023/1902/Tower A2/Sector-89A"/>
    <s v="HSG-023/Tower A2"/>
    <x v="7"/>
    <s v="19"/>
    <x v="1"/>
    <n v="1650"/>
    <x v="2"/>
    <n v="92.71"/>
    <n v="0"/>
    <n v="18"/>
  </r>
  <r>
    <s v="Seven Elements"/>
    <s v="Sq.Ft."/>
    <s v="Residential"/>
    <s v="Apartment"/>
    <x v="510"/>
    <s v="HSG-023/803/Tower A2/Sector-89A"/>
    <s v="HSG-023/Tower A2"/>
    <x v="7"/>
    <s v="8"/>
    <x v="0"/>
    <n v="2085"/>
    <x v="0"/>
    <n v="119.76"/>
    <n v="0"/>
    <n v="20.96"/>
  </r>
  <r>
    <s v="Seven Elements"/>
    <s v="Sq.Ft."/>
    <s v="Residential"/>
    <s v="Apartment"/>
    <x v="511"/>
    <s v="HSG-023/804/Tower A2/Sector-89A"/>
    <s v="HSG-023/Tower A2"/>
    <x v="7"/>
    <s v="8"/>
    <x v="1"/>
    <n v="1605"/>
    <x v="1"/>
    <n v="92.71"/>
    <n v="0"/>
    <n v="15.71"/>
  </r>
  <r>
    <s v="Seven Elements"/>
    <s v="Sq.Ft."/>
    <s v="Residential"/>
    <s v="Apartment"/>
    <x v="512"/>
    <s v="HSG-023/1903/Tower A2/Sector-89A"/>
    <s v="HSG-023/Tower A2"/>
    <x v="7"/>
    <s v="19"/>
    <x v="0"/>
    <n v="2130"/>
    <x v="3"/>
    <n v="119.76"/>
    <n v="0"/>
    <n v="23.24"/>
  </r>
  <r>
    <s v="Seven Elements"/>
    <s v="Sq.Ft."/>
    <s v="Residential"/>
    <s v="Apartment"/>
    <x v="513"/>
    <s v="HSG-023/004/Tower A2/Sector-89A"/>
    <s v="HSG-023/Tower A2"/>
    <x v="7"/>
    <s v="0"/>
    <x v="1"/>
    <n v="1605"/>
    <x v="1"/>
    <n v="92.71"/>
    <n v="0"/>
    <n v="15.71"/>
  </r>
  <r>
    <s v="Seven Elements"/>
    <s v="Sq.Ft."/>
    <s v="Residential"/>
    <s v="Apartment"/>
    <x v="514"/>
    <s v="HSG-023/1001/Tower A2/Sector-89A"/>
    <s v="HSG-023/Tower A2"/>
    <x v="7"/>
    <s v="10"/>
    <x v="0"/>
    <n v="2085"/>
    <x v="0"/>
    <n v="119.76"/>
    <n v="0"/>
    <n v="20.96"/>
  </r>
  <r>
    <s v="Seven Elements"/>
    <s v="Sq.Ft."/>
    <s v="Residential"/>
    <s v="Apartment"/>
    <x v="515"/>
    <s v="HSG-023/004/Tower A3/Sector-89A"/>
    <s v="HSG-023/Tower A3"/>
    <x v="0"/>
    <s v="0"/>
    <x v="1"/>
    <n v="1605"/>
    <x v="1"/>
    <n v="92.71"/>
    <n v="0"/>
    <n v="15.71"/>
  </r>
  <r>
    <s v="Seven Elements"/>
    <s v="Sq.Ft."/>
    <s v="Residential"/>
    <s v="Apartment"/>
    <x v="516"/>
    <s v="HSG-023/1002/Tower A2/Sector-89A"/>
    <s v="HSG-023/Tower A2"/>
    <x v="7"/>
    <s v="10"/>
    <x v="1"/>
    <n v="1620"/>
    <x v="1"/>
    <n v="92.71"/>
    <n v="0"/>
    <n v="15.71"/>
  </r>
  <r>
    <s v="Seven Elements"/>
    <s v="Sq.Ft."/>
    <s v="Residential"/>
    <s v="Apartment"/>
    <x v="517"/>
    <s v="HSG-023/101/Tower A2/Sector-89A"/>
    <s v="HSG-023/Tower A2"/>
    <x v="7"/>
    <s v="1"/>
    <x v="0"/>
    <n v="2085"/>
    <x v="0"/>
    <n v="119.76"/>
    <n v="0"/>
    <n v="20.96"/>
  </r>
  <r>
    <s v="Seven Elements"/>
    <s v="Sq.Ft."/>
    <s v="Residential"/>
    <s v="Apartment"/>
    <x v="518"/>
    <s v="HSG-023/101/Tower A3/Sector-89A"/>
    <s v="HSG-023/Tower A3"/>
    <x v="0"/>
    <s v="1"/>
    <x v="0"/>
    <n v="2085"/>
    <x v="0"/>
    <n v="119.76"/>
    <n v="0"/>
    <n v="20.96"/>
  </r>
  <r>
    <s v="Seven Elements"/>
    <s v="Sq.Ft."/>
    <s v="Residential"/>
    <s v="Apartment"/>
    <x v="519"/>
    <s v="HSG-023/002/Tower A2/Sector-89A"/>
    <s v="HSG-023/Tower A2"/>
    <x v="7"/>
    <s v="0"/>
    <x v="1"/>
    <n v="1605"/>
    <x v="1"/>
    <n v="92.71"/>
    <n v="0"/>
    <n v="15.71"/>
  </r>
  <r>
    <s v="Seven Elements"/>
    <s v="Sq.Ft."/>
    <s v="Residential"/>
    <s v="Apartment"/>
    <x v="520"/>
    <s v="HSG-023/903/Tower A2/Sector-89A"/>
    <s v="HSG-023/Tower A2"/>
    <x v="7"/>
    <s v="9"/>
    <x v="0"/>
    <n v="2085"/>
    <x v="0"/>
    <n v="119.76"/>
    <n v="0"/>
    <n v="20.96"/>
  </r>
  <r>
    <s v="Seven Elements"/>
    <s v="Sq.Ft."/>
    <s v="Residential"/>
    <s v="Apartment"/>
    <x v="521"/>
    <s v="HSG-023/002/Tower A3/Sector-89A"/>
    <s v="HSG-023/Tower A3"/>
    <x v="0"/>
    <s v="0"/>
    <x v="1"/>
    <n v="1605"/>
    <x v="1"/>
    <n v="92.71"/>
    <n v="0"/>
    <n v="15.71"/>
  </r>
  <r>
    <s v="Seven Elements"/>
    <s v="Sq.Ft."/>
    <s v="Residential"/>
    <s v="Apartment"/>
    <x v="522"/>
    <s v="HSG-023/904/Tower A2/Sector-89A"/>
    <s v="HSG-023/Tower A2"/>
    <x v="7"/>
    <s v="9"/>
    <x v="1"/>
    <n v="1605"/>
    <x v="1"/>
    <n v="92.71"/>
    <n v="0"/>
    <n v="15.71"/>
  </r>
  <r>
    <s v="Seven Elements"/>
    <s v="Sq.Ft."/>
    <s v="Residential"/>
    <s v="Apartment"/>
    <x v="523"/>
    <s v="HSG-023/003/Tower A2/Sector-89A"/>
    <s v="HSG-023/Tower A2"/>
    <x v="7"/>
    <s v="0"/>
    <x v="0"/>
    <n v="2085"/>
    <x v="0"/>
    <n v="119.76"/>
    <n v="0"/>
    <n v="20.96"/>
  </r>
  <r>
    <s v="Seven Elements"/>
    <s v="Sq.Ft."/>
    <s v="Residential"/>
    <s v="Apartment"/>
    <x v="524"/>
    <s v="HSG-023/003/Tower A3/Sector-89A"/>
    <s v="HSG-023/Tower A3"/>
    <x v="0"/>
    <s v="0"/>
    <x v="0"/>
    <n v="2085"/>
    <x v="0"/>
    <n v="119.76"/>
    <n v="0"/>
    <n v="20.96"/>
  </r>
  <r>
    <s v="Seven Elements"/>
    <s v="Sq.Ft."/>
    <s v="Residential"/>
    <s v="Apartment"/>
    <x v="525"/>
    <s v="HSG-023/104/Tower A2/Sector-89A"/>
    <s v="HSG-023/Tower A2"/>
    <x v="7"/>
    <s v="1"/>
    <x v="1"/>
    <n v="1605"/>
    <x v="1"/>
    <n v="92.71"/>
    <n v="0"/>
    <n v="15.71"/>
  </r>
  <r>
    <s v="Seven Elements"/>
    <s v="Sq.Ft."/>
    <s v="Residential"/>
    <s v="Apartment"/>
    <x v="526"/>
    <s v="HSG-023/1101/Tower A2/Sector-89A"/>
    <s v="HSG-023/Tower A2"/>
    <x v="7"/>
    <s v="11"/>
    <x v="0"/>
    <n v="2085"/>
    <x v="0"/>
    <n v="119.76"/>
    <n v="0"/>
    <n v="20.96"/>
  </r>
  <r>
    <s v="Seven Elements"/>
    <s v="Sq.Ft."/>
    <s v="Residential"/>
    <s v="Apartment"/>
    <x v="527"/>
    <s v="HSG-023/201/Tower A2/Sector-89A"/>
    <s v="HSG-023/Tower A2"/>
    <x v="7"/>
    <s v="2"/>
    <x v="0"/>
    <n v="2085"/>
    <x v="0"/>
    <n v="119.76"/>
    <n v="0"/>
    <n v="20.96"/>
  </r>
  <r>
    <s v="Seven Elements"/>
    <s v="Sq.Ft."/>
    <s v="Residential"/>
    <s v="Apartment"/>
    <x v="528"/>
    <s v="HSG-023/102/Tower A2/Sector-89A"/>
    <s v="HSG-023/Tower A2"/>
    <x v="7"/>
    <s v="1"/>
    <x v="1"/>
    <n v="1605"/>
    <x v="1"/>
    <n v="92.71"/>
    <n v="0"/>
    <n v="15.71"/>
  </r>
  <r>
    <s v="Seven Elements"/>
    <s v="Sq.Ft."/>
    <s v="Residential"/>
    <s v="Apartment"/>
    <x v="529"/>
    <s v="HSG-023/1003/Tower A2/Sector-89A"/>
    <s v="HSG-023/Tower A2"/>
    <x v="7"/>
    <s v="10"/>
    <x v="0"/>
    <n v="2085"/>
    <x v="0"/>
    <n v="119.76"/>
    <n v="0"/>
    <n v="20.96"/>
  </r>
  <r>
    <s v="Seven Elements"/>
    <s v="Sq.Ft."/>
    <s v="Residential"/>
    <s v="Apartment"/>
    <x v="530"/>
    <s v="HSG-023/102/Tower A3/Sector-89A"/>
    <s v="HSG-023/Tower A3"/>
    <x v="0"/>
    <s v="1"/>
    <x v="1"/>
    <n v="1605"/>
    <x v="1"/>
    <n v="92.71"/>
    <n v="0"/>
    <n v="15.71"/>
  </r>
  <r>
    <s v="Seven Elements"/>
    <s v="Sq.Ft."/>
    <s v="Residential"/>
    <s v="Apartment"/>
    <x v="531"/>
    <s v="HSG-023/1004/Tower A2/Sector-89A"/>
    <s v="HSG-023/Tower A2"/>
    <x v="7"/>
    <s v="10"/>
    <x v="1"/>
    <n v="1620"/>
    <x v="1"/>
    <n v="92.71"/>
    <n v="0"/>
    <n v="15.71"/>
  </r>
  <r>
    <s v="Seven Elements"/>
    <s v="Sq.Ft."/>
    <s v="Residential"/>
    <s v="Apartment"/>
    <x v="532"/>
    <s v="HSG-023/103/Tower A2/Sector-89A"/>
    <s v="HSG-023/Tower A2"/>
    <x v="7"/>
    <s v="1"/>
    <x v="0"/>
    <n v="2085"/>
    <x v="0"/>
    <n v="119.76"/>
    <n v="0"/>
    <n v="20.96"/>
  </r>
  <r>
    <s v="Seven Elements"/>
    <s v="Sq.Ft."/>
    <s v="Residential"/>
    <s v="Apartment"/>
    <x v="533"/>
    <s v="HSG-023/1103/Tower A2/Sector-89A"/>
    <s v="HSG-023/Tower A2"/>
    <x v="7"/>
    <s v="11"/>
    <x v="0"/>
    <n v="2085"/>
    <x v="0"/>
    <n v="119.76"/>
    <n v="0"/>
    <n v="20.96"/>
  </r>
  <r>
    <s v="Seven Elements"/>
    <s v="Sq.Ft."/>
    <s v="Residential"/>
    <s v="Apartment"/>
    <x v="534"/>
    <s v="HSG-023/201/Tower A3/Sector-89A"/>
    <s v="HSG-023/Tower A3"/>
    <x v="0"/>
    <s v="2"/>
    <x v="0"/>
    <n v="2085"/>
    <x v="0"/>
    <n v="119.76"/>
    <n v="0"/>
    <n v="20.96"/>
  </r>
  <r>
    <s v="Seven Elements"/>
    <s v="Sq.Ft."/>
    <s v="Residential"/>
    <s v="Apartment"/>
    <x v="535"/>
    <s v="HSG-023/1104/Tower A2/Sector-89A"/>
    <s v="HSG-023/Tower A2"/>
    <x v="7"/>
    <s v="11"/>
    <x v="1"/>
    <n v="1605"/>
    <x v="1"/>
    <n v="92.71"/>
    <n v="0"/>
    <n v="15.71"/>
  </r>
  <r>
    <s v="Seven Elements"/>
    <s v="Sq.Ft."/>
    <s v="Residential"/>
    <s v="Apartment"/>
    <x v="536"/>
    <s v="HSG-023/202/Tower A3/Sector-89A"/>
    <s v="HSG-023/Tower A3"/>
    <x v="0"/>
    <s v="2"/>
    <x v="1"/>
    <n v="1605"/>
    <x v="1"/>
    <n v="92.71"/>
    <n v="0"/>
    <n v="15.71"/>
  </r>
  <r>
    <s v="Seven Elements"/>
    <s v="Sq.Ft."/>
    <s v="Residential"/>
    <s v="Apartment"/>
    <x v="537"/>
    <s v="HSG-023/103/Tower A3/Sector-89A"/>
    <s v="HSG-023/Tower A3"/>
    <x v="0"/>
    <s v="1"/>
    <x v="0"/>
    <n v="2085"/>
    <x v="0"/>
    <n v="119.76"/>
    <n v="0"/>
    <n v="20.96"/>
  </r>
  <r>
    <s v="Seven Elements"/>
    <s v="Sq.Ft."/>
    <s v="Residential"/>
    <s v="Apartment"/>
    <x v="538"/>
    <s v="HSG-023/1102/Tower A2/Sector-89A"/>
    <s v="HSG-023/Tower A2"/>
    <x v="7"/>
    <s v="11"/>
    <x v="1"/>
    <n v="1605"/>
    <x v="1"/>
    <n v="92.71"/>
    <n v="0"/>
    <n v="15.71"/>
  </r>
  <r>
    <s v="Seven Elements"/>
    <s v="Sq.Ft."/>
    <s v="Residential"/>
    <s v="Apartment"/>
    <x v="539"/>
    <s v="HSG-023/104/Tower A3/Sector-89A"/>
    <s v="HSG-023/Tower A3"/>
    <x v="0"/>
    <s v="1"/>
    <x v="1"/>
    <n v="1605"/>
    <x v="1"/>
    <n v="92.71"/>
    <n v="0"/>
    <n v="15.71"/>
  </r>
  <r>
    <s v="Seven Elements"/>
    <s v="Sq.Ft."/>
    <s v="Residential"/>
    <s v="Apartment"/>
    <x v="540"/>
    <s v="HSG-023/1203/Tower A2/Sector-89A"/>
    <s v="HSG-023/Tower A2"/>
    <x v="7"/>
    <s v="12"/>
    <x v="0"/>
    <n v="2085"/>
    <x v="0"/>
    <n v="119.76"/>
    <n v="0"/>
    <n v="20.96"/>
  </r>
  <r>
    <s v="Seven Elements"/>
    <s v="Sq.Ft."/>
    <s v="Residential"/>
    <s v="Apartment"/>
    <x v="541"/>
    <s v="HSG-023/301/Tower A3/Sector-89A"/>
    <s v="HSG-023/Tower A3"/>
    <x v="0"/>
    <s v="3"/>
    <x v="0"/>
    <n v="2085"/>
    <x v="0"/>
    <n v="119.76"/>
    <n v="0"/>
    <n v="20.96"/>
  </r>
  <r>
    <s v="Seven Elements"/>
    <s v="Sq.Ft."/>
    <s v="Residential"/>
    <s v="Apartment"/>
    <x v="542"/>
    <s v="HSG-023/1204/Tower A2/Sector-89A"/>
    <s v="HSG-023/Tower A2"/>
    <x v="7"/>
    <s v="12"/>
    <x v="1"/>
    <n v="1605"/>
    <x v="1"/>
    <n v="92.71"/>
    <n v="0"/>
    <n v="15.71"/>
  </r>
  <r>
    <s v="Seven Elements"/>
    <s v="Sq.Ft."/>
    <s v="Residential"/>
    <s v="Apartment"/>
    <x v="543"/>
    <s v="HSG-023/302/Tower A3/Sector-89A"/>
    <s v="HSG-023/Tower A3"/>
    <x v="0"/>
    <s v="3"/>
    <x v="1"/>
    <n v="1620"/>
    <x v="1"/>
    <n v="92.71"/>
    <n v="0"/>
    <n v="15.71"/>
  </r>
  <r>
    <s v="Seven Elements"/>
    <s v="Sq.Ft."/>
    <s v="Residential"/>
    <s v="Apartment"/>
    <x v="544"/>
    <s v="HSG-023/1201/Tower A2/Sector-89A"/>
    <s v="HSG-023/Tower A2"/>
    <x v="7"/>
    <s v="12"/>
    <x v="0"/>
    <n v="2085"/>
    <x v="0"/>
    <n v="119.76"/>
    <n v="0"/>
    <n v="20.96"/>
  </r>
  <r>
    <s v="Seven Elements"/>
    <s v="Sq.Ft."/>
    <s v="Residential"/>
    <s v="Apartment"/>
    <x v="545"/>
    <s v="HSG-023/203/Tower A3/Sector-89A"/>
    <s v="HSG-023/Tower A3"/>
    <x v="0"/>
    <s v="2"/>
    <x v="0"/>
    <n v="2085"/>
    <x v="0"/>
    <n v="119.76"/>
    <n v="0"/>
    <n v="20.96"/>
  </r>
  <r>
    <s v="Seven Elements"/>
    <s v="Sq.Ft."/>
    <s v="Residential"/>
    <s v="Apartment"/>
    <x v="546"/>
    <s v="HSG-023/1202/Tower A2/Sector-89A"/>
    <s v="HSG-023/Tower A2"/>
    <x v="7"/>
    <s v="12"/>
    <x v="1"/>
    <n v="1605"/>
    <x v="1"/>
    <n v="92.71"/>
    <n v="0"/>
    <n v="15.71"/>
  </r>
  <r>
    <s v="Seven Elements"/>
    <s v="Sq.Ft."/>
    <s v="Residential"/>
    <s v="Apartment"/>
    <x v="547"/>
    <s v="HSG-023/204/Tower A3/Sector-89A"/>
    <s v="HSG-023/Tower A3"/>
    <x v="0"/>
    <s v="2"/>
    <x v="1"/>
    <n v="1605"/>
    <x v="1"/>
    <n v="92.71"/>
    <n v="0"/>
    <n v="15.71"/>
  </r>
  <r>
    <s v="Seven Elements"/>
    <s v="Sq.Ft."/>
    <s v="Residential"/>
    <s v="Apartment"/>
    <x v="548"/>
    <s v="HSG-023/1403/Tower A2/Sector-89A"/>
    <s v="HSG-023/Tower A2"/>
    <x v="7"/>
    <s v="14"/>
    <x v="0"/>
    <n v="2085"/>
    <x v="0"/>
    <n v="119.76"/>
    <n v="0"/>
    <n v="20.96"/>
  </r>
  <r>
    <s v="Seven Elements"/>
    <s v="Sq.Ft."/>
    <s v="Residential"/>
    <s v="Apartment"/>
    <x v="549"/>
    <s v="HSG-023/401/Tower A3/Sector-89A"/>
    <s v="HSG-023/Tower A3"/>
    <x v="0"/>
    <s v="4"/>
    <x v="0"/>
    <n v="2085"/>
    <x v="0"/>
    <n v="119.76"/>
    <n v="0"/>
    <n v="20.96"/>
  </r>
  <r>
    <s v="Seven Elements"/>
    <s v="Sq.Ft."/>
    <s v="Residential"/>
    <s v="Apartment"/>
    <x v="550"/>
    <s v="HSG-023/1404/Tower A2/Sector-89A"/>
    <s v="HSG-023/Tower A2"/>
    <x v="7"/>
    <s v="14"/>
    <x v="1"/>
    <n v="1605"/>
    <x v="1"/>
    <n v="92.71"/>
    <n v="0"/>
    <n v="15.71"/>
  </r>
  <r>
    <s v="Seven Elements"/>
    <s v="Sq.Ft."/>
    <s v="Residential"/>
    <s v="Apartment"/>
    <x v="551"/>
    <s v="HSG-023/402/Tower A3/Sector-89A"/>
    <s v="HSG-023/Tower A3"/>
    <x v="0"/>
    <s v="4"/>
    <x v="1"/>
    <n v="1620"/>
    <x v="1"/>
    <n v="92.71"/>
    <n v="0"/>
    <n v="15.71"/>
  </r>
  <r>
    <s v="Seven Elements"/>
    <s v="Sq.Ft."/>
    <s v="Residential"/>
    <s v="Apartment"/>
    <x v="552"/>
    <s v="HSG-023/1401/Tower A2/Sector-89A"/>
    <s v="HSG-023/Tower A2"/>
    <x v="7"/>
    <s v="14"/>
    <x v="0"/>
    <n v="2085"/>
    <x v="0"/>
    <n v="119.76"/>
    <n v="0"/>
    <n v="20.96"/>
  </r>
  <r>
    <s v="Seven Elements"/>
    <s v="Sq.Ft."/>
    <s v="Residential"/>
    <s v="Apartment"/>
    <x v="553"/>
    <s v="HSG-023/303/Tower A3/Sector-89A"/>
    <s v="HSG-023/Tower A3"/>
    <x v="0"/>
    <s v="3"/>
    <x v="0"/>
    <n v="2085"/>
    <x v="0"/>
    <n v="119.76"/>
    <n v="0"/>
    <n v="20.96"/>
  </r>
  <r>
    <s v="Seven Elements"/>
    <s v="Sq.Ft."/>
    <s v="Residential"/>
    <s v="Apartment"/>
    <x v="554"/>
    <s v="HSG-023/1402/Tower A2/Sector-89A"/>
    <s v="HSG-023/Tower A2"/>
    <x v="7"/>
    <s v="14"/>
    <x v="1"/>
    <n v="1605"/>
    <x v="1"/>
    <n v="92.71"/>
    <n v="0"/>
    <n v="15.71"/>
  </r>
  <r>
    <s v="Seven Elements"/>
    <s v="Sq.Ft."/>
    <s v="Residential"/>
    <s v="Apartment"/>
    <x v="555"/>
    <s v="HSG-023/304/Tower A3/Sector-89A"/>
    <s v="HSG-023/Tower A3"/>
    <x v="0"/>
    <s v="3"/>
    <x v="1"/>
    <n v="1605"/>
    <x v="1"/>
    <n v="92.71"/>
    <n v="0"/>
    <n v="15.71"/>
  </r>
  <r>
    <s v="Seven Elements"/>
    <s v="Sq.Ft."/>
    <s v="Residential"/>
    <s v="Apartment"/>
    <x v="556"/>
    <s v="HSG-023/1503/Tower A2/Sector-89A"/>
    <s v="HSG-023/Tower A2"/>
    <x v="7"/>
    <s v="15"/>
    <x v="0"/>
    <n v="2085"/>
    <x v="0"/>
    <n v="119.76"/>
    <n v="0"/>
    <n v="20.96"/>
  </r>
  <r>
    <s v="Seven Elements"/>
    <s v="Sq.Ft."/>
    <s v="Residential"/>
    <s v="Apartment"/>
    <x v="557"/>
    <s v="HSG-023/501/Tower A3/Sector-89A"/>
    <s v="HSG-023/Tower A3"/>
    <x v="0"/>
    <s v="5"/>
    <x v="0"/>
    <n v="2085"/>
    <x v="0"/>
    <n v="119.76"/>
    <n v="0"/>
    <n v="20.96"/>
  </r>
  <r>
    <s v="Seven Elements"/>
    <s v="Sq.Ft."/>
    <s v="Residential"/>
    <s v="Apartment"/>
    <x v="558"/>
    <s v="HSG-023/1504/Tower A2/Sector-89A"/>
    <s v="HSG-023/Tower A2"/>
    <x v="7"/>
    <s v="15"/>
    <x v="1"/>
    <n v="1605"/>
    <x v="1"/>
    <n v="92.71"/>
    <n v="0"/>
    <n v="15.71"/>
  </r>
  <r>
    <s v="Seven Elements"/>
    <s v="Sq.Ft."/>
    <s v="Residential"/>
    <s v="Apartment"/>
    <x v="559"/>
    <s v="HSG-023/502/Tower A3/Sector-89A"/>
    <s v="HSG-023/Tower A3"/>
    <x v="0"/>
    <s v="5"/>
    <x v="1"/>
    <n v="1605"/>
    <x v="1"/>
    <n v="92.71"/>
    <n v="0"/>
    <n v="15.71"/>
  </r>
  <r>
    <s v="Seven Elements"/>
    <s v="Sq.Ft."/>
    <s v="Residential"/>
    <s v="Apartment"/>
    <x v="560"/>
    <s v="HSG-023/1501/Tower A2/Sector-89A"/>
    <s v="HSG-023/Tower A2"/>
    <x v="7"/>
    <s v="15"/>
    <x v="0"/>
    <n v="2085"/>
    <x v="0"/>
    <n v="119.76"/>
    <n v="0"/>
    <n v="20.96"/>
  </r>
  <r>
    <s v="Seven Elements"/>
    <s v="Sq.Ft."/>
    <s v="Residential"/>
    <s v="Apartment"/>
    <x v="561"/>
    <s v="HSG-023/403/Tower A3/Sector-89A"/>
    <s v="HSG-023/Tower A3"/>
    <x v="0"/>
    <s v="4"/>
    <x v="0"/>
    <n v="2085"/>
    <x v="0"/>
    <n v="119.76"/>
    <n v="0"/>
    <n v="20.96"/>
  </r>
  <r>
    <s v="Seven Elements"/>
    <s v="Sq.Ft."/>
    <s v="Residential"/>
    <s v="Apartment"/>
    <x v="562"/>
    <s v="HSG-023/1502/Tower A2/Sector-89A"/>
    <s v="HSG-023/Tower A2"/>
    <x v="7"/>
    <s v="15"/>
    <x v="1"/>
    <n v="1605"/>
    <x v="1"/>
    <n v="92.71"/>
    <n v="0"/>
    <n v="15.71"/>
  </r>
  <r>
    <s v="Seven Elements"/>
    <s v="Sq.Ft."/>
    <s v="Residential"/>
    <s v="Apartment"/>
    <x v="563"/>
    <s v="HSG-023/404/Tower A3/Sector-89A"/>
    <s v="HSG-023/Tower A3"/>
    <x v="0"/>
    <s v="4"/>
    <x v="1"/>
    <n v="1620"/>
    <x v="1"/>
    <n v="92.71"/>
    <n v="0"/>
    <n v="15.71"/>
  </r>
  <r>
    <s v="Seven Elements"/>
    <s v="Sq.Ft."/>
    <s v="Residential"/>
    <s v="Apartment"/>
    <x v="564"/>
    <s v="HSG-023/1603/Tower A2/Sector-89A"/>
    <s v="HSG-023/Tower A2"/>
    <x v="7"/>
    <s v="16"/>
    <x v="0"/>
    <n v="2085"/>
    <x v="0"/>
    <n v="119.76"/>
    <n v="0"/>
    <n v="20.96"/>
  </r>
  <r>
    <s v="Seven Elements"/>
    <s v="Sq.Ft."/>
    <s v="Residential"/>
    <s v="Apartment"/>
    <x v="565"/>
    <s v="HSG-023/601/Tower A3/Sector-89A"/>
    <s v="HSG-023/Tower A3"/>
    <x v="0"/>
    <s v="6"/>
    <x v="0"/>
    <n v="2085"/>
    <x v="0"/>
    <n v="119.76"/>
    <n v="0"/>
    <n v="20.96"/>
  </r>
  <r>
    <s v="Seven Elements"/>
    <s v="Sq.Ft."/>
    <s v="Residential"/>
    <s v="Apartment"/>
    <x v="566"/>
    <s v="HSG-023/1604/Tower A2/Sector-89A"/>
    <s v="HSG-023/Tower A2"/>
    <x v="7"/>
    <s v="16"/>
    <x v="1"/>
    <n v="1605"/>
    <x v="1"/>
    <n v="92.71"/>
    <n v="0"/>
    <n v="15.71"/>
  </r>
  <r>
    <s v="Seven Elements"/>
    <s v="Sq.Ft."/>
    <s v="Residential"/>
    <s v="Apartment"/>
    <x v="567"/>
    <s v="HSG-023/602/Tower A3/Sector-89A"/>
    <s v="HSG-023/Tower A3"/>
    <x v="0"/>
    <s v="6"/>
    <x v="1"/>
    <n v="1605"/>
    <x v="1"/>
    <n v="92.71"/>
    <n v="0"/>
    <n v="15.71"/>
  </r>
  <r>
    <s v="Seven Elements"/>
    <s v="Sq.Ft."/>
    <s v="Residential"/>
    <s v="Apartment"/>
    <x v="568"/>
    <s v="HSG-023/1601/Tower A2/Sector-89A"/>
    <s v="HSG-023/Tower A2"/>
    <x v="7"/>
    <s v="16"/>
    <x v="0"/>
    <n v="2085"/>
    <x v="0"/>
    <n v="119.76"/>
    <n v="0"/>
    <n v="20.96"/>
  </r>
  <r>
    <s v="Seven Elements"/>
    <s v="Sq.Ft."/>
    <s v="Residential"/>
    <s v="Apartment"/>
    <x v="569"/>
    <s v="HSG-023/503/Tower A3/Sector-89A"/>
    <s v="HSG-023/Tower A3"/>
    <x v="0"/>
    <s v="5"/>
    <x v="0"/>
    <n v="2085"/>
    <x v="0"/>
    <n v="119.76"/>
    <n v="0"/>
    <n v="20.96"/>
  </r>
  <r>
    <s v="Seven Elements"/>
    <s v="Sq.Ft."/>
    <s v="Residential"/>
    <s v="Apartment"/>
    <x v="570"/>
    <s v="HSG-023/1602/Tower A2/Sector-89A"/>
    <s v="HSG-023/Tower A2"/>
    <x v="7"/>
    <s v="16"/>
    <x v="1"/>
    <n v="1605"/>
    <x v="1"/>
    <n v="92.71"/>
    <n v="0"/>
    <n v="15.71"/>
  </r>
  <r>
    <s v="Seven Elements"/>
    <s v="Sq.Ft."/>
    <s v="Residential"/>
    <s v="Apartment"/>
    <x v="571"/>
    <s v="HSG-023/504/Tower A3/Sector-89A"/>
    <s v="HSG-023/Tower A3"/>
    <x v="0"/>
    <s v="5"/>
    <x v="1"/>
    <n v="1605"/>
    <x v="1"/>
    <n v="92.71"/>
    <n v="0"/>
    <n v="15.71"/>
  </r>
  <r>
    <s v="Seven Elements"/>
    <s v="Sq.Ft."/>
    <s v="Residential"/>
    <s v="Apartment"/>
    <x v="572"/>
    <s v="HSG-023/1703/Tower A2/Sector-89A"/>
    <s v="HSG-023/Tower A2"/>
    <x v="7"/>
    <s v="17"/>
    <x v="0"/>
    <n v="2085"/>
    <x v="0"/>
    <n v="119.76"/>
    <n v="0"/>
    <n v="20.96"/>
  </r>
  <r>
    <s v="Seven Elements"/>
    <s v="Sq.Ft."/>
    <s v="Residential"/>
    <s v="Apartment"/>
    <x v="573"/>
    <s v="HSG-023/701/Tower A3/Sector-89A"/>
    <s v="HSG-023/Tower A3"/>
    <x v="0"/>
    <s v="7"/>
    <x v="0"/>
    <n v="2085"/>
    <x v="0"/>
    <n v="119.76"/>
    <n v="0"/>
    <n v="20.96"/>
  </r>
  <r>
    <s v="Seven Elements"/>
    <s v="Sq.Ft."/>
    <s v="Residential"/>
    <s v="Apartment"/>
    <x v="574"/>
    <s v="HSG-023/1704/Tower A2/Sector-89A"/>
    <s v="HSG-023/Tower A2"/>
    <x v="7"/>
    <s v="17"/>
    <x v="1"/>
    <n v="1605"/>
    <x v="1"/>
    <n v="92.71"/>
    <n v="0"/>
    <n v="15.71"/>
  </r>
  <r>
    <s v="Seven Elements"/>
    <s v="Sq.Ft."/>
    <s v="Residential"/>
    <s v="Apartment"/>
    <x v="575"/>
    <s v="HSG-023/702/Tower A3/Sector-89A"/>
    <s v="HSG-023/Tower A3"/>
    <x v="0"/>
    <s v="7"/>
    <x v="1"/>
    <n v="1605"/>
    <x v="1"/>
    <n v="92.71"/>
    <n v="0"/>
    <n v="15.71"/>
  </r>
  <r>
    <s v="Seven Elements"/>
    <s v="Sq.Ft."/>
    <s v="Residential"/>
    <s v="Apartment"/>
    <x v="576"/>
    <s v="HSG-023/1701/Tower A2/Sector-89A"/>
    <s v="HSG-023/Tower A2"/>
    <x v="7"/>
    <s v="17"/>
    <x v="0"/>
    <n v="2085"/>
    <x v="0"/>
    <n v="119.76"/>
    <n v="0"/>
    <n v="20.96"/>
  </r>
  <r>
    <s v="Seven Elements"/>
    <s v="Sq.Ft."/>
    <s v="Residential"/>
    <s v="Apartment"/>
    <x v="577"/>
    <s v="HSG-023/603/Tower A3/Sector-89A"/>
    <s v="HSG-023/Tower A3"/>
    <x v="0"/>
    <s v="6"/>
    <x v="0"/>
    <n v="2085"/>
    <x v="0"/>
    <n v="119.76"/>
    <n v="0"/>
    <n v="20.96"/>
  </r>
  <r>
    <s v="Seven Elements"/>
    <s v="Sq.Ft."/>
    <s v="Residential"/>
    <s v="Apartment"/>
    <x v="578"/>
    <s v="HSG-023/1702/Tower A2/Sector-89A"/>
    <s v="HSG-023/Tower A2"/>
    <x v="7"/>
    <s v="17"/>
    <x v="1"/>
    <n v="1605"/>
    <x v="1"/>
    <n v="92.71"/>
    <n v="0"/>
    <n v="15.71"/>
  </r>
  <r>
    <s v="Seven Elements"/>
    <s v="Sq.Ft."/>
    <s v="Residential"/>
    <s v="Apartment"/>
    <x v="579"/>
    <s v="HSG-023/604/Tower A3/Sector-89A"/>
    <s v="HSG-023/Tower A3"/>
    <x v="0"/>
    <s v="6"/>
    <x v="1"/>
    <n v="1605"/>
    <x v="1"/>
    <n v="92.71"/>
    <n v="0"/>
    <n v="15.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5" indent="0" outline="1" outlineData="1" multipleFieldFilters="0">
  <location ref="A3:C8" firstHeaderRow="0" firstDataRow="1" firstDataCol="1"/>
  <pivotFields count="15">
    <pivotField showAll="0"/>
    <pivotField showAll="0"/>
    <pivotField showAll="0"/>
    <pivotField showAll="0"/>
    <pivotField dataField="1" showAll="0">
      <items count="581">
        <item x="106"/>
        <item x="108"/>
        <item x="116"/>
        <item x="118"/>
        <item x="112"/>
        <item x="114"/>
        <item x="123"/>
        <item x="124"/>
        <item x="119"/>
        <item x="121"/>
        <item x="130"/>
        <item x="131"/>
        <item x="125"/>
        <item x="127"/>
        <item x="135"/>
        <item x="137"/>
        <item x="133"/>
        <item x="134"/>
        <item x="138"/>
        <item x="139"/>
        <item x="90"/>
        <item x="91"/>
        <item x="94"/>
        <item x="95"/>
        <item x="92"/>
        <item x="93"/>
        <item x="98"/>
        <item x="99"/>
        <item x="96"/>
        <item x="97"/>
        <item x="100"/>
        <item x="103"/>
        <item x="104"/>
        <item x="101"/>
        <item x="102"/>
        <item x="109"/>
        <item x="110"/>
        <item x="105"/>
        <item x="107"/>
        <item x="115"/>
        <item x="117"/>
        <item x="111"/>
        <item x="113"/>
        <item x="122"/>
        <item x="120"/>
        <item x="129"/>
        <item x="132"/>
        <item x="126"/>
        <item x="128"/>
        <item x="136"/>
        <item x="161"/>
        <item x="163"/>
        <item x="158"/>
        <item x="159"/>
        <item x="171"/>
        <item x="174"/>
        <item x="167"/>
        <item x="170"/>
        <item x="183"/>
        <item x="186"/>
        <item x="178"/>
        <item x="181"/>
        <item x="194"/>
        <item x="197"/>
        <item x="190"/>
        <item x="192"/>
        <item x="199"/>
        <item x="201"/>
        <item x="241"/>
        <item x="242"/>
        <item x="142"/>
        <item x="143"/>
        <item x="140"/>
        <item x="141"/>
        <item x="146"/>
        <item x="147"/>
        <item x="144"/>
        <item x="145"/>
        <item x="148"/>
        <item x="151"/>
        <item x="152"/>
        <item x="149"/>
        <item x="150"/>
        <item x="155"/>
        <item x="156"/>
        <item x="153"/>
        <item x="154"/>
        <item x="162"/>
        <item x="164"/>
        <item x="157"/>
        <item x="160"/>
        <item x="172"/>
        <item x="175"/>
        <item x="166"/>
        <item x="169"/>
        <item x="184"/>
        <item x="187"/>
        <item x="177"/>
        <item x="180"/>
        <item x="195"/>
        <item x="198"/>
        <item x="189"/>
        <item x="191"/>
        <item x="200"/>
        <item x="204"/>
        <item x="210"/>
        <item x="211"/>
        <item x="205"/>
        <item x="207"/>
        <item x="217"/>
        <item x="219"/>
        <item x="213"/>
        <item x="215"/>
        <item x="225"/>
        <item x="227"/>
        <item x="221"/>
        <item x="223"/>
        <item x="235"/>
        <item x="238"/>
        <item x="229"/>
        <item x="232"/>
        <item x="332"/>
        <item x="335"/>
        <item x="326"/>
        <item x="329"/>
        <item x="342"/>
        <item x="345"/>
        <item x="338"/>
        <item x="340"/>
        <item x="348"/>
        <item x="173"/>
        <item x="165"/>
        <item x="168"/>
        <item x="182"/>
        <item x="185"/>
        <item x="176"/>
        <item x="179"/>
        <item x="193"/>
        <item x="196"/>
        <item x="188"/>
        <item x="202"/>
        <item x="203"/>
        <item x="209"/>
        <item x="212"/>
        <item x="206"/>
        <item x="208"/>
        <item x="218"/>
        <item x="220"/>
        <item x="214"/>
        <item x="216"/>
        <item x="226"/>
        <item x="228"/>
        <item x="222"/>
        <item x="224"/>
        <item x="237"/>
        <item x="240"/>
        <item x="231"/>
        <item x="234"/>
        <item x="334"/>
        <item x="337"/>
        <item x="328"/>
        <item x="331"/>
        <item x="344"/>
        <item x="347"/>
        <item x="339"/>
        <item x="341"/>
        <item x="350"/>
        <item x="352"/>
        <item x="359"/>
        <item x="361"/>
        <item x="355"/>
        <item x="357"/>
        <item x="367"/>
        <item x="369"/>
        <item x="363"/>
        <item x="365"/>
        <item x="376"/>
        <item x="378"/>
        <item x="371"/>
        <item x="373"/>
        <item x="386"/>
        <item x="389"/>
        <item x="380"/>
        <item x="383"/>
        <item x="398"/>
        <item x="401"/>
        <item x="392"/>
        <item x="395"/>
        <item x="407"/>
        <item x="410"/>
        <item x="403"/>
        <item x="405"/>
        <item x="236"/>
        <item x="239"/>
        <item x="230"/>
        <item x="233"/>
        <item x="333"/>
        <item x="336"/>
        <item x="327"/>
        <item x="330"/>
        <item x="343"/>
        <item x="346"/>
        <item x="353"/>
        <item x="349"/>
        <item x="351"/>
        <item x="358"/>
        <item x="360"/>
        <item x="354"/>
        <item x="356"/>
        <item x="366"/>
        <item x="368"/>
        <item x="362"/>
        <item x="364"/>
        <item x="375"/>
        <item x="377"/>
        <item x="370"/>
        <item x="372"/>
        <item x="385"/>
        <item x="388"/>
        <item x="379"/>
        <item x="382"/>
        <item x="397"/>
        <item x="400"/>
        <item x="391"/>
        <item x="394"/>
        <item x="406"/>
        <item x="409"/>
        <item x="404"/>
        <item x="416"/>
        <item x="411"/>
        <item x="413"/>
        <item x="422"/>
        <item x="424"/>
        <item x="418"/>
        <item x="420"/>
        <item x="430"/>
        <item x="432"/>
        <item x="426"/>
        <item x="428"/>
        <item x="440"/>
        <item x="442"/>
        <item x="434"/>
        <item x="437"/>
        <item x="450"/>
        <item x="453"/>
        <item x="444"/>
        <item x="448"/>
        <item x="250"/>
        <item x="253"/>
        <item x="245"/>
        <item x="247"/>
        <item x="256"/>
        <item x="258"/>
        <item x="255"/>
        <item x="374"/>
        <item x="387"/>
        <item x="390"/>
        <item x="381"/>
        <item x="384"/>
        <item x="399"/>
        <item x="402"/>
        <item x="393"/>
        <item x="396"/>
        <item x="408"/>
        <item x="415"/>
        <item x="417"/>
        <item x="412"/>
        <item x="414"/>
        <item x="423"/>
        <item x="425"/>
        <item x="419"/>
        <item x="421"/>
        <item x="431"/>
        <item x="433"/>
        <item x="427"/>
        <item x="429"/>
        <item x="441"/>
        <item x="443"/>
        <item x="436"/>
        <item x="439"/>
        <item x="452"/>
        <item x="455"/>
        <item x="446"/>
        <item x="449"/>
        <item x="251"/>
        <item x="254"/>
        <item x="244"/>
        <item x="248"/>
        <item x="257"/>
        <item x="259"/>
        <item x="266"/>
        <item x="268"/>
        <item x="262"/>
        <item x="264"/>
        <item x="274"/>
        <item x="276"/>
        <item x="270"/>
        <item x="272"/>
        <item x="282"/>
        <item x="284"/>
        <item x="278"/>
        <item x="280"/>
        <item x="289"/>
        <item x="291"/>
        <item x="285"/>
        <item x="287"/>
        <item x="297"/>
        <item x="299"/>
        <item x="293"/>
        <item x="296"/>
        <item x="305"/>
        <item x="307"/>
        <item x="301"/>
        <item x="304"/>
        <item x="309"/>
        <item x="311"/>
        <item x="435"/>
        <item x="438"/>
        <item x="451"/>
        <item x="454"/>
        <item x="445"/>
        <item x="447"/>
        <item x="249"/>
        <item x="252"/>
        <item x="243"/>
        <item x="246"/>
        <item x="260"/>
        <item x="265"/>
        <item x="267"/>
        <item x="261"/>
        <item x="263"/>
        <item x="273"/>
        <item x="275"/>
        <item x="269"/>
        <item x="271"/>
        <item x="281"/>
        <item x="283"/>
        <item x="277"/>
        <item x="279"/>
        <item x="290"/>
        <item x="292"/>
        <item x="286"/>
        <item x="288"/>
        <item x="298"/>
        <item x="300"/>
        <item x="294"/>
        <item x="295"/>
        <item x="306"/>
        <item x="308"/>
        <item x="302"/>
        <item x="303"/>
        <item x="310"/>
        <item x="312"/>
        <item x="315"/>
        <item x="316"/>
        <item x="313"/>
        <item x="314"/>
        <item x="317"/>
        <item x="519"/>
        <item x="523"/>
        <item x="513"/>
        <item x="517"/>
        <item x="528"/>
        <item x="532"/>
        <item x="525"/>
        <item x="527"/>
        <item x="320"/>
        <item x="321"/>
        <item x="318"/>
        <item x="319"/>
        <item x="324"/>
        <item x="325"/>
        <item x="322"/>
        <item x="323"/>
        <item x="487"/>
        <item x="488"/>
        <item x="491"/>
        <item x="489"/>
        <item x="490"/>
        <item x="494"/>
        <item x="495"/>
        <item x="492"/>
        <item x="493"/>
        <item x="498"/>
        <item x="499"/>
        <item x="496"/>
        <item x="497"/>
        <item x="503"/>
        <item x="504"/>
        <item x="500"/>
        <item x="501"/>
        <item x="510"/>
        <item x="511"/>
        <item x="506"/>
        <item x="507"/>
        <item x="520"/>
        <item x="522"/>
        <item x="514"/>
        <item x="516"/>
        <item x="529"/>
        <item x="531"/>
        <item x="526"/>
        <item x="538"/>
        <item x="533"/>
        <item x="535"/>
        <item x="544"/>
        <item x="546"/>
        <item x="540"/>
        <item x="542"/>
        <item x="552"/>
        <item x="554"/>
        <item x="548"/>
        <item x="550"/>
        <item x="560"/>
        <item x="562"/>
        <item x="556"/>
        <item x="558"/>
        <item x="568"/>
        <item x="570"/>
        <item x="564"/>
        <item x="566"/>
        <item x="576"/>
        <item x="578"/>
        <item x="572"/>
        <item x="574"/>
        <item x="457"/>
        <item x="459"/>
        <item x="456"/>
        <item x="502"/>
        <item x="509"/>
        <item x="512"/>
        <item x="505"/>
        <item x="508"/>
        <item x="521"/>
        <item x="524"/>
        <item x="515"/>
        <item x="518"/>
        <item x="530"/>
        <item x="537"/>
        <item x="539"/>
        <item x="534"/>
        <item x="536"/>
        <item x="545"/>
        <item x="547"/>
        <item x="541"/>
        <item x="543"/>
        <item x="553"/>
        <item x="555"/>
        <item x="549"/>
        <item x="551"/>
        <item x="561"/>
        <item x="563"/>
        <item x="557"/>
        <item x="559"/>
        <item x="569"/>
        <item x="571"/>
        <item x="565"/>
        <item x="567"/>
        <item x="577"/>
        <item x="579"/>
        <item x="573"/>
        <item x="575"/>
        <item x="458"/>
        <item x="460"/>
        <item x="463"/>
        <item x="464"/>
        <item x="461"/>
        <item x="462"/>
        <item x="467"/>
        <item x="468"/>
        <item x="465"/>
        <item x="466"/>
        <item x="471"/>
        <item x="472"/>
        <item x="469"/>
        <item x="470"/>
        <item x="475"/>
        <item x="476"/>
        <item x="473"/>
        <item x="474"/>
        <item x="479"/>
        <item x="480"/>
        <item x="477"/>
        <item x="478"/>
        <item x="483"/>
        <item x="484"/>
        <item x="481"/>
        <item x="482"/>
        <item x="485"/>
        <item x="486"/>
        <item x="0"/>
        <item x="1"/>
        <item x="4"/>
        <item x="5"/>
        <item x="2"/>
        <item x="3"/>
        <item x="8"/>
        <item x="9"/>
        <item x="6"/>
        <item x="7"/>
        <item x="10"/>
        <item x="13"/>
        <item x="14"/>
        <item x="11"/>
        <item x="12"/>
        <item x="17"/>
        <item x="18"/>
        <item x="15"/>
        <item x="16"/>
        <item x="21"/>
        <item x="22"/>
        <item x="19"/>
        <item x="20"/>
        <item x="27"/>
        <item x="28"/>
        <item x="23"/>
        <item x="25"/>
        <item x="34"/>
        <item x="36"/>
        <item x="30"/>
        <item x="32"/>
        <item x="41"/>
        <item x="43"/>
        <item x="38"/>
        <item x="40"/>
        <item x="45"/>
        <item x="48"/>
        <item x="53"/>
        <item x="56"/>
        <item x="49"/>
        <item x="52"/>
        <item x="61"/>
        <item x="64"/>
        <item x="57"/>
        <item x="60"/>
        <item x="69"/>
        <item x="72"/>
        <item x="65"/>
        <item x="68"/>
        <item x="77"/>
        <item x="79"/>
        <item x="73"/>
        <item x="75"/>
        <item x="83"/>
        <item x="84"/>
        <item x="81"/>
        <item x="82"/>
        <item x="87"/>
        <item x="88"/>
        <item x="85"/>
        <item x="86"/>
        <item x="89"/>
        <item x="29"/>
        <item x="24"/>
        <item x="26"/>
        <item x="35"/>
        <item x="37"/>
        <item x="31"/>
        <item x="33"/>
        <item x="42"/>
        <item x="44"/>
        <item x="39"/>
        <item x="46"/>
        <item x="47"/>
        <item x="54"/>
        <item x="55"/>
        <item x="50"/>
        <item x="51"/>
        <item x="62"/>
        <item x="63"/>
        <item x="58"/>
        <item x="59"/>
        <item x="70"/>
        <item x="71"/>
        <item x="66"/>
        <item x="67"/>
        <item x="78"/>
        <item x="80"/>
        <item x="74"/>
        <item x="76"/>
        <item t="default"/>
      </items>
    </pivotField>
    <pivotField showAll="0"/>
    <pivotField showAll="0"/>
    <pivotField showAll="0" defaultSubtotal="0">
      <items count="10">
        <item x="7"/>
        <item x="0"/>
        <item x="1"/>
        <item m="1" x="9"/>
        <item x="2"/>
        <item x="3"/>
        <item x="4"/>
        <item x="5"/>
        <item x="6"/>
        <item x="8"/>
      </items>
    </pivotField>
    <pivotField showAll="0"/>
    <pivotField axis="axisRow" showAll="0">
      <items count="5">
        <item x="1"/>
        <item x="3"/>
        <item x="0"/>
        <item x="2"/>
        <item t="default"/>
      </items>
    </pivotField>
    <pivotField showAll="0"/>
    <pivotField dataField="1" showAll="0">
      <items count="33">
        <item x="1"/>
        <item x="2"/>
        <item x="15"/>
        <item x="14"/>
        <item x="31"/>
        <item x="30"/>
        <item x="16"/>
        <item x="0"/>
        <item x="3"/>
        <item x="12"/>
        <item x="19"/>
        <item x="23"/>
        <item x="22"/>
        <item x="18"/>
        <item x="20"/>
        <item x="25"/>
        <item x="27"/>
        <item x="26"/>
        <item x="13"/>
        <item x="28"/>
        <item x="21"/>
        <item x="24"/>
        <item x="29"/>
        <item x="17"/>
        <item x="11"/>
        <item x="6"/>
        <item x="4"/>
        <item x="7"/>
        <item x="9"/>
        <item x="5"/>
        <item x="10"/>
        <item x="8"/>
        <item t="default"/>
      </items>
    </pivotField>
    <pivotField showAll="0"/>
    <pivotField showAll="0"/>
    <pivotField showAll="0"/>
  </pivotFields>
  <rowFields count="1">
    <field x="9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Property ID" fld="4" subtotal="count" baseField="0" baseItem="0"/>
    <dataField name="Sum of Final Billable Area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2"/>
  <sheetViews>
    <sheetView topLeftCell="B1" workbookViewId="0">
      <selection activeCell="H1" sqref="H1"/>
    </sheetView>
  </sheetViews>
  <sheetFormatPr defaultColWidth="8.83203125" defaultRowHeight="15" x14ac:dyDescent="0.25"/>
  <cols>
    <col min="1" max="1" width="18" style="75" bestFit="1" customWidth="1"/>
    <col min="2" max="2" width="8.6640625" style="75" bestFit="1" customWidth="1"/>
    <col min="3" max="3" width="14.1640625" style="75" bestFit="1" customWidth="1"/>
    <col min="4" max="4" width="13.6640625" style="75" bestFit="1" customWidth="1"/>
    <col min="5" max="5" width="18.1640625" style="75" bestFit="1" customWidth="1"/>
    <col min="6" max="6" width="44.6640625" style="75" bestFit="1" customWidth="1"/>
    <col min="7" max="7" width="24.83203125" style="75" bestFit="1" customWidth="1"/>
    <col min="8" max="8" width="15" style="75" bestFit="1" customWidth="1"/>
    <col min="9" max="9" width="14.1640625" style="75" bestFit="1" customWidth="1"/>
    <col min="10" max="11" width="8.83203125" style="75"/>
    <col min="12" max="12" width="14.83203125" style="75" bestFit="1" customWidth="1"/>
    <col min="13" max="13" width="11.6640625" style="75" bestFit="1" customWidth="1"/>
    <col min="14" max="16384" width="8.83203125" style="75"/>
  </cols>
  <sheetData>
    <row r="1" spans="1:15" ht="60" x14ac:dyDescent="0.25">
      <c r="A1" s="74" t="s">
        <v>66</v>
      </c>
      <c r="B1" s="74" t="s">
        <v>67</v>
      </c>
      <c r="C1" s="74" t="s">
        <v>68</v>
      </c>
      <c r="D1" s="74" t="s">
        <v>69</v>
      </c>
      <c r="E1" s="74" t="s">
        <v>70</v>
      </c>
      <c r="F1" s="74" t="s">
        <v>71</v>
      </c>
      <c r="G1" s="74" t="s">
        <v>72</v>
      </c>
      <c r="H1" s="74" t="s">
        <v>1277</v>
      </c>
      <c r="I1" s="74" t="s">
        <v>73</v>
      </c>
      <c r="J1" s="74" t="s">
        <v>74</v>
      </c>
      <c r="K1" s="74" t="s">
        <v>65</v>
      </c>
      <c r="L1" s="74" t="s">
        <v>75</v>
      </c>
      <c r="M1" s="74" t="s">
        <v>76</v>
      </c>
      <c r="N1" s="74" t="s">
        <v>77</v>
      </c>
      <c r="O1" s="74" t="s">
        <v>78</v>
      </c>
    </row>
    <row r="2" spans="1:15" x14ac:dyDescent="0.25">
      <c r="A2" s="76" t="s">
        <v>79</v>
      </c>
      <c r="B2" s="76" t="s">
        <v>80</v>
      </c>
      <c r="C2" s="76" t="s">
        <v>81</v>
      </c>
      <c r="D2" s="76" t="s">
        <v>82</v>
      </c>
      <c r="E2" s="76" t="s">
        <v>83</v>
      </c>
      <c r="F2" s="76" t="s">
        <v>84</v>
      </c>
      <c r="G2" s="76" t="s">
        <v>85</v>
      </c>
      <c r="H2" s="76" t="str">
        <f>RIGHT(G2,2)</f>
        <v>A3</v>
      </c>
      <c r="I2" s="76" t="s">
        <v>86</v>
      </c>
      <c r="J2" s="76" t="s">
        <v>87</v>
      </c>
      <c r="K2" s="76">
        <v>2085</v>
      </c>
      <c r="L2" s="76">
        <v>2085</v>
      </c>
      <c r="M2" s="76">
        <v>119.76</v>
      </c>
      <c r="N2" s="76">
        <v>0</v>
      </c>
      <c r="O2" s="76">
        <v>20.96</v>
      </c>
    </row>
    <row r="3" spans="1:15" x14ac:dyDescent="0.25">
      <c r="A3" s="76" t="s">
        <v>79</v>
      </c>
      <c r="B3" s="76" t="s">
        <v>80</v>
      </c>
      <c r="C3" s="76" t="s">
        <v>81</v>
      </c>
      <c r="D3" s="76" t="s">
        <v>82</v>
      </c>
      <c r="E3" s="76" t="s">
        <v>88</v>
      </c>
      <c r="F3" s="76" t="s">
        <v>89</v>
      </c>
      <c r="G3" s="76" t="s">
        <v>85</v>
      </c>
      <c r="H3" s="76" t="str">
        <f t="shared" ref="H3:H66" si="0">RIGHT(G3,2)</f>
        <v>A3</v>
      </c>
      <c r="I3" s="76" t="s">
        <v>86</v>
      </c>
      <c r="J3" s="76" t="s">
        <v>90</v>
      </c>
      <c r="K3" s="76">
        <v>1620</v>
      </c>
      <c r="L3" s="76">
        <v>1605</v>
      </c>
      <c r="M3" s="76">
        <v>92.71</v>
      </c>
      <c r="N3" s="76">
        <v>0</v>
      </c>
      <c r="O3" s="76">
        <v>15.71</v>
      </c>
    </row>
    <row r="4" spans="1:15" x14ac:dyDescent="0.25">
      <c r="A4" s="76" t="s">
        <v>79</v>
      </c>
      <c r="B4" s="76" t="s">
        <v>80</v>
      </c>
      <c r="C4" s="76" t="s">
        <v>81</v>
      </c>
      <c r="D4" s="76" t="s">
        <v>82</v>
      </c>
      <c r="E4" s="76" t="s">
        <v>91</v>
      </c>
      <c r="F4" s="76" t="s">
        <v>92</v>
      </c>
      <c r="G4" s="76" t="s">
        <v>85</v>
      </c>
      <c r="H4" s="76" t="str">
        <f t="shared" si="0"/>
        <v>A3</v>
      </c>
      <c r="I4" s="76" t="s">
        <v>93</v>
      </c>
      <c r="J4" s="76" t="s">
        <v>87</v>
      </c>
      <c r="K4" s="76">
        <v>2090</v>
      </c>
      <c r="L4" s="76">
        <v>2085</v>
      </c>
      <c r="M4" s="76">
        <v>119.76</v>
      </c>
      <c r="N4" s="76">
        <v>0</v>
      </c>
      <c r="O4" s="76">
        <v>20.96</v>
      </c>
    </row>
    <row r="5" spans="1:15" x14ac:dyDescent="0.25">
      <c r="A5" s="76" t="s">
        <v>79</v>
      </c>
      <c r="B5" s="76" t="s">
        <v>80</v>
      </c>
      <c r="C5" s="76" t="s">
        <v>81</v>
      </c>
      <c r="D5" s="76" t="s">
        <v>82</v>
      </c>
      <c r="E5" s="76" t="s">
        <v>94</v>
      </c>
      <c r="F5" s="76" t="s">
        <v>95</v>
      </c>
      <c r="G5" s="76" t="s">
        <v>85</v>
      </c>
      <c r="H5" s="76" t="str">
        <f t="shared" si="0"/>
        <v>A3</v>
      </c>
      <c r="I5" s="76" t="s">
        <v>93</v>
      </c>
      <c r="J5" s="76" t="s">
        <v>90</v>
      </c>
      <c r="K5" s="76">
        <v>1620</v>
      </c>
      <c r="L5" s="76">
        <v>1605</v>
      </c>
      <c r="M5" s="76">
        <v>92.71</v>
      </c>
      <c r="N5" s="76">
        <v>0</v>
      </c>
      <c r="O5" s="76">
        <v>15.71</v>
      </c>
    </row>
    <row r="6" spans="1:15" x14ac:dyDescent="0.25">
      <c r="A6" s="76" t="s">
        <v>79</v>
      </c>
      <c r="B6" s="76" t="s">
        <v>80</v>
      </c>
      <c r="C6" s="76" t="s">
        <v>81</v>
      </c>
      <c r="D6" s="76" t="s">
        <v>82</v>
      </c>
      <c r="E6" s="76" t="s">
        <v>96</v>
      </c>
      <c r="F6" s="76" t="s">
        <v>97</v>
      </c>
      <c r="G6" s="76" t="s">
        <v>85</v>
      </c>
      <c r="H6" s="76" t="str">
        <f t="shared" si="0"/>
        <v>A3</v>
      </c>
      <c r="I6" s="76" t="s">
        <v>93</v>
      </c>
      <c r="J6" s="76" t="s">
        <v>87</v>
      </c>
      <c r="K6" s="76">
        <v>2085</v>
      </c>
      <c r="L6" s="76">
        <v>2085</v>
      </c>
      <c r="M6" s="76">
        <v>119.76</v>
      </c>
      <c r="N6" s="76">
        <v>0</v>
      </c>
      <c r="O6" s="76">
        <v>20.96</v>
      </c>
    </row>
    <row r="7" spans="1:15" x14ac:dyDescent="0.25">
      <c r="A7" s="76" t="s">
        <v>79</v>
      </c>
      <c r="B7" s="76" t="s">
        <v>80</v>
      </c>
      <c r="C7" s="76" t="s">
        <v>81</v>
      </c>
      <c r="D7" s="76" t="s">
        <v>82</v>
      </c>
      <c r="E7" s="76" t="s">
        <v>98</v>
      </c>
      <c r="F7" s="76" t="s">
        <v>99</v>
      </c>
      <c r="G7" s="76" t="s">
        <v>85</v>
      </c>
      <c r="H7" s="76" t="str">
        <f t="shared" si="0"/>
        <v>A3</v>
      </c>
      <c r="I7" s="76" t="s">
        <v>93</v>
      </c>
      <c r="J7" s="76" t="s">
        <v>90</v>
      </c>
      <c r="K7" s="76">
        <v>1605</v>
      </c>
      <c r="L7" s="76">
        <v>1605</v>
      </c>
      <c r="M7" s="76">
        <v>92.71</v>
      </c>
      <c r="N7" s="76">
        <v>0</v>
      </c>
      <c r="O7" s="76">
        <v>15.71</v>
      </c>
    </row>
    <row r="8" spans="1:15" x14ac:dyDescent="0.25">
      <c r="A8" s="76" t="s">
        <v>79</v>
      </c>
      <c r="B8" s="76" t="s">
        <v>80</v>
      </c>
      <c r="C8" s="76" t="s">
        <v>81</v>
      </c>
      <c r="D8" s="76" t="s">
        <v>82</v>
      </c>
      <c r="E8" s="76" t="s">
        <v>100</v>
      </c>
      <c r="F8" s="76" t="s">
        <v>101</v>
      </c>
      <c r="G8" s="76" t="s">
        <v>85</v>
      </c>
      <c r="H8" s="76" t="str">
        <f t="shared" si="0"/>
        <v>A3</v>
      </c>
      <c r="I8" s="76" t="s">
        <v>102</v>
      </c>
      <c r="J8" s="76" t="s">
        <v>87</v>
      </c>
      <c r="K8" s="76">
        <v>2085</v>
      </c>
      <c r="L8" s="76">
        <v>2085</v>
      </c>
      <c r="M8" s="76">
        <v>119.76</v>
      </c>
      <c r="N8" s="76">
        <v>0</v>
      </c>
      <c r="O8" s="76">
        <v>20.96</v>
      </c>
    </row>
    <row r="9" spans="1:15" x14ac:dyDescent="0.25">
      <c r="A9" s="76" t="s">
        <v>79</v>
      </c>
      <c r="B9" s="76" t="s">
        <v>80</v>
      </c>
      <c r="C9" s="76" t="s">
        <v>81</v>
      </c>
      <c r="D9" s="76" t="s">
        <v>82</v>
      </c>
      <c r="E9" s="76" t="s">
        <v>103</v>
      </c>
      <c r="F9" s="76" t="s">
        <v>104</v>
      </c>
      <c r="G9" s="76" t="s">
        <v>85</v>
      </c>
      <c r="H9" s="76" t="str">
        <f t="shared" si="0"/>
        <v>A3</v>
      </c>
      <c r="I9" s="76" t="s">
        <v>102</v>
      </c>
      <c r="J9" s="76" t="s">
        <v>90</v>
      </c>
      <c r="K9" s="76">
        <v>1605</v>
      </c>
      <c r="L9" s="76">
        <v>1605</v>
      </c>
      <c r="M9" s="76">
        <v>92.71</v>
      </c>
      <c r="N9" s="76">
        <v>0</v>
      </c>
      <c r="O9" s="76">
        <v>15.71</v>
      </c>
    </row>
    <row r="10" spans="1:15" x14ac:dyDescent="0.25">
      <c r="A10" s="76" t="s">
        <v>79</v>
      </c>
      <c r="B10" s="76" t="s">
        <v>80</v>
      </c>
      <c r="C10" s="76" t="s">
        <v>81</v>
      </c>
      <c r="D10" s="76" t="s">
        <v>82</v>
      </c>
      <c r="E10" s="76" t="s">
        <v>105</v>
      </c>
      <c r="F10" s="76" t="s">
        <v>106</v>
      </c>
      <c r="G10" s="76" t="s">
        <v>85</v>
      </c>
      <c r="H10" s="76" t="str">
        <f t="shared" si="0"/>
        <v>A3</v>
      </c>
      <c r="I10" s="76" t="s">
        <v>102</v>
      </c>
      <c r="J10" s="76" t="s">
        <v>87</v>
      </c>
      <c r="K10" s="76">
        <v>2085</v>
      </c>
      <c r="L10" s="76">
        <v>2085</v>
      </c>
      <c r="M10" s="76">
        <v>119.76</v>
      </c>
      <c r="N10" s="76">
        <v>0</v>
      </c>
      <c r="O10" s="76">
        <v>20.96</v>
      </c>
    </row>
    <row r="11" spans="1:15" x14ac:dyDescent="0.25">
      <c r="A11" s="76" t="s">
        <v>79</v>
      </c>
      <c r="B11" s="76" t="s">
        <v>80</v>
      </c>
      <c r="C11" s="76" t="s">
        <v>81</v>
      </c>
      <c r="D11" s="76" t="s">
        <v>82</v>
      </c>
      <c r="E11" s="76" t="s">
        <v>107</v>
      </c>
      <c r="F11" s="76" t="s">
        <v>108</v>
      </c>
      <c r="G11" s="76" t="s">
        <v>85</v>
      </c>
      <c r="H11" s="76" t="str">
        <f t="shared" si="0"/>
        <v>A3</v>
      </c>
      <c r="I11" s="76" t="s">
        <v>102</v>
      </c>
      <c r="J11" s="76" t="s">
        <v>90</v>
      </c>
      <c r="K11" s="76">
        <v>1605</v>
      </c>
      <c r="L11" s="76">
        <v>1605</v>
      </c>
      <c r="M11" s="76">
        <v>92.71</v>
      </c>
      <c r="N11" s="76">
        <v>0</v>
      </c>
      <c r="O11" s="76">
        <v>15.71</v>
      </c>
    </row>
    <row r="12" spans="1:15" x14ac:dyDescent="0.25">
      <c r="A12" s="76" t="s">
        <v>79</v>
      </c>
      <c r="B12" s="76" t="s">
        <v>80</v>
      </c>
      <c r="C12" s="76" t="s">
        <v>81</v>
      </c>
      <c r="D12" s="76" t="s">
        <v>82</v>
      </c>
      <c r="E12" s="76" t="s">
        <v>109</v>
      </c>
      <c r="F12" s="76" t="s">
        <v>110</v>
      </c>
      <c r="G12" s="76" t="s">
        <v>85</v>
      </c>
      <c r="H12" s="76" t="str">
        <f t="shared" si="0"/>
        <v>A3</v>
      </c>
      <c r="I12" s="76" t="s">
        <v>111</v>
      </c>
      <c r="J12" s="76" t="s">
        <v>87</v>
      </c>
      <c r="K12" s="76">
        <v>2085</v>
      </c>
      <c r="L12" s="76">
        <v>2085</v>
      </c>
      <c r="M12" s="76">
        <v>119.76</v>
      </c>
      <c r="N12" s="76">
        <v>0</v>
      </c>
      <c r="O12" s="76">
        <v>20.96</v>
      </c>
    </row>
    <row r="13" spans="1:15" x14ac:dyDescent="0.25">
      <c r="A13" s="76" t="s">
        <v>79</v>
      </c>
      <c r="B13" s="76" t="s">
        <v>80</v>
      </c>
      <c r="C13" s="76" t="s">
        <v>81</v>
      </c>
      <c r="D13" s="76" t="s">
        <v>82</v>
      </c>
      <c r="E13" s="76" t="s">
        <v>112</v>
      </c>
      <c r="F13" s="76" t="s">
        <v>113</v>
      </c>
      <c r="G13" s="76" t="s">
        <v>85</v>
      </c>
      <c r="H13" s="76" t="str">
        <f t="shared" si="0"/>
        <v>A3</v>
      </c>
      <c r="I13" s="76" t="s">
        <v>111</v>
      </c>
      <c r="J13" s="76" t="s">
        <v>90</v>
      </c>
      <c r="K13" s="76">
        <v>1605</v>
      </c>
      <c r="L13" s="76">
        <v>1605</v>
      </c>
      <c r="M13" s="76">
        <v>92.71</v>
      </c>
      <c r="N13" s="76">
        <v>0</v>
      </c>
      <c r="O13" s="76">
        <v>15.71</v>
      </c>
    </row>
    <row r="14" spans="1:15" x14ac:dyDescent="0.25">
      <c r="A14" s="76" t="s">
        <v>79</v>
      </c>
      <c r="B14" s="76" t="s">
        <v>80</v>
      </c>
      <c r="C14" s="76" t="s">
        <v>81</v>
      </c>
      <c r="D14" s="76" t="s">
        <v>82</v>
      </c>
      <c r="E14" s="76" t="s">
        <v>114</v>
      </c>
      <c r="F14" s="76" t="s">
        <v>115</v>
      </c>
      <c r="G14" s="76" t="s">
        <v>85</v>
      </c>
      <c r="H14" s="76" t="str">
        <f t="shared" si="0"/>
        <v>A3</v>
      </c>
      <c r="I14" s="76" t="s">
        <v>116</v>
      </c>
      <c r="J14" s="76" t="s">
        <v>90</v>
      </c>
      <c r="K14" s="76">
        <v>1650</v>
      </c>
      <c r="L14" s="76">
        <v>1650</v>
      </c>
      <c r="M14" s="76">
        <v>92.71</v>
      </c>
      <c r="N14" s="76">
        <v>0</v>
      </c>
      <c r="O14" s="76">
        <v>18</v>
      </c>
    </row>
    <row r="15" spans="1:15" x14ac:dyDescent="0.25">
      <c r="A15" s="76" t="s">
        <v>79</v>
      </c>
      <c r="B15" s="76" t="s">
        <v>80</v>
      </c>
      <c r="C15" s="76" t="s">
        <v>81</v>
      </c>
      <c r="D15" s="76" t="s">
        <v>82</v>
      </c>
      <c r="E15" s="76" t="s">
        <v>117</v>
      </c>
      <c r="F15" s="76" t="s">
        <v>118</v>
      </c>
      <c r="G15" s="76" t="s">
        <v>85</v>
      </c>
      <c r="H15" s="76" t="str">
        <f t="shared" si="0"/>
        <v>A3</v>
      </c>
      <c r="I15" s="76" t="s">
        <v>111</v>
      </c>
      <c r="J15" s="76" t="s">
        <v>90</v>
      </c>
      <c r="K15" s="76">
        <v>1605</v>
      </c>
      <c r="L15" s="76">
        <v>1605</v>
      </c>
      <c r="M15" s="76">
        <v>92.71</v>
      </c>
      <c r="N15" s="76">
        <v>0</v>
      </c>
      <c r="O15" s="76">
        <v>15.71</v>
      </c>
    </row>
    <row r="16" spans="1:15" x14ac:dyDescent="0.25">
      <c r="A16" s="76" t="s">
        <v>79</v>
      </c>
      <c r="B16" s="76" t="s">
        <v>80</v>
      </c>
      <c r="C16" s="76" t="s">
        <v>81</v>
      </c>
      <c r="D16" s="76" t="s">
        <v>82</v>
      </c>
      <c r="E16" s="76" t="s">
        <v>119</v>
      </c>
      <c r="F16" s="76" t="s">
        <v>120</v>
      </c>
      <c r="G16" s="76" t="s">
        <v>85</v>
      </c>
      <c r="H16" s="76" t="str">
        <f t="shared" si="0"/>
        <v>A3</v>
      </c>
      <c r="I16" s="76" t="s">
        <v>111</v>
      </c>
      <c r="J16" s="76" t="s">
        <v>87</v>
      </c>
      <c r="K16" s="76">
        <v>2085</v>
      </c>
      <c r="L16" s="76">
        <v>2085</v>
      </c>
      <c r="M16" s="76">
        <v>119.76</v>
      </c>
      <c r="N16" s="76">
        <v>0</v>
      </c>
      <c r="O16" s="76">
        <v>20.96</v>
      </c>
    </row>
    <row r="17" spans="1:15" x14ac:dyDescent="0.25">
      <c r="A17" s="76" t="s">
        <v>79</v>
      </c>
      <c r="B17" s="76" t="s">
        <v>80</v>
      </c>
      <c r="C17" s="76" t="s">
        <v>81</v>
      </c>
      <c r="D17" s="76" t="s">
        <v>82</v>
      </c>
      <c r="E17" s="76" t="s">
        <v>121</v>
      </c>
      <c r="F17" s="76" t="s">
        <v>122</v>
      </c>
      <c r="G17" s="76" t="s">
        <v>85</v>
      </c>
      <c r="H17" s="76" t="str">
        <f t="shared" si="0"/>
        <v>A3</v>
      </c>
      <c r="I17" s="76" t="s">
        <v>123</v>
      </c>
      <c r="J17" s="76" t="s">
        <v>87</v>
      </c>
      <c r="K17" s="76">
        <v>2130</v>
      </c>
      <c r="L17" s="76">
        <v>2130</v>
      </c>
      <c r="M17" s="76">
        <v>119.76</v>
      </c>
      <c r="N17" s="76">
        <v>0</v>
      </c>
      <c r="O17" s="76">
        <v>23.24</v>
      </c>
    </row>
    <row r="18" spans="1:15" x14ac:dyDescent="0.25">
      <c r="A18" s="76" t="s">
        <v>79</v>
      </c>
      <c r="B18" s="76" t="s">
        <v>80</v>
      </c>
      <c r="C18" s="76" t="s">
        <v>81</v>
      </c>
      <c r="D18" s="76" t="s">
        <v>82</v>
      </c>
      <c r="E18" s="76" t="s">
        <v>124</v>
      </c>
      <c r="F18" s="76" t="s">
        <v>125</v>
      </c>
      <c r="G18" s="76" t="s">
        <v>126</v>
      </c>
      <c r="H18" s="76" t="str">
        <f t="shared" si="0"/>
        <v>A4</v>
      </c>
      <c r="I18" s="76" t="s">
        <v>127</v>
      </c>
      <c r="J18" s="76" t="s">
        <v>87</v>
      </c>
      <c r="K18" s="76">
        <v>2085</v>
      </c>
      <c r="L18" s="76">
        <v>2085</v>
      </c>
      <c r="M18" s="76">
        <v>119.76</v>
      </c>
      <c r="N18" s="76">
        <v>0</v>
      </c>
      <c r="O18" s="76">
        <v>20.96</v>
      </c>
    </row>
    <row r="19" spans="1:15" x14ac:dyDescent="0.25">
      <c r="A19" s="76" t="s">
        <v>79</v>
      </c>
      <c r="B19" s="76" t="s">
        <v>80</v>
      </c>
      <c r="C19" s="76" t="s">
        <v>81</v>
      </c>
      <c r="D19" s="76" t="s">
        <v>82</v>
      </c>
      <c r="E19" s="76" t="s">
        <v>128</v>
      </c>
      <c r="F19" s="76" t="s">
        <v>129</v>
      </c>
      <c r="G19" s="76" t="s">
        <v>85</v>
      </c>
      <c r="H19" s="76" t="str">
        <f t="shared" si="0"/>
        <v>A3</v>
      </c>
      <c r="I19" s="76" t="s">
        <v>116</v>
      </c>
      <c r="J19" s="76" t="s">
        <v>87</v>
      </c>
      <c r="K19" s="76">
        <v>2130</v>
      </c>
      <c r="L19" s="76">
        <v>2130</v>
      </c>
      <c r="M19" s="76">
        <v>119.76</v>
      </c>
      <c r="N19" s="76">
        <v>0</v>
      </c>
      <c r="O19" s="76">
        <v>23.24</v>
      </c>
    </row>
    <row r="20" spans="1:15" x14ac:dyDescent="0.25">
      <c r="A20" s="76" t="s">
        <v>79</v>
      </c>
      <c r="B20" s="76" t="s">
        <v>80</v>
      </c>
      <c r="C20" s="76" t="s">
        <v>81</v>
      </c>
      <c r="D20" s="76" t="s">
        <v>82</v>
      </c>
      <c r="E20" s="76" t="s">
        <v>130</v>
      </c>
      <c r="F20" s="76" t="s">
        <v>131</v>
      </c>
      <c r="G20" s="76" t="s">
        <v>85</v>
      </c>
      <c r="H20" s="76" t="str">
        <f t="shared" si="0"/>
        <v>A3</v>
      </c>
      <c r="I20" s="76" t="s">
        <v>123</v>
      </c>
      <c r="J20" s="76" t="s">
        <v>90</v>
      </c>
      <c r="K20" s="76">
        <v>1650</v>
      </c>
      <c r="L20" s="76">
        <v>1650</v>
      </c>
      <c r="M20" s="76">
        <v>92.71</v>
      </c>
      <c r="N20" s="76">
        <v>0</v>
      </c>
      <c r="O20" s="76">
        <v>18</v>
      </c>
    </row>
    <row r="21" spans="1:15" x14ac:dyDescent="0.25">
      <c r="A21" s="76" t="s">
        <v>79</v>
      </c>
      <c r="B21" s="76" t="s">
        <v>80</v>
      </c>
      <c r="C21" s="76" t="s">
        <v>81</v>
      </c>
      <c r="D21" s="76" t="s">
        <v>82</v>
      </c>
      <c r="E21" s="76" t="s">
        <v>132</v>
      </c>
      <c r="F21" s="76" t="s">
        <v>133</v>
      </c>
      <c r="G21" s="76" t="s">
        <v>126</v>
      </c>
      <c r="H21" s="76" t="str">
        <f t="shared" si="0"/>
        <v>A4</v>
      </c>
      <c r="I21" s="76" t="s">
        <v>127</v>
      </c>
      <c r="J21" s="76" t="s">
        <v>90</v>
      </c>
      <c r="K21" s="76">
        <v>1605</v>
      </c>
      <c r="L21" s="76">
        <v>1605</v>
      </c>
      <c r="M21" s="76">
        <v>92.71</v>
      </c>
      <c r="N21" s="76">
        <v>0</v>
      </c>
      <c r="O21" s="76">
        <v>15.71</v>
      </c>
    </row>
    <row r="22" spans="1:15" x14ac:dyDescent="0.25">
      <c r="A22" s="76" t="s">
        <v>79</v>
      </c>
      <c r="B22" s="76" t="s">
        <v>80</v>
      </c>
      <c r="C22" s="76" t="s">
        <v>81</v>
      </c>
      <c r="D22" s="76" t="s">
        <v>82</v>
      </c>
      <c r="E22" s="76" t="s">
        <v>134</v>
      </c>
      <c r="F22" s="76" t="s">
        <v>135</v>
      </c>
      <c r="G22" s="76" t="s">
        <v>126</v>
      </c>
      <c r="H22" s="76" t="str">
        <f t="shared" si="0"/>
        <v>A4</v>
      </c>
      <c r="I22" s="76" t="s">
        <v>136</v>
      </c>
      <c r="J22" s="76" t="s">
        <v>87</v>
      </c>
      <c r="K22" s="76">
        <v>2085</v>
      </c>
      <c r="L22" s="76">
        <v>2085</v>
      </c>
      <c r="M22" s="76">
        <v>119.76</v>
      </c>
      <c r="N22" s="76">
        <v>0</v>
      </c>
      <c r="O22" s="76">
        <v>20.96</v>
      </c>
    </row>
    <row r="23" spans="1:15" x14ac:dyDescent="0.25">
      <c r="A23" s="76" t="s">
        <v>79</v>
      </c>
      <c r="B23" s="76" t="s">
        <v>80</v>
      </c>
      <c r="C23" s="76" t="s">
        <v>81</v>
      </c>
      <c r="D23" s="76" t="s">
        <v>82</v>
      </c>
      <c r="E23" s="76" t="s">
        <v>137</v>
      </c>
      <c r="F23" s="76" t="s">
        <v>138</v>
      </c>
      <c r="G23" s="76" t="s">
        <v>126</v>
      </c>
      <c r="H23" s="76" t="str">
        <f t="shared" si="0"/>
        <v>A4</v>
      </c>
      <c r="I23" s="76" t="s">
        <v>127</v>
      </c>
      <c r="J23" s="76" t="s">
        <v>90</v>
      </c>
      <c r="K23" s="76">
        <v>1620</v>
      </c>
      <c r="L23" s="76">
        <v>1605</v>
      </c>
      <c r="M23" s="76">
        <v>92.71</v>
      </c>
      <c r="N23" s="76">
        <v>0</v>
      </c>
      <c r="O23" s="76">
        <v>15.71</v>
      </c>
    </row>
    <row r="24" spans="1:15" x14ac:dyDescent="0.25">
      <c r="A24" s="76" t="s">
        <v>79</v>
      </c>
      <c r="B24" s="76" t="s">
        <v>80</v>
      </c>
      <c r="C24" s="76" t="s">
        <v>81</v>
      </c>
      <c r="D24" s="76" t="s">
        <v>82</v>
      </c>
      <c r="E24" s="76" t="s">
        <v>139</v>
      </c>
      <c r="F24" s="76" t="s">
        <v>140</v>
      </c>
      <c r="G24" s="76" t="s">
        <v>126</v>
      </c>
      <c r="H24" s="76" t="str">
        <f t="shared" si="0"/>
        <v>A4</v>
      </c>
      <c r="I24" s="76" t="s">
        <v>127</v>
      </c>
      <c r="J24" s="76" t="s">
        <v>87</v>
      </c>
      <c r="K24" s="76">
        <v>2085</v>
      </c>
      <c r="L24" s="76">
        <v>2085</v>
      </c>
      <c r="M24" s="76">
        <v>119.76</v>
      </c>
      <c r="N24" s="76">
        <v>0</v>
      </c>
      <c r="O24" s="76">
        <v>20.96</v>
      </c>
    </row>
    <row r="25" spans="1:15" x14ac:dyDescent="0.25">
      <c r="A25" s="76" t="s">
        <v>79</v>
      </c>
      <c r="B25" s="76" t="s">
        <v>80</v>
      </c>
      <c r="C25" s="76" t="s">
        <v>81</v>
      </c>
      <c r="D25" s="76" t="s">
        <v>82</v>
      </c>
      <c r="E25" s="76" t="s">
        <v>141</v>
      </c>
      <c r="F25" s="76" t="s">
        <v>142</v>
      </c>
      <c r="G25" s="76" t="s">
        <v>126</v>
      </c>
      <c r="H25" s="76" t="str">
        <f t="shared" si="0"/>
        <v>A4</v>
      </c>
      <c r="I25" s="76" t="s">
        <v>136</v>
      </c>
      <c r="J25" s="76" t="s">
        <v>90</v>
      </c>
      <c r="K25" s="76">
        <v>1605</v>
      </c>
      <c r="L25" s="76">
        <v>1605</v>
      </c>
      <c r="M25" s="76">
        <v>92.71</v>
      </c>
      <c r="N25" s="76">
        <v>0</v>
      </c>
      <c r="O25" s="76">
        <v>15.71</v>
      </c>
    </row>
    <row r="26" spans="1:15" x14ac:dyDescent="0.25">
      <c r="A26" s="76" t="s">
        <v>79</v>
      </c>
      <c r="B26" s="76" t="s">
        <v>80</v>
      </c>
      <c r="C26" s="76" t="s">
        <v>81</v>
      </c>
      <c r="D26" s="76" t="s">
        <v>82</v>
      </c>
      <c r="E26" s="76" t="s">
        <v>143</v>
      </c>
      <c r="F26" s="76" t="s">
        <v>144</v>
      </c>
      <c r="G26" s="76" t="s">
        <v>126</v>
      </c>
      <c r="H26" s="76" t="str">
        <f t="shared" si="0"/>
        <v>A4</v>
      </c>
      <c r="I26" s="76" t="s">
        <v>145</v>
      </c>
      <c r="J26" s="76" t="s">
        <v>90</v>
      </c>
      <c r="K26" s="76">
        <v>1605</v>
      </c>
      <c r="L26" s="76">
        <v>1605</v>
      </c>
      <c r="M26" s="76">
        <v>92.71</v>
      </c>
      <c r="N26" s="76">
        <v>0</v>
      </c>
      <c r="O26" s="76">
        <v>15.71</v>
      </c>
    </row>
    <row r="27" spans="1:15" x14ac:dyDescent="0.25">
      <c r="A27" s="76" t="s">
        <v>79</v>
      </c>
      <c r="B27" s="76" t="s">
        <v>80</v>
      </c>
      <c r="C27" s="76" t="s">
        <v>81</v>
      </c>
      <c r="D27" s="76" t="s">
        <v>82</v>
      </c>
      <c r="E27" s="76" t="s">
        <v>146</v>
      </c>
      <c r="F27" s="76" t="s">
        <v>147</v>
      </c>
      <c r="G27" s="76" t="s">
        <v>126</v>
      </c>
      <c r="H27" s="76" t="str">
        <f t="shared" si="0"/>
        <v>A4</v>
      </c>
      <c r="I27" s="76" t="s">
        <v>148</v>
      </c>
      <c r="J27" s="76" t="s">
        <v>87</v>
      </c>
      <c r="K27" s="76">
        <v>2085</v>
      </c>
      <c r="L27" s="76">
        <v>2085</v>
      </c>
      <c r="M27" s="76">
        <v>119.76</v>
      </c>
      <c r="N27" s="76">
        <v>0</v>
      </c>
      <c r="O27" s="76">
        <v>20.96</v>
      </c>
    </row>
    <row r="28" spans="1:15" x14ac:dyDescent="0.25">
      <c r="A28" s="76" t="s">
        <v>79</v>
      </c>
      <c r="B28" s="76" t="s">
        <v>80</v>
      </c>
      <c r="C28" s="76" t="s">
        <v>81</v>
      </c>
      <c r="D28" s="76" t="s">
        <v>82</v>
      </c>
      <c r="E28" s="76" t="s">
        <v>149</v>
      </c>
      <c r="F28" s="76" t="s">
        <v>150</v>
      </c>
      <c r="G28" s="76" t="s">
        <v>126</v>
      </c>
      <c r="H28" s="76" t="str">
        <f t="shared" si="0"/>
        <v>A4</v>
      </c>
      <c r="I28" s="76" t="s">
        <v>145</v>
      </c>
      <c r="J28" s="76" t="s">
        <v>87</v>
      </c>
      <c r="K28" s="76">
        <v>2085</v>
      </c>
      <c r="L28" s="76">
        <v>2085</v>
      </c>
      <c r="M28" s="76">
        <v>119.76</v>
      </c>
      <c r="N28" s="76">
        <v>0</v>
      </c>
      <c r="O28" s="76">
        <v>20.96</v>
      </c>
    </row>
    <row r="29" spans="1:15" x14ac:dyDescent="0.25">
      <c r="A29" s="76" t="s">
        <v>79</v>
      </c>
      <c r="B29" s="76" t="s">
        <v>80</v>
      </c>
      <c r="C29" s="76" t="s">
        <v>81</v>
      </c>
      <c r="D29" s="76" t="s">
        <v>82</v>
      </c>
      <c r="E29" s="76" t="s">
        <v>151</v>
      </c>
      <c r="F29" s="76" t="s">
        <v>152</v>
      </c>
      <c r="G29" s="76" t="s">
        <v>126</v>
      </c>
      <c r="H29" s="76" t="str">
        <f t="shared" si="0"/>
        <v>A4</v>
      </c>
      <c r="I29" s="76" t="s">
        <v>136</v>
      </c>
      <c r="J29" s="76" t="s">
        <v>90</v>
      </c>
      <c r="K29" s="76">
        <v>1605</v>
      </c>
      <c r="L29" s="76">
        <v>1605</v>
      </c>
      <c r="M29" s="76">
        <v>92.71</v>
      </c>
      <c r="N29" s="76">
        <v>0</v>
      </c>
      <c r="O29" s="76">
        <v>15.71</v>
      </c>
    </row>
    <row r="30" spans="1:15" x14ac:dyDescent="0.25">
      <c r="A30" s="76" t="s">
        <v>79</v>
      </c>
      <c r="B30" s="76" t="s">
        <v>80</v>
      </c>
      <c r="C30" s="76" t="s">
        <v>81</v>
      </c>
      <c r="D30" s="76" t="s">
        <v>82</v>
      </c>
      <c r="E30" s="76" t="s">
        <v>153</v>
      </c>
      <c r="F30" s="76" t="s">
        <v>154</v>
      </c>
      <c r="G30" s="76" t="s">
        <v>126</v>
      </c>
      <c r="H30" s="76" t="str">
        <f t="shared" si="0"/>
        <v>A4</v>
      </c>
      <c r="I30" s="76" t="s">
        <v>136</v>
      </c>
      <c r="J30" s="76" t="s">
        <v>87</v>
      </c>
      <c r="K30" s="76">
        <v>2085</v>
      </c>
      <c r="L30" s="76">
        <v>2085</v>
      </c>
      <c r="M30" s="76">
        <v>119.76</v>
      </c>
      <c r="N30" s="76">
        <v>0</v>
      </c>
      <c r="O30" s="76">
        <v>20.96</v>
      </c>
    </row>
    <row r="31" spans="1:15" x14ac:dyDescent="0.25">
      <c r="A31" s="76" t="s">
        <v>79</v>
      </c>
      <c r="B31" s="76" t="s">
        <v>80</v>
      </c>
      <c r="C31" s="76" t="s">
        <v>81</v>
      </c>
      <c r="D31" s="76" t="s">
        <v>82</v>
      </c>
      <c r="E31" s="76" t="s">
        <v>155</v>
      </c>
      <c r="F31" s="76" t="s">
        <v>156</v>
      </c>
      <c r="G31" s="76" t="s">
        <v>126</v>
      </c>
      <c r="H31" s="76" t="str">
        <f t="shared" si="0"/>
        <v>A4</v>
      </c>
      <c r="I31" s="76" t="s">
        <v>145</v>
      </c>
      <c r="J31" s="76" t="s">
        <v>87</v>
      </c>
      <c r="K31" s="76">
        <v>2085</v>
      </c>
      <c r="L31" s="76">
        <v>2085</v>
      </c>
      <c r="M31" s="76">
        <v>119.76</v>
      </c>
      <c r="N31" s="76">
        <v>0</v>
      </c>
      <c r="O31" s="76">
        <v>20.96</v>
      </c>
    </row>
    <row r="32" spans="1:15" x14ac:dyDescent="0.25">
      <c r="A32" s="76" t="s">
        <v>79</v>
      </c>
      <c r="B32" s="76" t="s">
        <v>80</v>
      </c>
      <c r="C32" s="76" t="s">
        <v>81</v>
      </c>
      <c r="D32" s="76" t="s">
        <v>82</v>
      </c>
      <c r="E32" s="76" t="s">
        <v>157</v>
      </c>
      <c r="F32" s="76" t="s">
        <v>158</v>
      </c>
      <c r="G32" s="76" t="s">
        <v>126</v>
      </c>
      <c r="H32" s="76" t="str">
        <f t="shared" si="0"/>
        <v>A4</v>
      </c>
      <c r="I32" s="76" t="s">
        <v>148</v>
      </c>
      <c r="J32" s="76" t="s">
        <v>90</v>
      </c>
      <c r="K32" s="76">
        <v>1620</v>
      </c>
      <c r="L32" s="76">
        <v>1605</v>
      </c>
      <c r="M32" s="76">
        <v>92.71</v>
      </c>
      <c r="N32" s="76">
        <v>0</v>
      </c>
      <c r="O32" s="76">
        <v>15.71</v>
      </c>
    </row>
    <row r="33" spans="1:15" x14ac:dyDescent="0.25">
      <c r="A33" s="76" t="s">
        <v>79</v>
      </c>
      <c r="B33" s="76" t="s">
        <v>80</v>
      </c>
      <c r="C33" s="76" t="s">
        <v>81</v>
      </c>
      <c r="D33" s="76" t="s">
        <v>82</v>
      </c>
      <c r="E33" s="76" t="s">
        <v>159</v>
      </c>
      <c r="F33" s="76" t="s">
        <v>160</v>
      </c>
      <c r="G33" s="76" t="s">
        <v>126</v>
      </c>
      <c r="H33" s="76" t="str">
        <f t="shared" si="0"/>
        <v>A4</v>
      </c>
      <c r="I33" s="76" t="s">
        <v>161</v>
      </c>
      <c r="J33" s="76" t="s">
        <v>90</v>
      </c>
      <c r="K33" s="76">
        <v>1605</v>
      </c>
      <c r="L33" s="76">
        <v>1605</v>
      </c>
      <c r="M33" s="76">
        <v>92.71</v>
      </c>
      <c r="N33" s="76">
        <v>0</v>
      </c>
      <c r="O33" s="76">
        <v>15.71</v>
      </c>
    </row>
    <row r="34" spans="1:15" x14ac:dyDescent="0.25">
      <c r="A34" s="76" t="s">
        <v>79</v>
      </c>
      <c r="B34" s="76" t="s">
        <v>80</v>
      </c>
      <c r="C34" s="76" t="s">
        <v>81</v>
      </c>
      <c r="D34" s="76" t="s">
        <v>82</v>
      </c>
      <c r="E34" s="76" t="s">
        <v>162</v>
      </c>
      <c r="F34" s="76" t="s">
        <v>163</v>
      </c>
      <c r="G34" s="76" t="s">
        <v>126</v>
      </c>
      <c r="H34" s="76" t="str">
        <f t="shared" si="0"/>
        <v>A4</v>
      </c>
      <c r="I34" s="76" t="s">
        <v>164</v>
      </c>
      <c r="J34" s="76" t="s">
        <v>87</v>
      </c>
      <c r="K34" s="76">
        <v>2085</v>
      </c>
      <c r="L34" s="76">
        <v>2085</v>
      </c>
      <c r="M34" s="76">
        <v>119.76</v>
      </c>
      <c r="N34" s="76">
        <v>0</v>
      </c>
      <c r="O34" s="76">
        <v>20.96</v>
      </c>
    </row>
    <row r="35" spans="1:15" x14ac:dyDescent="0.25">
      <c r="A35" s="76" t="s">
        <v>79</v>
      </c>
      <c r="B35" s="76" t="s">
        <v>80</v>
      </c>
      <c r="C35" s="76" t="s">
        <v>81</v>
      </c>
      <c r="D35" s="76" t="s">
        <v>82</v>
      </c>
      <c r="E35" s="76" t="s">
        <v>165</v>
      </c>
      <c r="F35" s="76" t="s">
        <v>166</v>
      </c>
      <c r="G35" s="76" t="s">
        <v>126</v>
      </c>
      <c r="H35" s="76" t="str">
        <f t="shared" si="0"/>
        <v>A4</v>
      </c>
      <c r="I35" s="76" t="s">
        <v>161</v>
      </c>
      <c r="J35" s="76" t="s">
        <v>87</v>
      </c>
      <c r="K35" s="76">
        <v>2085</v>
      </c>
      <c r="L35" s="76">
        <v>2085</v>
      </c>
      <c r="M35" s="76">
        <v>119.76</v>
      </c>
      <c r="N35" s="76">
        <v>0</v>
      </c>
      <c r="O35" s="76">
        <v>20.96</v>
      </c>
    </row>
    <row r="36" spans="1:15" x14ac:dyDescent="0.25">
      <c r="A36" s="76" t="s">
        <v>79</v>
      </c>
      <c r="B36" s="76" t="s">
        <v>80</v>
      </c>
      <c r="C36" s="76" t="s">
        <v>81</v>
      </c>
      <c r="D36" s="76" t="s">
        <v>82</v>
      </c>
      <c r="E36" s="76" t="s">
        <v>167</v>
      </c>
      <c r="F36" s="76" t="s">
        <v>168</v>
      </c>
      <c r="G36" s="76" t="s">
        <v>126</v>
      </c>
      <c r="H36" s="76" t="str">
        <f t="shared" si="0"/>
        <v>A4</v>
      </c>
      <c r="I36" s="76" t="s">
        <v>148</v>
      </c>
      <c r="J36" s="76" t="s">
        <v>90</v>
      </c>
      <c r="K36" s="76">
        <v>1605</v>
      </c>
      <c r="L36" s="76">
        <v>1605</v>
      </c>
      <c r="M36" s="76">
        <v>92.71</v>
      </c>
      <c r="N36" s="76">
        <v>0</v>
      </c>
      <c r="O36" s="76">
        <v>15.71</v>
      </c>
    </row>
    <row r="37" spans="1:15" x14ac:dyDescent="0.25">
      <c r="A37" s="76" t="s">
        <v>79</v>
      </c>
      <c r="B37" s="76" t="s">
        <v>80</v>
      </c>
      <c r="C37" s="76" t="s">
        <v>81</v>
      </c>
      <c r="D37" s="76" t="s">
        <v>82</v>
      </c>
      <c r="E37" s="76" t="s">
        <v>169</v>
      </c>
      <c r="F37" s="76" t="s">
        <v>170</v>
      </c>
      <c r="G37" s="76" t="s">
        <v>126</v>
      </c>
      <c r="H37" s="76" t="str">
        <f t="shared" si="0"/>
        <v>A4</v>
      </c>
      <c r="I37" s="76" t="s">
        <v>145</v>
      </c>
      <c r="J37" s="76" t="s">
        <v>90</v>
      </c>
      <c r="K37" s="76">
        <v>1620</v>
      </c>
      <c r="L37" s="76">
        <v>1605</v>
      </c>
      <c r="M37" s="76">
        <v>92.71</v>
      </c>
      <c r="N37" s="76">
        <v>0</v>
      </c>
      <c r="O37" s="76">
        <v>15.71</v>
      </c>
    </row>
    <row r="38" spans="1:15" x14ac:dyDescent="0.25">
      <c r="A38" s="76" t="s">
        <v>79</v>
      </c>
      <c r="B38" s="76" t="s">
        <v>80</v>
      </c>
      <c r="C38" s="76" t="s">
        <v>81</v>
      </c>
      <c r="D38" s="76" t="s">
        <v>82</v>
      </c>
      <c r="E38" s="76" t="s">
        <v>171</v>
      </c>
      <c r="F38" s="76" t="s">
        <v>172</v>
      </c>
      <c r="G38" s="76" t="s">
        <v>126</v>
      </c>
      <c r="H38" s="76" t="str">
        <f t="shared" si="0"/>
        <v>A4</v>
      </c>
      <c r="I38" s="76" t="s">
        <v>148</v>
      </c>
      <c r="J38" s="76" t="s">
        <v>87</v>
      </c>
      <c r="K38" s="76">
        <v>2085</v>
      </c>
      <c r="L38" s="76">
        <v>2085</v>
      </c>
      <c r="M38" s="76">
        <v>119.76</v>
      </c>
      <c r="N38" s="76">
        <v>0</v>
      </c>
      <c r="O38" s="76">
        <v>20.96</v>
      </c>
    </row>
    <row r="39" spans="1:15" x14ac:dyDescent="0.25">
      <c r="A39" s="76" t="s">
        <v>79</v>
      </c>
      <c r="B39" s="76" t="s">
        <v>80</v>
      </c>
      <c r="C39" s="76" t="s">
        <v>81</v>
      </c>
      <c r="D39" s="76" t="s">
        <v>82</v>
      </c>
      <c r="E39" s="76" t="s">
        <v>173</v>
      </c>
      <c r="F39" s="76" t="s">
        <v>174</v>
      </c>
      <c r="G39" s="76" t="s">
        <v>126</v>
      </c>
      <c r="H39" s="76" t="str">
        <f t="shared" si="0"/>
        <v>A4</v>
      </c>
      <c r="I39" s="76" t="s">
        <v>161</v>
      </c>
      <c r="J39" s="76" t="s">
        <v>87</v>
      </c>
      <c r="K39" s="76">
        <v>2085</v>
      </c>
      <c r="L39" s="76">
        <v>2085</v>
      </c>
      <c r="M39" s="76">
        <v>119.76</v>
      </c>
      <c r="N39" s="76">
        <v>0</v>
      </c>
      <c r="O39" s="76">
        <v>20.96</v>
      </c>
    </row>
    <row r="40" spans="1:15" x14ac:dyDescent="0.25">
      <c r="A40" s="76" t="s">
        <v>79</v>
      </c>
      <c r="B40" s="76" t="s">
        <v>80</v>
      </c>
      <c r="C40" s="76" t="s">
        <v>81</v>
      </c>
      <c r="D40" s="76" t="s">
        <v>82</v>
      </c>
      <c r="E40" s="76" t="s">
        <v>175</v>
      </c>
      <c r="F40" s="76" t="s">
        <v>176</v>
      </c>
      <c r="G40" s="76" t="s">
        <v>126</v>
      </c>
      <c r="H40" s="76" t="str">
        <f t="shared" si="0"/>
        <v>A4</v>
      </c>
      <c r="I40" s="76" t="s">
        <v>164</v>
      </c>
      <c r="J40" s="76" t="s">
        <v>90</v>
      </c>
      <c r="K40" s="76">
        <v>1620</v>
      </c>
      <c r="L40" s="76">
        <v>1605</v>
      </c>
      <c r="M40" s="76">
        <v>92.71</v>
      </c>
      <c r="N40" s="76">
        <v>0</v>
      </c>
      <c r="O40" s="76">
        <v>15.71</v>
      </c>
    </row>
    <row r="41" spans="1:15" x14ac:dyDescent="0.25">
      <c r="A41" s="76" t="s">
        <v>79</v>
      </c>
      <c r="B41" s="76" t="s">
        <v>80</v>
      </c>
      <c r="C41" s="76" t="s">
        <v>81</v>
      </c>
      <c r="D41" s="76" t="s">
        <v>82</v>
      </c>
      <c r="E41" s="76" t="s">
        <v>177</v>
      </c>
      <c r="F41" s="76" t="s">
        <v>178</v>
      </c>
      <c r="G41" s="76" t="s">
        <v>126</v>
      </c>
      <c r="H41" s="76" t="str">
        <f t="shared" si="0"/>
        <v>A4</v>
      </c>
      <c r="I41" s="76" t="s">
        <v>86</v>
      </c>
      <c r="J41" s="76" t="s">
        <v>90</v>
      </c>
      <c r="K41" s="76">
        <v>1620</v>
      </c>
      <c r="L41" s="76">
        <v>1605</v>
      </c>
      <c r="M41" s="76">
        <v>92.71</v>
      </c>
      <c r="N41" s="76">
        <v>0</v>
      </c>
      <c r="O41" s="76">
        <v>15.71</v>
      </c>
    </row>
    <row r="42" spans="1:15" x14ac:dyDescent="0.25">
      <c r="A42" s="76" t="s">
        <v>79</v>
      </c>
      <c r="B42" s="76" t="s">
        <v>80</v>
      </c>
      <c r="C42" s="76" t="s">
        <v>81</v>
      </c>
      <c r="D42" s="76" t="s">
        <v>82</v>
      </c>
      <c r="E42" s="76" t="s">
        <v>179</v>
      </c>
      <c r="F42" s="76" t="s">
        <v>180</v>
      </c>
      <c r="G42" s="76" t="s">
        <v>126</v>
      </c>
      <c r="H42" s="76" t="str">
        <f t="shared" si="0"/>
        <v>A4</v>
      </c>
      <c r="I42" s="76" t="s">
        <v>181</v>
      </c>
      <c r="J42" s="76" t="s">
        <v>87</v>
      </c>
      <c r="K42" s="76">
        <v>2085</v>
      </c>
      <c r="L42" s="76">
        <v>2085</v>
      </c>
      <c r="M42" s="76">
        <v>119.76</v>
      </c>
      <c r="N42" s="76">
        <v>0</v>
      </c>
      <c r="O42" s="76">
        <v>20.96</v>
      </c>
    </row>
    <row r="43" spans="1:15" x14ac:dyDescent="0.25">
      <c r="A43" s="76" t="s">
        <v>79</v>
      </c>
      <c r="B43" s="76" t="s">
        <v>80</v>
      </c>
      <c r="C43" s="76" t="s">
        <v>81</v>
      </c>
      <c r="D43" s="76" t="s">
        <v>82</v>
      </c>
      <c r="E43" s="76" t="s">
        <v>182</v>
      </c>
      <c r="F43" s="76" t="s">
        <v>183</v>
      </c>
      <c r="G43" s="76" t="s">
        <v>126</v>
      </c>
      <c r="H43" s="76" t="str">
        <f t="shared" si="0"/>
        <v>A4</v>
      </c>
      <c r="I43" s="76" t="s">
        <v>164</v>
      </c>
      <c r="J43" s="76" t="s">
        <v>90</v>
      </c>
      <c r="K43" s="76">
        <v>1620</v>
      </c>
      <c r="L43" s="76">
        <v>1605</v>
      </c>
      <c r="M43" s="76">
        <v>92.71</v>
      </c>
      <c r="N43" s="76">
        <v>0</v>
      </c>
      <c r="O43" s="76">
        <v>15.71</v>
      </c>
    </row>
    <row r="44" spans="1:15" x14ac:dyDescent="0.25">
      <c r="A44" s="76" t="s">
        <v>79</v>
      </c>
      <c r="B44" s="76" t="s">
        <v>80</v>
      </c>
      <c r="C44" s="76" t="s">
        <v>81</v>
      </c>
      <c r="D44" s="76" t="s">
        <v>82</v>
      </c>
      <c r="E44" s="76" t="s">
        <v>184</v>
      </c>
      <c r="F44" s="76" t="s">
        <v>185</v>
      </c>
      <c r="G44" s="76" t="s">
        <v>126</v>
      </c>
      <c r="H44" s="76" t="str">
        <f t="shared" si="0"/>
        <v>A4</v>
      </c>
      <c r="I44" s="76" t="s">
        <v>161</v>
      </c>
      <c r="J44" s="76" t="s">
        <v>90</v>
      </c>
      <c r="K44" s="76">
        <v>1620</v>
      </c>
      <c r="L44" s="76">
        <v>1605</v>
      </c>
      <c r="M44" s="76">
        <v>92.71</v>
      </c>
      <c r="N44" s="76">
        <v>0</v>
      </c>
      <c r="O44" s="76">
        <v>15.71</v>
      </c>
    </row>
    <row r="45" spans="1:15" x14ac:dyDescent="0.25">
      <c r="A45" s="76" t="s">
        <v>79</v>
      </c>
      <c r="B45" s="76" t="s">
        <v>80</v>
      </c>
      <c r="C45" s="76" t="s">
        <v>81</v>
      </c>
      <c r="D45" s="76" t="s">
        <v>82</v>
      </c>
      <c r="E45" s="76" t="s">
        <v>186</v>
      </c>
      <c r="F45" s="76" t="s">
        <v>187</v>
      </c>
      <c r="G45" s="76" t="s">
        <v>126</v>
      </c>
      <c r="H45" s="76" t="str">
        <f t="shared" si="0"/>
        <v>A4</v>
      </c>
      <c r="I45" s="76" t="s">
        <v>164</v>
      </c>
      <c r="J45" s="76" t="s">
        <v>87</v>
      </c>
      <c r="K45" s="76">
        <v>2085</v>
      </c>
      <c r="L45" s="76">
        <v>2085</v>
      </c>
      <c r="M45" s="76">
        <v>119.76</v>
      </c>
      <c r="N45" s="76">
        <v>0</v>
      </c>
      <c r="O45" s="76">
        <v>20.96</v>
      </c>
    </row>
    <row r="46" spans="1:15" x14ac:dyDescent="0.25">
      <c r="A46" s="76" t="s">
        <v>79</v>
      </c>
      <c r="B46" s="76" t="s">
        <v>80</v>
      </c>
      <c r="C46" s="76" t="s">
        <v>81</v>
      </c>
      <c r="D46" s="76" t="s">
        <v>82</v>
      </c>
      <c r="E46" s="76" t="s">
        <v>188</v>
      </c>
      <c r="F46" s="76" t="s">
        <v>189</v>
      </c>
      <c r="G46" s="76" t="s">
        <v>126</v>
      </c>
      <c r="H46" s="76" t="str">
        <f t="shared" si="0"/>
        <v>A4</v>
      </c>
      <c r="I46" s="76" t="s">
        <v>86</v>
      </c>
      <c r="J46" s="76" t="s">
        <v>87</v>
      </c>
      <c r="K46" s="76">
        <v>2085</v>
      </c>
      <c r="L46" s="76">
        <v>2085</v>
      </c>
      <c r="M46" s="76">
        <v>119.76</v>
      </c>
      <c r="N46" s="76">
        <v>0</v>
      </c>
      <c r="O46" s="76">
        <v>20.96</v>
      </c>
    </row>
    <row r="47" spans="1:15" x14ac:dyDescent="0.25">
      <c r="A47" s="76" t="s">
        <v>79</v>
      </c>
      <c r="B47" s="76" t="s">
        <v>80</v>
      </c>
      <c r="C47" s="76" t="s">
        <v>81</v>
      </c>
      <c r="D47" s="76" t="s">
        <v>82</v>
      </c>
      <c r="E47" s="76" t="s">
        <v>190</v>
      </c>
      <c r="F47" s="76" t="s">
        <v>191</v>
      </c>
      <c r="G47" s="76" t="s">
        <v>126</v>
      </c>
      <c r="H47" s="76" t="str">
        <f t="shared" si="0"/>
        <v>A4</v>
      </c>
      <c r="I47" s="76" t="s">
        <v>181</v>
      </c>
      <c r="J47" s="76" t="s">
        <v>90</v>
      </c>
      <c r="K47" s="76">
        <v>1605</v>
      </c>
      <c r="L47" s="76">
        <v>1605</v>
      </c>
      <c r="M47" s="76">
        <v>92.71</v>
      </c>
      <c r="N47" s="76">
        <v>0</v>
      </c>
      <c r="O47" s="76">
        <v>15.71</v>
      </c>
    </row>
    <row r="48" spans="1:15" x14ac:dyDescent="0.25">
      <c r="A48" s="76" t="s">
        <v>79</v>
      </c>
      <c r="B48" s="76" t="s">
        <v>80</v>
      </c>
      <c r="C48" s="76" t="s">
        <v>81</v>
      </c>
      <c r="D48" s="76" t="s">
        <v>82</v>
      </c>
      <c r="E48" s="76" t="s">
        <v>192</v>
      </c>
      <c r="F48" s="76" t="s">
        <v>193</v>
      </c>
      <c r="G48" s="76" t="s">
        <v>126</v>
      </c>
      <c r="H48" s="76" t="str">
        <f t="shared" si="0"/>
        <v>A4</v>
      </c>
      <c r="I48" s="76" t="s">
        <v>86</v>
      </c>
      <c r="J48" s="76" t="s">
        <v>87</v>
      </c>
      <c r="K48" s="76">
        <v>2090</v>
      </c>
      <c r="L48" s="76">
        <v>2085</v>
      </c>
      <c r="M48" s="76">
        <v>119.76</v>
      </c>
      <c r="N48" s="76">
        <v>0</v>
      </c>
      <c r="O48" s="76">
        <v>20.96</v>
      </c>
    </row>
    <row r="49" spans="1:15" x14ac:dyDescent="0.25">
      <c r="A49" s="76" t="s">
        <v>79</v>
      </c>
      <c r="B49" s="76" t="s">
        <v>80</v>
      </c>
      <c r="C49" s="76" t="s">
        <v>81</v>
      </c>
      <c r="D49" s="76" t="s">
        <v>82</v>
      </c>
      <c r="E49" s="76" t="s">
        <v>194</v>
      </c>
      <c r="F49" s="76" t="s">
        <v>195</v>
      </c>
      <c r="G49" s="76" t="s">
        <v>126</v>
      </c>
      <c r="H49" s="76" t="str">
        <f t="shared" si="0"/>
        <v>A4</v>
      </c>
      <c r="I49" s="76" t="s">
        <v>86</v>
      </c>
      <c r="J49" s="76" t="s">
        <v>90</v>
      </c>
      <c r="K49" s="76">
        <v>1620</v>
      </c>
      <c r="L49" s="76">
        <v>1605</v>
      </c>
      <c r="M49" s="76">
        <v>92.71</v>
      </c>
      <c r="N49" s="76">
        <v>0</v>
      </c>
      <c r="O49" s="76">
        <v>15.71</v>
      </c>
    </row>
    <row r="50" spans="1:15" x14ac:dyDescent="0.25">
      <c r="A50" s="76" t="s">
        <v>79</v>
      </c>
      <c r="B50" s="76" t="s">
        <v>80</v>
      </c>
      <c r="C50" s="76" t="s">
        <v>81</v>
      </c>
      <c r="D50" s="76" t="s">
        <v>82</v>
      </c>
      <c r="E50" s="76" t="s">
        <v>196</v>
      </c>
      <c r="F50" s="76" t="s">
        <v>197</v>
      </c>
      <c r="G50" s="76" t="s">
        <v>126</v>
      </c>
      <c r="H50" s="76" t="str">
        <f t="shared" si="0"/>
        <v>A4</v>
      </c>
      <c r="I50" s="76" t="s">
        <v>181</v>
      </c>
      <c r="J50" s="76" t="s">
        <v>87</v>
      </c>
      <c r="K50" s="76">
        <v>2090</v>
      </c>
      <c r="L50" s="76">
        <v>2085</v>
      </c>
      <c r="M50" s="76">
        <v>119.76</v>
      </c>
      <c r="N50" s="76">
        <v>0</v>
      </c>
      <c r="O50" s="76">
        <v>20.96</v>
      </c>
    </row>
    <row r="51" spans="1:15" x14ac:dyDescent="0.25">
      <c r="A51" s="76" t="s">
        <v>79</v>
      </c>
      <c r="B51" s="76" t="s">
        <v>80</v>
      </c>
      <c r="C51" s="76" t="s">
        <v>81</v>
      </c>
      <c r="D51" s="76" t="s">
        <v>82</v>
      </c>
      <c r="E51" s="76" t="s">
        <v>198</v>
      </c>
      <c r="F51" s="76" t="s">
        <v>199</v>
      </c>
      <c r="G51" s="76" t="s">
        <v>126</v>
      </c>
      <c r="H51" s="76" t="str">
        <f t="shared" si="0"/>
        <v>A4</v>
      </c>
      <c r="I51" s="76" t="s">
        <v>200</v>
      </c>
      <c r="J51" s="76" t="s">
        <v>90</v>
      </c>
      <c r="K51" s="76">
        <v>1620</v>
      </c>
      <c r="L51" s="76">
        <v>1605</v>
      </c>
      <c r="M51" s="76">
        <v>92.71</v>
      </c>
      <c r="N51" s="76">
        <v>0</v>
      </c>
      <c r="O51" s="76">
        <v>15.71</v>
      </c>
    </row>
    <row r="52" spans="1:15" x14ac:dyDescent="0.25">
      <c r="A52" s="76" t="s">
        <v>79</v>
      </c>
      <c r="B52" s="76" t="s">
        <v>80</v>
      </c>
      <c r="C52" s="76" t="s">
        <v>81</v>
      </c>
      <c r="D52" s="76" t="s">
        <v>82</v>
      </c>
      <c r="E52" s="76" t="s">
        <v>201</v>
      </c>
      <c r="F52" s="76" t="s">
        <v>202</v>
      </c>
      <c r="G52" s="76" t="s">
        <v>126</v>
      </c>
      <c r="H52" s="76" t="str">
        <f t="shared" si="0"/>
        <v>A4</v>
      </c>
      <c r="I52" s="76" t="s">
        <v>93</v>
      </c>
      <c r="J52" s="76" t="s">
        <v>87</v>
      </c>
      <c r="K52" s="76">
        <v>2085</v>
      </c>
      <c r="L52" s="76">
        <v>2085</v>
      </c>
      <c r="M52" s="76">
        <v>119.76</v>
      </c>
      <c r="N52" s="76">
        <v>0</v>
      </c>
      <c r="O52" s="76">
        <v>20.96</v>
      </c>
    </row>
    <row r="53" spans="1:15" x14ac:dyDescent="0.25">
      <c r="A53" s="76" t="s">
        <v>79</v>
      </c>
      <c r="B53" s="76" t="s">
        <v>80</v>
      </c>
      <c r="C53" s="76" t="s">
        <v>81</v>
      </c>
      <c r="D53" s="76" t="s">
        <v>82</v>
      </c>
      <c r="E53" s="76" t="s">
        <v>203</v>
      </c>
      <c r="F53" s="76" t="s">
        <v>204</v>
      </c>
      <c r="G53" s="76" t="s">
        <v>126</v>
      </c>
      <c r="H53" s="76" t="str">
        <f t="shared" si="0"/>
        <v>A4</v>
      </c>
      <c r="I53" s="76" t="s">
        <v>93</v>
      </c>
      <c r="J53" s="76" t="s">
        <v>90</v>
      </c>
      <c r="K53" s="76">
        <v>1605</v>
      </c>
      <c r="L53" s="76">
        <v>1605</v>
      </c>
      <c r="M53" s="76">
        <v>92.71</v>
      </c>
      <c r="N53" s="76">
        <v>0</v>
      </c>
      <c r="O53" s="76">
        <v>15.71</v>
      </c>
    </row>
    <row r="54" spans="1:15" x14ac:dyDescent="0.25">
      <c r="A54" s="76" t="s">
        <v>79</v>
      </c>
      <c r="B54" s="76" t="s">
        <v>80</v>
      </c>
      <c r="C54" s="76" t="s">
        <v>81</v>
      </c>
      <c r="D54" s="76" t="s">
        <v>82</v>
      </c>
      <c r="E54" s="76" t="s">
        <v>205</v>
      </c>
      <c r="F54" s="76" t="s">
        <v>206</v>
      </c>
      <c r="G54" s="76" t="s">
        <v>126</v>
      </c>
      <c r="H54" s="76" t="str">
        <f t="shared" si="0"/>
        <v>A4</v>
      </c>
      <c r="I54" s="76" t="s">
        <v>200</v>
      </c>
      <c r="J54" s="76" t="s">
        <v>87</v>
      </c>
      <c r="K54" s="76">
        <v>2090</v>
      </c>
      <c r="L54" s="76">
        <v>2085</v>
      </c>
      <c r="M54" s="76">
        <v>119.76</v>
      </c>
      <c r="N54" s="76">
        <v>0</v>
      </c>
      <c r="O54" s="76">
        <v>20.96</v>
      </c>
    </row>
    <row r="55" spans="1:15" x14ac:dyDescent="0.25">
      <c r="A55" s="76" t="s">
        <v>79</v>
      </c>
      <c r="B55" s="76" t="s">
        <v>80</v>
      </c>
      <c r="C55" s="76" t="s">
        <v>81</v>
      </c>
      <c r="D55" s="76" t="s">
        <v>82</v>
      </c>
      <c r="E55" s="76" t="s">
        <v>207</v>
      </c>
      <c r="F55" s="76" t="s">
        <v>208</v>
      </c>
      <c r="G55" s="76" t="s">
        <v>126</v>
      </c>
      <c r="H55" s="76" t="str">
        <f t="shared" si="0"/>
        <v>A4</v>
      </c>
      <c r="I55" s="76" t="s">
        <v>181</v>
      </c>
      <c r="J55" s="76" t="s">
        <v>90</v>
      </c>
      <c r="K55" s="76">
        <v>1620</v>
      </c>
      <c r="L55" s="76">
        <v>1605</v>
      </c>
      <c r="M55" s="76">
        <v>92.71</v>
      </c>
      <c r="N55" s="76">
        <v>0</v>
      </c>
      <c r="O55" s="76">
        <v>15.71</v>
      </c>
    </row>
    <row r="56" spans="1:15" x14ac:dyDescent="0.25">
      <c r="A56" s="76" t="s">
        <v>79</v>
      </c>
      <c r="B56" s="76" t="s">
        <v>80</v>
      </c>
      <c r="C56" s="76" t="s">
        <v>81</v>
      </c>
      <c r="D56" s="76" t="s">
        <v>82</v>
      </c>
      <c r="E56" s="76" t="s">
        <v>209</v>
      </c>
      <c r="F56" s="76" t="s">
        <v>210</v>
      </c>
      <c r="G56" s="76" t="s">
        <v>126</v>
      </c>
      <c r="H56" s="76" t="str">
        <f t="shared" si="0"/>
        <v>A4</v>
      </c>
      <c r="I56" s="76" t="s">
        <v>93</v>
      </c>
      <c r="J56" s="76" t="s">
        <v>87</v>
      </c>
      <c r="K56" s="76">
        <v>2090</v>
      </c>
      <c r="L56" s="76">
        <v>2085</v>
      </c>
      <c r="M56" s="76">
        <v>119.76</v>
      </c>
      <c r="N56" s="76">
        <v>0</v>
      </c>
      <c r="O56" s="76">
        <v>20.96</v>
      </c>
    </row>
    <row r="57" spans="1:15" x14ac:dyDescent="0.25">
      <c r="A57" s="76" t="s">
        <v>79</v>
      </c>
      <c r="B57" s="76" t="s">
        <v>80</v>
      </c>
      <c r="C57" s="76" t="s">
        <v>81</v>
      </c>
      <c r="D57" s="76" t="s">
        <v>82</v>
      </c>
      <c r="E57" s="76" t="s">
        <v>211</v>
      </c>
      <c r="F57" s="76" t="s">
        <v>212</v>
      </c>
      <c r="G57" s="76" t="s">
        <v>126</v>
      </c>
      <c r="H57" s="76" t="str">
        <f t="shared" si="0"/>
        <v>A4</v>
      </c>
      <c r="I57" s="76" t="s">
        <v>93</v>
      </c>
      <c r="J57" s="76" t="s">
        <v>90</v>
      </c>
      <c r="K57" s="76">
        <v>1620</v>
      </c>
      <c r="L57" s="76">
        <v>1605</v>
      </c>
      <c r="M57" s="76">
        <v>92.71</v>
      </c>
      <c r="N57" s="76">
        <v>0</v>
      </c>
      <c r="O57" s="76">
        <v>15.71</v>
      </c>
    </row>
    <row r="58" spans="1:15" x14ac:dyDescent="0.25">
      <c r="A58" s="76" t="s">
        <v>79</v>
      </c>
      <c r="B58" s="76" t="s">
        <v>80</v>
      </c>
      <c r="C58" s="76" t="s">
        <v>81</v>
      </c>
      <c r="D58" s="76" t="s">
        <v>82</v>
      </c>
      <c r="E58" s="76" t="s">
        <v>213</v>
      </c>
      <c r="F58" s="76" t="s">
        <v>214</v>
      </c>
      <c r="G58" s="76" t="s">
        <v>126</v>
      </c>
      <c r="H58" s="76" t="str">
        <f t="shared" si="0"/>
        <v>A4</v>
      </c>
      <c r="I58" s="76" t="s">
        <v>200</v>
      </c>
      <c r="J58" s="76" t="s">
        <v>87</v>
      </c>
      <c r="K58" s="76">
        <v>2085</v>
      </c>
      <c r="L58" s="76">
        <v>2085</v>
      </c>
      <c r="M58" s="76">
        <v>119.76</v>
      </c>
      <c r="N58" s="76">
        <v>0</v>
      </c>
      <c r="O58" s="76">
        <v>20.96</v>
      </c>
    </row>
    <row r="59" spans="1:15" x14ac:dyDescent="0.25">
      <c r="A59" s="76" t="s">
        <v>79</v>
      </c>
      <c r="B59" s="76" t="s">
        <v>80</v>
      </c>
      <c r="C59" s="76" t="s">
        <v>81</v>
      </c>
      <c r="D59" s="76" t="s">
        <v>82</v>
      </c>
      <c r="E59" s="76" t="s">
        <v>215</v>
      </c>
      <c r="F59" s="76" t="s">
        <v>216</v>
      </c>
      <c r="G59" s="76" t="s">
        <v>126</v>
      </c>
      <c r="H59" s="76" t="str">
        <f t="shared" si="0"/>
        <v>A4</v>
      </c>
      <c r="I59" s="76" t="s">
        <v>217</v>
      </c>
      <c r="J59" s="76" t="s">
        <v>90</v>
      </c>
      <c r="K59" s="76">
        <v>1605</v>
      </c>
      <c r="L59" s="76">
        <v>1605</v>
      </c>
      <c r="M59" s="76">
        <v>92.71</v>
      </c>
      <c r="N59" s="76">
        <v>0</v>
      </c>
      <c r="O59" s="76">
        <v>15.71</v>
      </c>
    </row>
    <row r="60" spans="1:15" x14ac:dyDescent="0.25">
      <c r="A60" s="76" t="s">
        <v>79</v>
      </c>
      <c r="B60" s="76" t="s">
        <v>80</v>
      </c>
      <c r="C60" s="76" t="s">
        <v>81</v>
      </c>
      <c r="D60" s="76" t="s">
        <v>82</v>
      </c>
      <c r="E60" s="76" t="s">
        <v>218</v>
      </c>
      <c r="F60" s="76" t="s">
        <v>219</v>
      </c>
      <c r="G60" s="76" t="s">
        <v>126</v>
      </c>
      <c r="H60" s="76" t="str">
        <f t="shared" si="0"/>
        <v>A4</v>
      </c>
      <c r="I60" s="76" t="s">
        <v>102</v>
      </c>
      <c r="J60" s="76" t="s">
        <v>87</v>
      </c>
      <c r="K60" s="76">
        <v>2085</v>
      </c>
      <c r="L60" s="76">
        <v>2085</v>
      </c>
      <c r="M60" s="76">
        <v>119.76</v>
      </c>
      <c r="N60" s="76">
        <v>0</v>
      </c>
      <c r="O60" s="76">
        <v>20.96</v>
      </c>
    </row>
    <row r="61" spans="1:15" x14ac:dyDescent="0.25">
      <c r="A61" s="76" t="s">
        <v>79</v>
      </c>
      <c r="B61" s="76" t="s">
        <v>80</v>
      </c>
      <c r="C61" s="76" t="s">
        <v>81</v>
      </c>
      <c r="D61" s="76" t="s">
        <v>82</v>
      </c>
      <c r="E61" s="76" t="s">
        <v>220</v>
      </c>
      <c r="F61" s="76" t="s">
        <v>221</v>
      </c>
      <c r="G61" s="76" t="s">
        <v>126</v>
      </c>
      <c r="H61" s="76" t="str">
        <f t="shared" si="0"/>
        <v>A4</v>
      </c>
      <c r="I61" s="76" t="s">
        <v>102</v>
      </c>
      <c r="J61" s="76" t="s">
        <v>90</v>
      </c>
      <c r="K61" s="76">
        <v>1605</v>
      </c>
      <c r="L61" s="76">
        <v>1605</v>
      </c>
      <c r="M61" s="76">
        <v>92.71</v>
      </c>
      <c r="N61" s="76">
        <v>0</v>
      </c>
      <c r="O61" s="76">
        <v>15.71</v>
      </c>
    </row>
    <row r="62" spans="1:15" x14ac:dyDescent="0.25">
      <c r="A62" s="76" t="s">
        <v>79</v>
      </c>
      <c r="B62" s="76" t="s">
        <v>80</v>
      </c>
      <c r="C62" s="76" t="s">
        <v>81</v>
      </c>
      <c r="D62" s="76" t="s">
        <v>82</v>
      </c>
      <c r="E62" s="76" t="s">
        <v>222</v>
      </c>
      <c r="F62" s="76" t="s">
        <v>223</v>
      </c>
      <c r="G62" s="76" t="s">
        <v>126</v>
      </c>
      <c r="H62" s="76" t="str">
        <f t="shared" si="0"/>
        <v>A4</v>
      </c>
      <c r="I62" s="76" t="s">
        <v>217</v>
      </c>
      <c r="J62" s="76" t="s">
        <v>87</v>
      </c>
      <c r="K62" s="76">
        <v>2085</v>
      </c>
      <c r="L62" s="76">
        <v>2085</v>
      </c>
      <c r="M62" s="76">
        <v>119.76</v>
      </c>
      <c r="N62" s="76">
        <v>0</v>
      </c>
      <c r="O62" s="76">
        <v>20.96</v>
      </c>
    </row>
    <row r="63" spans="1:15" x14ac:dyDescent="0.25">
      <c r="A63" s="76" t="s">
        <v>79</v>
      </c>
      <c r="B63" s="76" t="s">
        <v>80</v>
      </c>
      <c r="C63" s="76" t="s">
        <v>81</v>
      </c>
      <c r="D63" s="76" t="s">
        <v>82</v>
      </c>
      <c r="E63" s="76" t="s">
        <v>224</v>
      </c>
      <c r="F63" s="76" t="s">
        <v>225</v>
      </c>
      <c r="G63" s="76" t="s">
        <v>126</v>
      </c>
      <c r="H63" s="76" t="str">
        <f t="shared" si="0"/>
        <v>A4</v>
      </c>
      <c r="I63" s="76" t="s">
        <v>200</v>
      </c>
      <c r="J63" s="76" t="s">
        <v>90</v>
      </c>
      <c r="K63" s="76">
        <v>1620</v>
      </c>
      <c r="L63" s="76">
        <v>1605</v>
      </c>
      <c r="M63" s="76">
        <v>92.71</v>
      </c>
      <c r="N63" s="76">
        <v>0</v>
      </c>
      <c r="O63" s="76">
        <v>15.71</v>
      </c>
    </row>
    <row r="64" spans="1:15" x14ac:dyDescent="0.25">
      <c r="A64" s="76" t="s">
        <v>79</v>
      </c>
      <c r="B64" s="76" t="s">
        <v>80</v>
      </c>
      <c r="C64" s="76" t="s">
        <v>81</v>
      </c>
      <c r="D64" s="76" t="s">
        <v>82</v>
      </c>
      <c r="E64" s="76" t="s">
        <v>226</v>
      </c>
      <c r="F64" s="76" t="s">
        <v>227</v>
      </c>
      <c r="G64" s="76" t="s">
        <v>126</v>
      </c>
      <c r="H64" s="76" t="str">
        <f t="shared" si="0"/>
        <v>A4</v>
      </c>
      <c r="I64" s="76" t="s">
        <v>102</v>
      </c>
      <c r="J64" s="76" t="s">
        <v>87</v>
      </c>
      <c r="K64" s="76">
        <v>2090</v>
      </c>
      <c r="L64" s="76">
        <v>2085</v>
      </c>
      <c r="M64" s="76">
        <v>119.76</v>
      </c>
      <c r="N64" s="76">
        <v>0</v>
      </c>
      <c r="O64" s="76">
        <v>20.96</v>
      </c>
    </row>
    <row r="65" spans="1:15" x14ac:dyDescent="0.25">
      <c r="A65" s="76" t="s">
        <v>79</v>
      </c>
      <c r="B65" s="76" t="s">
        <v>80</v>
      </c>
      <c r="C65" s="76" t="s">
        <v>81</v>
      </c>
      <c r="D65" s="76" t="s">
        <v>82</v>
      </c>
      <c r="E65" s="76" t="s">
        <v>228</v>
      </c>
      <c r="F65" s="76" t="s">
        <v>229</v>
      </c>
      <c r="G65" s="76" t="s">
        <v>126</v>
      </c>
      <c r="H65" s="76" t="str">
        <f t="shared" si="0"/>
        <v>A4</v>
      </c>
      <c r="I65" s="76" t="s">
        <v>102</v>
      </c>
      <c r="J65" s="76" t="s">
        <v>90</v>
      </c>
      <c r="K65" s="76">
        <v>1620</v>
      </c>
      <c r="L65" s="76">
        <v>1605</v>
      </c>
      <c r="M65" s="76">
        <v>92.71</v>
      </c>
      <c r="N65" s="76">
        <v>0</v>
      </c>
      <c r="O65" s="76">
        <v>15.71</v>
      </c>
    </row>
    <row r="66" spans="1:15" x14ac:dyDescent="0.25">
      <c r="A66" s="76" t="s">
        <v>79</v>
      </c>
      <c r="B66" s="76" t="s">
        <v>80</v>
      </c>
      <c r="C66" s="76" t="s">
        <v>81</v>
      </c>
      <c r="D66" s="76" t="s">
        <v>82</v>
      </c>
      <c r="E66" s="76" t="s">
        <v>230</v>
      </c>
      <c r="F66" s="76" t="s">
        <v>231</v>
      </c>
      <c r="G66" s="76" t="s">
        <v>126</v>
      </c>
      <c r="H66" s="76" t="str">
        <f t="shared" si="0"/>
        <v>A4</v>
      </c>
      <c r="I66" s="76" t="s">
        <v>217</v>
      </c>
      <c r="J66" s="76" t="s">
        <v>87</v>
      </c>
      <c r="K66" s="76">
        <v>2085</v>
      </c>
      <c r="L66" s="76">
        <v>2085</v>
      </c>
      <c r="M66" s="76">
        <v>119.76</v>
      </c>
      <c r="N66" s="76">
        <v>0</v>
      </c>
      <c r="O66" s="76">
        <v>20.96</v>
      </c>
    </row>
    <row r="67" spans="1:15" x14ac:dyDescent="0.25">
      <c r="A67" s="76" t="s">
        <v>79</v>
      </c>
      <c r="B67" s="76" t="s">
        <v>80</v>
      </c>
      <c r="C67" s="76" t="s">
        <v>81</v>
      </c>
      <c r="D67" s="76" t="s">
        <v>82</v>
      </c>
      <c r="E67" s="76" t="s">
        <v>232</v>
      </c>
      <c r="F67" s="76" t="s">
        <v>233</v>
      </c>
      <c r="G67" s="76" t="s">
        <v>126</v>
      </c>
      <c r="H67" s="76" t="str">
        <f t="shared" ref="H67:H130" si="1">RIGHT(G67,2)</f>
        <v>A4</v>
      </c>
      <c r="I67" s="76" t="s">
        <v>234</v>
      </c>
      <c r="J67" s="76" t="s">
        <v>90</v>
      </c>
      <c r="K67" s="76">
        <v>1620</v>
      </c>
      <c r="L67" s="76">
        <v>1605</v>
      </c>
      <c r="M67" s="76">
        <v>92.71</v>
      </c>
      <c r="N67" s="76">
        <v>0</v>
      </c>
      <c r="O67" s="76">
        <v>15.71</v>
      </c>
    </row>
    <row r="68" spans="1:15" x14ac:dyDescent="0.25">
      <c r="A68" s="76" t="s">
        <v>79</v>
      </c>
      <c r="B68" s="76" t="s">
        <v>80</v>
      </c>
      <c r="C68" s="76" t="s">
        <v>81</v>
      </c>
      <c r="D68" s="76" t="s">
        <v>82</v>
      </c>
      <c r="E68" s="76" t="s">
        <v>235</v>
      </c>
      <c r="F68" s="76" t="s">
        <v>236</v>
      </c>
      <c r="G68" s="76" t="s">
        <v>126</v>
      </c>
      <c r="H68" s="76" t="str">
        <f t="shared" si="1"/>
        <v>A4</v>
      </c>
      <c r="I68" s="76" t="s">
        <v>111</v>
      </c>
      <c r="J68" s="76" t="s">
        <v>87</v>
      </c>
      <c r="K68" s="76">
        <v>2085</v>
      </c>
      <c r="L68" s="76">
        <v>2085</v>
      </c>
      <c r="M68" s="76">
        <v>119.76</v>
      </c>
      <c r="N68" s="76">
        <v>0</v>
      </c>
      <c r="O68" s="76">
        <v>20.96</v>
      </c>
    </row>
    <row r="69" spans="1:15" x14ac:dyDescent="0.25">
      <c r="A69" s="76" t="s">
        <v>79</v>
      </c>
      <c r="B69" s="76" t="s">
        <v>80</v>
      </c>
      <c r="C69" s="76" t="s">
        <v>81</v>
      </c>
      <c r="D69" s="76" t="s">
        <v>82</v>
      </c>
      <c r="E69" s="76" t="s">
        <v>237</v>
      </c>
      <c r="F69" s="76" t="s">
        <v>238</v>
      </c>
      <c r="G69" s="76" t="s">
        <v>126</v>
      </c>
      <c r="H69" s="76" t="str">
        <f t="shared" si="1"/>
        <v>A4</v>
      </c>
      <c r="I69" s="76" t="s">
        <v>111</v>
      </c>
      <c r="J69" s="76" t="s">
        <v>90</v>
      </c>
      <c r="K69" s="76">
        <v>1605</v>
      </c>
      <c r="L69" s="76">
        <v>1605</v>
      </c>
      <c r="M69" s="76">
        <v>92.71</v>
      </c>
      <c r="N69" s="76">
        <v>0</v>
      </c>
      <c r="O69" s="76">
        <v>15.71</v>
      </c>
    </row>
    <row r="70" spans="1:15" x14ac:dyDescent="0.25">
      <c r="A70" s="76" t="s">
        <v>79</v>
      </c>
      <c r="B70" s="76" t="s">
        <v>80</v>
      </c>
      <c r="C70" s="76" t="s">
        <v>81</v>
      </c>
      <c r="D70" s="76" t="s">
        <v>82</v>
      </c>
      <c r="E70" s="76" t="s">
        <v>239</v>
      </c>
      <c r="F70" s="76" t="s">
        <v>240</v>
      </c>
      <c r="G70" s="76" t="s">
        <v>126</v>
      </c>
      <c r="H70" s="76" t="str">
        <f t="shared" si="1"/>
        <v>A4</v>
      </c>
      <c r="I70" s="76" t="s">
        <v>234</v>
      </c>
      <c r="J70" s="76" t="s">
        <v>87</v>
      </c>
      <c r="K70" s="76">
        <v>2085</v>
      </c>
      <c r="L70" s="76">
        <v>2085</v>
      </c>
      <c r="M70" s="76">
        <v>119.76</v>
      </c>
      <c r="N70" s="76">
        <v>0</v>
      </c>
      <c r="O70" s="76">
        <v>20.96</v>
      </c>
    </row>
    <row r="71" spans="1:15" x14ac:dyDescent="0.25">
      <c r="A71" s="76" t="s">
        <v>79</v>
      </c>
      <c r="B71" s="76" t="s">
        <v>80</v>
      </c>
      <c r="C71" s="76" t="s">
        <v>81</v>
      </c>
      <c r="D71" s="76" t="s">
        <v>82</v>
      </c>
      <c r="E71" s="76" t="s">
        <v>241</v>
      </c>
      <c r="F71" s="76" t="s">
        <v>242</v>
      </c>
      <c r="G71" s="76" t="s">
        <v>126</v>
      </c>
      <c r="H71" s="76" t="str">
        <f t="shared" si="1"/>
        <v>A4</v>
      </c>
      <c r="I71" s="76" t="s">
        <v>217</v>
      </c>
      <c r="J71" s="76" t="s">
        <v>90</v>
      </c>
      <c r="K71" s="76">
        <v>1605</v>
      </c>
      <c r="L71" s="76">
        <v>1605</v>
      </c>
      <c r="M71" s="76">
        <v>92.71</v>
      </c>
      <c r="N71" s="76">
        <v>0</v>
      </c>
      <c r="O71" s="76">
        <v>15.71</v>
      </c>
    </row>
    <row r="72" spans="1:15" x14ac:dyDescent="0.25">
      <c r="A72" s="76" t="s">
        <v>79</v>
      </c>
      <c r="B72" s="76" t="s">
        <v>80</v>
      </c>
      <c r="C72" s="76" t="s">
        <v>81</v>
      </c>
      <c r="D72" s="76" t="s">
        <v>82</v>
      </c>
      <c r="E72" s="76" t="s">
        <v>243</v>
      </c>
      <c r="F72" s="76" t="s">
        <v>244</v>
      </c>
      <c r="G72" s="76" t="s">
        <v>126</v>
      </c>
      <c r="H72" s="76" t="str">
        <f t="shared" si="1"/>
        <v>A4</v>
      </c>
      <c r="I72" s="76" t="s">
        <v>111</v>
      </c>
      <c r="J72" s="76" t="s">
        <v>87</v>
      </c>
      <c r="K72" s="76">
        <v>2085</v>
      </c>
      <c r="L72" s="76">
        <v>2085</v>
      </c>
      <c r="M72" s="76">
        <v>119.76</v>
      </c>
      <c r="N72" s="76">
        <v>0</v>
      </c>
      <c r="O72" s="76">
        <v>20.96</v>
      </c>
    </row>
    <row r="73" spans="1:15" x14ac:dyDescent="0.25">
      <c r="A73" s="76" t="s">
        <v>79</v>
      </c>
      <c r="B73" s="76" t="s">
        <v>80</v>
      </c>
      <c r="C73" s="76" t="s">
        <v>81</v>
      </c>
      <c r="D73" s="76" t="s">
        <v>82</v>
      </c>
      <c r="E73" s="76" t="s">
        <v>245</v>
      </c>
      <c r="F73" s="76" t="s">
        <v>246</v>
      </c>
      <c r="G73" s="76" t="s">
        <v>126</v>
      </c>
      <c r="H73" s="76" t="str">
        <f t="shared" si="1"/>
        <v>A4</v>
      </c>
      <c r="I73" s="76" t="s">
        <v>111</v>
      </c>
      <c r="J73" s="76" t="s">
        <v>90</v>
      </c>
      <c r="K73" s="76">
        <v>1620</v>
      </c>
      <c r="L73" s="76">
        <v>1605</v>
      </c>
      <c r="M73" s="76">
        <v>92.71</v>
      </c>
      <c r="N73" s="76">
        <v>0</v>
      </c>
      <c r="O73" s="76">
        <v>15.71</v>
      </c>
    </row>
    <row r="74" spans="1:15" x14ac:dyDescent="0.25">
      <c r="A74" s="76" t="s">
        <v>79</v>
      </c>
      <c r="B74" s="76" t="s">
        <v>80</v>
      </c>
      <c r="C74" s="76" t="s">
        <v>81</v>
      </c>
      <c r="D74" s="76" t="s">
        <v>82</v>
      </c>
      <c r="E74" s="76" t="s">
        <v>247</v>
      </c>
      <c r="F74" s="76" t="s">
        <v>248</v>
      </c>
      <c r="G74" s="76" t="s">
        <v>126</v>
      </c>
      <c r="H74" s="76" t="str">
        <f t="shared" si="1"/>
        <v>A4</v>
      </c>
      <c r="I74" s="76" t="s">
        <v>234</v>
      </c>
      <c r="J74" s="76" t="s">
        <v>87</v>
      </c>
      <c r="K74" s="76">
        <v>2090</v>
      </c>
      <c r="L74" s="76">
        <v>2085</v>
      </c>
      <c r="M74" s="76">
        <v>119.76</v>
      </c>
      <c r="N74" s="76">
        <v>0</v>
      </c>
      <c r="O74" s="76">
        <v>20.96</v>
      </c>
    </row>
    <row r="75" spans="1:15" x14ac:dyDescent="0.25">
      <c r="A75" s="76" t="s">
        <v>79</v>
      </c>
      <c r="B75" s="76" t="s">
        <v>80</v>
      </c>
      <c r="C75" s="76" t="s">
        <v>81</v>
      </c>
      <c r="D75" s="76" t="s">
        <v>82</v>
      </c>
      <c r="E75" s="76" t="s">
        <v>249</v>
      </c>
      <c r="F75" s="76" t="s">
        <v>250</v>
      </c>
      <c r="G75" s="76" t="s">
        <v>126</v>
      </c>
      <c r="H75" s="76" t="str">
        <f t="shared" si="1"/>
        <v>A4</v>
      </c>
      <c r="I75" s="76" t="s">
        <v>251</v>
      </c>
      <c r="J75" s="76" t="s">
        <v>90</v>
      </c>
      <c r="K75" s="76">
        <v>1620</v>
      </c>
      <c r="L75" s="76">
        <v>1605</v>
      </c>
      <c r="M75" s="76">
        <v>92.71</v>
      </c>
      <c r="N75" s="76">
        <v>0</v>
      </c>
      <c r="O75" s="76">
        <v>15.71</v>
      </c>
    </row>
    <row r="76" spans="1:15" x14ac:dyDescent="0.25">
      <c r="A76" s="76" t="s">
        <v>79</v>
      </c>
      <c r="B76" s="76" t="s">
        <v>80</v>
      </c>
      <c r="C76" s="76" t="s">
        <v>81</v>
      </c>
      <c r="D76" s="76" t="s">
        <v>82</v>
      </c>
      <c r="E76" s="76" t="s">
        <v>252</v>
      </c>
      <c r="F76" s="76" t="s">
        <v>253</v>
      </c>
      <c r="G76" s="76" t="s">
        <v>126</v>
      </c>
      <c r="H76" s="76" t="str">
        <f t="shared" si="1"/>
        <v>A4</v>
      </c>
      <c r="I76" s="76" t="s">
        <v>123</v>
      </c>
      <c r="J76" s="76" t="s">
        <v>90</v>
      </c>
      <c r="K76" s="76">
        <v>1645</v>
      </c>
      <c r="L76" s="76">
        <v>1650</v>
      </c>
      <c r="M76" s="76">
        <v>92.71</v>
      </c>
      <c r="N76" s="76">
        <v>0</v>
      </c>
      <c r="O76" s="76">
        <v>18</v>
      </c>
    </row>
    <row r="77" spans="1:15" x14ac:dyDescent="0.25">
      <c r="A77" s="76" t="s">
        <v>79</v>
      </c>
      <c r="B77" s="76" t="s">
        <v>80</v>
      </c>
      <c r="C77" s="76" t="s">
        <v>81</v>
      </c>
      <c r="D77" s="76" t="s">
        <v>82</v>
      </c>
      <c r="E77" s="76" t="s">
        <v>254</v>
      </c>
      <c r="F77" s="76" t="s">
        <v>255</v>
      </c>
      <c r="G77" s="76" t="s">
        <v>126</v>
      </c>
      <c r="H77" s="76" t="str">
        <f t="shared" si="1"/>
        <v>A4</v>
      </c>
      <c r="I77" s="76" t="s">
        <v>251</v>
      </c>
      <c r="J77" s="76" t="s">
        <v>87</v>
      </c>
      <c r="K77" s="76">
        <v>2090</v>
      </c>
      <c r="L77" s="76">
        <v>2085</v>
      </c>
      <c r="M77" s="76">
        <v>119.76</v>
      </c>
      <c r="N77" s="76">
        <v>0</v>
      </c>
      <c r="O77" s="76">
        <v>20.96</v>
      </c>
    </row>
    <row r="78" spans="1:15" x14ac:dyDescent="0.25">
      <c r="A78" s="76" t="s">
        <v>79</v>
      </c>
      <c r="B78" s="76" t="s">
        <v>80</v>
      </c>
      <c r="C78" s="76" t="s">
        <v>81</v>
      </c>
      <c r="D78" s="76" t="s">
        <v>82</v>
      </c>
      <c r="E78" s="76" t="s">
        <v>256</v>
      </c>
      <c r="F78" s="76" t="s">
        <v>257</v>
      </c>
      <c r="G78" s="76" t="s">
        <v>126</v>
      </c>
      <c r="H78" s="76" t="str">
        <f t="shared" si="1"/>
        <v>A4</v>
      </c>
      <c r="I78" s="76" t="s">
        <v>123</v>
      </c>
      <c r="J78" s="76" t="s">
        <v>87</v>
      </c>
      <c r="K78" s="76">
        <v>2130</v>
      </c>
      <c r="L78" s="76">
        <v>2130</v>
      </c>
      <c r="M78" s="76">
        <v>119.76</v>
      </c>
      <c r="N78" s="76">
        <v>0</v>
      </c>
      <c r="O78" s="76">
        <v>23.24</v>
      </c>
    </row>
    <row r="79" spans="1:15" x14ac:dyDescent="0.25">
      <c r="A79" s="76" t="s">
        <v>79</v>
      </c>
      <c r="B79" s="76" t="s">
        <v>80</v>
      </c>
      <c r="C79" s="76" t="s">
        <v>81</v>
      </c>
      <c r="D79" s="76" t="s">
        <v>82</v>
      </c>
      <c r="E79" s="76" t="s">
        <v>258</v>
      </c>
      <c r="F79" s="76" t="s">
        <v>259</v>
      </c>
      <c r="G79" s="76" t="s">
        <v>126</v>
      </c>
      <c r="H79" s="76" t="str">
        <f t="shared" si="1"/>
        <v>A4</v>
      </c>
      <c r="I79" s="76" t="s">
        <v>234</v>
      </c>
      <c r="J79" s="76" t="s">
        <v>90</v>
      </c>
      <c r="K79" s="76">
        <v>1620</v>
      </c>
      <c r="L79" s="76">
        <v>1605</v>
      </c>
      <c r="M79" s="76">
        <v>92.71</v>
      </c>
      <c r="N79" s="76">
        <v>0</v>
      </c>
      <c r="O79" s="76">
        <v>15.71</v>
      </c>
    </row>
    <row r="80" spans="1:15" x14ac:dyDescent="0.25">
      <c r="A80" s="76" t="s">
        <v>79</v>
      </c>
      <c r="B80" s="76" t="s">
        <v>80</v>
      </c>
      <c r="C80" s="76" t="s">
        <v>81</v>
      </c>
      <c r="D80" s="76" t="s">
        <v>82</v>
      </c>
      <c r="E80" s="76" t="s">
        <v>260</v>
      </c>
      <c r="F80" s="76" t="s">
        <v>261</v>
      </c>
      <c r="G80" s="76" t="s">
        <v>126</v>
      </c>
      <c r="H80" s="76" t="str">
        <f t="shared" si="1"/>
        <v>A4</v>
      </c>
      <c r="I80" s="76" t="s">
        <v>116</v>
      </c>
      <c r="J80" s="76" t="s">
        <v>90</v>
      </c>
      <c r="K80" s="76">
        <v>1645</v>
      </c>
      <c r="L80" s="76">
        <v>1650</v>
      </c>
      <c r="M80" s="76">
        <v>92.71</v>
      </c>
      <c r="N80" s="76">
        <v>0</v>
      </c>
      <c r="O80" s="76">
        <v>18</v>
      </c>
    </row>
    <row r="81" spans="1:15" x14ac:dyDescent="0.25">
      <c r="A81" s="76" t="s">
        <v>79</v>
      </c>
      <c r="B81" s="76" t="s">
        <v>80</v>
      </c>
      <c r="C81" s="76" t="s">
        <v>81</v>
      </c>
      <c r="D81" s="76" t="s">
        <v>82</v>
      </c>
      <c r="E81" s="76" t="s">
        <v>262</v>
      </c>
      <c r="F81" s="76" t="s">
        <v>263</v>
      </c>
      <c r="G81" s="76" t="s">
        <v>126</v>
      </c>
      <c r="H81" s="76" t="str">
        <f t="shared" si="1"/>
        <v>A4</v>
      </c>
      <c r="I81" s="76" t="s">
        <v>251</v>
      </c>
      <c r="J81" s="76" t="s">
        <v>87</v>
      </c>
      <c r="K81" s="76">
        <v>2085</v>
      </c>
      <c r="L81" s="76">
        <v>2085</v>
      </c>
      <c r="M81" s="76">
        <v>119.76</v>
      </c>
      <c r="N81" s="76">
        <v>0</v>
      </c>
      <c r="O81" s="76">
        <v>20.96</v>
      </c>
    </row>
    <row r="82" spans="1:15" x14ac:dyDescent="0.25">
      <c r="A82" s="76" t="s">
        <v>79</v>
      </c>
      <c r="B82" s="76" t="s">
        <v>80</v>
      </c>
      <c r="C82" s="76" t="s">
        <v>81</v>
      </c>
      <c r="D82" s="76" t="s">
        <v>82</v>
      </c>
      <c r="E82" s="76" t="s">
        <v>264</v>
      </c>
      <c r="F82" s="76" t="s">
        <v>265</v>
      </c>
      <c r="G82" s="76" t="s">
        <v>126</v>
      </c>
      <c r="H82" s="76" t="str">
        <f t="shared" si="1"/>
        <v>A4</v>
      </c>
      <c r="I82" s="76" t="s">
        <v>116</v>
      </c>
      <c r="J82" s="76" t="s">
        <v>87</v>
      </c>
      <c r="K82" s="76">
        <v>2130</v>
      </c>
      <c r="L82" s="76">
        <v>2130</v>
      </c>
      <c r="M82" s="76">
        <v>119.76</v>
      </c>
      <c r="N82" s="76">
        <v>0</v>
      </c>
      <c r="O82" s="76">
        <v>23.24</v>
      </c>
    </row>
    <row r="83" spans="1:15" x14ac:dyDescent="0.25">
      <c r="A83" s="76" t="s">
        <v>79</v>
      </c>
      <c r="B83" s="76" t="s">
        <v>80</v>
      </c>
      <c r="C83" s="76" t="s">
        <v>81</v>
      </c>
      <c r="D83" s="76" t="s">
        <v>82</v>
      </c>
      <c r="E83" s="76" t="s">
        <v>266</v>
      </c>
      <c r="F83" s="76" t="s">
        <v>267</v>
      </c>
      <c r="G83" s="76" t="s">
        <v>126</v>
      </c>
      <c r="H83" s="76" t="str">
        <f t="shared" si="1"/>
        <v>A4</v>
      </c>
      <c r="I83" s="76" t="s">
        <v>268</v>
      </c>
      <c r="J83" s="76" t="s">
        <v>90</v>
      </c>
      <c r="K83" s="76">
        <v>1605</v>
      </c>
      <c r="L83" s="76">
        <v>1605</v>
      </c>
      <c r="M83" s="76">
        <v>92.71</v>
      </c>
      <c r="N83" s="76">
        <v>0</v>
      </c>
      <c r="O83" s="76">
        <v>15.71</v>
      </c>
    </row>
    <row r="84" spans="1:15" x14ac:dyDescent="0.25">
      <c r="A84" s="76" t="s">
        <v>79</v>
      </c>
      <c r="B84" s="76" t="s">
        <v>80</v>
      </c>
      <c r="C84" s="76" t="s">
        <v>81</v>
      </c>
      <c r="D84" s="76" t="s">
        <v>82</v>
      </c>
      <c r="E84" s="76" t="s">
        <v>269</v>
      </c>
      <c r="F84" s="76" t="s">
        <v>270</v>
      </c>
      <c r="G84" s="76" t="s">
        <v>126</v>
      </c>
      <c r="H84" s="76" t="str">
        <f t="shared" si="1"/>
        <v>A4</v>
      </c>
      <c r="I84" s="76" t="s">
        <v>268</v>
      </c>
      <c r="J84" s="76" t="s">
        <v>87</v>
      </c>
      <c r="K84" s="76">
        <v>2085</v>
      </c>
      <c r="L84" s="76">
        <v>2085</v>
      </c>
      <c r="M84" s="76">
        <v>119.76</v>
      </c>
      <c r="N84" s="76">
        <v>0</v>
      </c>
      <c r="O84" s="76">
        <v>20.96</v>
      </c>
    </row>
    <row r="85" spans="1:15" x14ac:dyDescent="0.25">
      <c r="A85" s="76" t="s">
        <v>79</v>
      </c>
      <c r="B85" s="76" t="s">
        <v>80</v>
      </c>
      <c r="C85" s="76" t="s">
        <v>81</v>
      </c>
      <c r="D85" s="76" t="s">
        <v>82</v>
      </c>
      <c r="E85" s="76" t="s">
        <v>271</v>
      </c>
      <c r="F85" s="76" t="s">
        <v>272</v>
      </c>
      <c r="G85" s="76" t="s">
        <v>126</v>
      </c>
      <c r="H85" s="76" t="str">
        <f t="shared" si="1"/>
        <v>A4</v>
      </c>
      <c r="I85" s="76" t="s">
        <v>251</v>
      </c>
      <c r="J85" s="76" t="s">
        <v>90</v>
      </c>
      <c r="K85" s="76">
        <v>1620</v>
      </c>
      <c r="L85" s="76">
        <v>1605</v>
      </c>
      <c r="M85" s="76">
        <v>92.71</v>
      </c>
      <c r="N85" s="76">
        <v>0</v>
      </c>
      <c r="O85" s="76">
        <v>15.71</v>
      </c>
    </row>
    <row r="86" spans="1:15" x14ac:dyDescent="0.25">
      <c r="A86" s="76" t="s">
        <v>79</v>
      </c>
      <c r="B86" s="76" t="s">
        <v>80</v>
      </c>
      <c r="C86" s="76" t="s">
        <v>81</v>
      </c>
      <c r="D86" s="76" t="s">
        <v>82</v>
      </c>
      <c r="E86" s="76" t="s">
        <v>273</v>
      </c>
      <c r="F86" s="76" t="s">
        <v>274</v>
      </c>
      <c r="G86" s="76" t="s">
        <v>126</v>
      </c>
      <c r="H86" s="76" t="str">
        <f t="shared" si="1"/>
        <v>A4</v>
      </c>
      <c r="I86" s="76" t="s">
        <v>268</v>
      </c>
      <c r="J86" s="76" t="s">
        <v>87</v>
      </c>
      <c r="K86" s="76">
        <v>2085</v>
      </c>
      <c r="L86" s="76">
        <v>2085</v>
      </c>
      <c r="M86" s="76">
        <v>119.76</v>
      </c>
      <c r="N86" s="76">
        <v>0</v>
      </c>
      <c r="O86" s="76">
        <v>20.96</v>
      </c>
    </row>
    <row r="87" spans="1:15" x14ac:dyDescent="0.25">
      <c r="A87" s="76" t="s">
        <v>79</v>
      </c>
      <c r="B87" s="76" t="s">
        <v>80</v>
      </c>
      <c r="C87" s="76" t="s">
        <v>81</v>
      </c>
      <c r="D87" s="76" t="s">
        <v>82</v>
      </c>
      <c r="E87" s="76" t="s">
        <v>275</v>
      </c>
      <c r="F87" s="76" t="s">
        <v>276</v>
      </c>
      <c r="G87" s="76" t="s">
        <v>126</v>
      </c>
      <c r="H87" s="76" t="str">
        <f t="shared" si="1"/>
        <v>A4</v>
      </c>
      <c r="I87" s="76" t="s">
        <v>277</v>
      </c>
      <c r="J87" s="76" t="s">
        <v>90</v>
      </c>
      <c r="K87" s="76">
        <v>1605</v>
      </c>
      <c r="L87" s="76">
        <v>1605</v>
      </c>
      <c r="M87" s="76">
        <v>92.71</v>
      </c>
      <c r="N87" s="76">
        <v>0</v>
      </c>
      <c r="O87" s="76">
        <v>15.71</v>
      </c>
    </row>
    <row r="88" spans="1:15" x14ac:dyDescent="0.25">
      <c r="A88" s="76" t="s">
        <v>79</v>
      </c>
      <c r="B88" s="76" t="s">
        <v>80</v>
      </c>
      <c r="C88" s="76" t="s">
        <v>81</v>
      </c>
      <c r="D88" s="76" t="s">
        <v>82</v>
      </c>
      <c r="E88" s="76" t="s">
        <v>278</v>
      </c>
      <c r="F88" s="76" t="s">
        <v>279</v>
      </c>
      <c r="G88" s="76" t="s">
        <v>126</v>
      </c>
      <c r="H88" s="76" t="str">
        <f t="shared" si="1"/>
        <v>A4</v>
      </c>
      <c r="I88" s="76" t="s">
        <v>277</v>
      </c>
      <c r="J88" s="76" t="s">
        <v>87</v>
      </c>
      <c r="K88" s="76">
        <v>2085</v>
      </c>
      <c r="L88" s="76">
        <v>2085</v>
      </c>
      <c r="M88" s="76">
        <v>119.76</v>
      </c>
      <c r="N88" s="76">
        <v>0</v>
      </c>
      <c r="O88" s="76">
        <v>20.96</v>
      </c>
    </row>
    <row r="89" spans="1:15" x14ac:dyDescent="0.25">
      <c r="A89" s="76" t="s">
        <v>79</v>
      </c>
      <c r="B89" s="76" t="s">
        <v>80</v>
      </c>
      <c r="C89" s="76" t="s">
        <v>81</v>
      </c>
      <c r="D89" s="76" t="s">
        <v>82</v>
      </c>
      <c r="E89" s="76" t="s">
        <v>280</v>
      </c>
      <c r="F89" s="76" t="s">
        <v>281</v>
      </c>
      <c r="G89" s="76" t="s">
        <v>126</v>
      </c>
      <c r="H89" s="76" t="str">
        <f t="shared" si="1"/>
        <v>A4</v>
      </c>
      <c r="I89" s="76" t="s">
        <v>268</v>
      </c>
      <c r="J89" s="76" t="s">
        <v>90</v>
      </c>
      <c r="K89" s="76">
        <v>1620</v>
      </c>
      <c r="L89" s="76">
        <v>1605</v>
      </c>
      <c r="M89" s="76">
        <v>92.71</v>
      </c>
      <c r="N89" s="76">
        <v>0</v>
      </c>
      <c r="O89" s="76">
        <v>15.71</v>
      </c>
    </row>
    <row r="90" spans="1:15" x14ac:dyDescent="0.25">
      <c r="A90" s="76" t="s">
        <v>79</v>
      </c>
      <c r="B90" s="76" t="s">
        <v>80</v>
      </c>
      <c r="C90" s="76" t="s">
        <v>81</v>
      </c>
      <c r="D90" s="76" t="s">
        <v>82</v>
      </c>
      <c r="E90" s="76" t="s">
        <v>282</v>
      </c>
      <c r="F90" s="76" t="s">
        <v>283</v>
      </c>
      <c r="G90" s="76" t="s">
        <v>126</v>
      </c>
      <c r="H90" s="76" t="str">
        <f t="shared" si="1"/>
        <v>A4</v>
      </c>
      <c r="I90" s="76" t="s">
        <v>277</v>
      </c>
      <c r="J90" s="76" t="s">
        <v>87</v>
      </c>
      <c r="K90" s="76">
        <v>2085</v>
      </c>
      <c r="L90" s="76">
        <v>2085</v>
      </c>
      <c r="M90" s="76">
        <v>119.76</v>
      </c>
      <c r="N90" s="76">
        <v>0</v>
      </c>
      <c r="O90" s="76">
        <v>20.96</v>
      </c>
    </row>
    <row r="91" spans="1:15" x14ac:dyDescent="0.25">
      <c r="A91" s="76" t="s">
        <v>79</v>
      </c>
      <c r="B91" s="76" t="s">
        <v>80</v>
      </c>
      <c r="C91" s="76" t="s">
        <v>81</v>
      </c>
      <c r="D91" s="76" t="s">
        <v>82</v>
      </c>
      <c r="E91" s="76" t="s">
        <v>284</v>
      </c>
      <c r="F91" s="76" t="s">
        <v>285</v>
      </c>
      <c r="G91" s="76" t="s">
        <v>126</v>
      </c>
      <c r="H91" s="76" t="str">
        <f t="shared" si="1"/>
        <v>A4</v>
      </c>
      <c r="I91" s="76" t="s">
        <v>277</v>
      </c>
      <c r="J91" s="76" t="s">
        <v>90</v>
      </c>
      <c r="K91" s="76">
        <v>1605</v>
      </c>
      <c r="L91" s="76">
        <v>1605</v>
      </c>
      <c r="M91" s="76">
        <v>92.71</v>
      </c>
      <c r="N91" s="76">
        <v>0</v>
      </c>
      <c r="O91" s="76">
        <v>15.71</v>
      </c>
    </row>
    <row r="92" spans="1:15" x14ac:dyDescent="0.25">
      <c r="A92" s="76" t="s">
        <v>79</v>
      </c>
      <c r="B92" s="76" t="s">
        <v>80</v>
      </c>
      <c r="C92" s="76" t="s">
        <v>81</v>
      </c>
      <c r="D92" s="76" t="s">
        <v>82</v>
      </c>
      <c r="E92" s="76" t="s">
        <v>286</v>
      </c>
      <c r="F92" s="76" t="s">
        <v>287</v>
      </c>
      <c r="G92" s="76" t="s">
        <v>288</v>
      </c>
      <c r="H92" s="76" t="str">
        <f>VLOOKUP(G92,Sheet1!$E$4:$F$355,2,)</f>
        <v>Second Court</v>
      </c>
      <c r="I92" s="76" t="s">
        <v>217</v>
      </c>
      <c r="J92" s="76" t="s">
        <v>289</v>
      </c>
      <c r="K92" s="76">
        <v>3455</v>
      </c>
      <c r="L92" s="76">
        <v>3455</v>
      </c>
      <c r="M92" s="76">
        <v>181.65</v>
      </c>
      <c r="N92" s="76">
        <v>87.02</v>
      </c>
      <c r="O92" s="76">
        <v>18.41</v>
      </c>
    </row>
    <row r="93" spans="1:15" x14ac:dyDescent="0.25">
      <c r="A93" s="76" t="s">
        <v>79</v>
      </c>
      <c r="B93" s="76" t="s">
        <v>80</v>
      </c>
      <c r="C93" s="76" t="s">
        <v>81</v>
      </c>
      <c r="D93" s="76" t="s">
        <v>82</v>
      </c>
      <c r="E93" s="76" t="s">
        <v>290</v>
      </c>
      <c r="F93" s="76" t="s">
        <v>291</v>
      </c>
      <c r="G93" s="76" t="s">
        <v>288</v>
      </c>
      <c r="H93" s="76" t="str">
        <f>VLOOKUP(G93,Sheet1!$E$4:$F$355,2,)</f>
        <v>Second Court</v>
      </c>
      <c r="I93" s="76" t="s">
        <v>217</v>
      </c>
      <c r="J93" s="76" t="s">
        <v>289</v>
      </c>
      <c r="K93" s="76">
        <v>3650</v>
      </c>
      <c r="L93" s="76">
        <v>3650</v>
      </c>
      <c r="M93" s="76">
        <v>180.01</v>
      </c>
      <c r="N93" s="76">
        <v>123.82</v>
      </c>
      <c r="O93" s="76">
        <v>18.41</v>
      </c>
    </row>
    <row r="94" spans="1:15" x14ac:dyDescent="0.25">
      <c r="A94" s="76" t="s">
        <v>79</v>
      </c>
      <c r="B94" s="76" t="s">
        <v>80</v>
      </c>
      <c r="C94" s="76" t="s">
        <v>81</v>
      </c>
      <c r="D94" s="76" t="s">
        <v>82</v>
      </c>
      <c r="E94" s="76" t="s">
        <v>292</v>
      </c>
      <c r="F94" s="76" t="s">
        <v>293</v>
      </c>
      <c r="G94" s="76" t="s">
        <v>288</v>
      </c>
      <c r="H94" s="76" t="str">
        <f>VLOOKUP(G94,Sheet1!$E$4:$F$355,2,)</f>
        <v>Second Court</v>
      </c>
      <c r="I94" s="76" t="s">
        <v>217</v>
      </c>
      <c r="J94" s="76" t="s">
        <v>87</v>
      </c>
      <c r="K94" s="76">
        <v>3155</v>
      </c>
      <c r="L94" s="76">
        <v>3155</v>
      </c>
      <c r="M94" s="76">
        <v>153.25</v>
      </c>
      <c r="N94" s="76">
        <v>106.45</v>
      </c>
      <c r="O94" s="76">
        <v>18.52</v>
      </c>
    </row>
    <row r="95" spans="1:15" x14ac:dyDescent="0.25">
      <c r="A95" s="76" t="s">
        <v>79</v>
      </c>
      <c r="B95" s="76" t="s">
        <v>80</v>
      </c>
      <c r="C95" s="76" t="s">
        <v>81</v>
      </c>
      <c r="D95" s="76" t="s">
        <v>82</v>
      </c>
      <c r="E95" s="76" t="s">
        <v>294</v>
      </c>
      <c r="F95" s="76" t="s">
        <v>295</v>
      </c>
      <c r="G95" s="76" t="s">
        <v>288</v>
      </c>
      <c r="H95" s="76" t="str">
        <f>VLOOKUP(G95,Sheet1!$E$4:$F$355,2,)</f>
        <v>Second Court</v>
      </c>
      <c r="I95" s="76" t="s">
        <v>217</v>
      </c>
      <c r="J95" s="76" t="s">
        <v>289</v>
      </c>
      <c r="K95" s="76">
        <v>3460</v>
      </c>
      <c r="L95" s="76">
        <v>3460</v>
      </c>
      <c r="M95" s="76">
        <v>184.38</v>
      </c>
      <c r="N95" s="76">
        <v>87.02</v>
      </c>
      <c r="O95" s="76">
        <v>18.37</v>
      </c>
    </row>
    <row r="96" spans="1:15" x14ac:dyDescent="0.25">
      <c r="A96" s="76" t="s">
        <v>79</v>
      </c>
      <c r="B96" s="76" t="s">
        <v>80</v>
      </c>
      <c r="C96" s="76" t="s">
        <v>81</v>
      </c>
      <c r="D96" s="76" t="s">
        <v>82</v>
      </c>
      <c r="E96" s="76" t="s">
        <v>296</v>
      </c>
      <c r="F96" s="76" t="s">
        <v>297</v>
      </c>
      <c r="G96" s="76" t="s">
        <v>288</v>
      </c>
      <c r="H96" s="76" t="str">
        <f>VLOOKUP(G96,Sheet1!$E$4:$F$355,2,)</f>
        <v>Second Court</v>
      </c>
      <c r="I96" s="76" t="s">
        <v>217</v>
      </c>
      <c r="J96" s="76" t="s">
        <v>289</v>
      </c>
      <c r="K96" s="76">
        <v>3695</v>
      </c>
      <c r="L96" s="76">
        <v>3695</v>
      </c>
      <c r="M96" s="76">
        <v>184.49</v>
      </c>
      <c r="N96" s="76">
        <v>123.82</v>
      </c>
      <c r="O96" s="76">
        <v>18.41</v>
      </c>
    </row>
    <row r="97" spans="1:15" x14ac:dyDescent="0.25">
      <c r="A97" s="76" t="s">
        <v>79</v>
      </c>
      <c r="B97" s="76" t="s">
        <v>80</v>
      </c>
      <c r="C97" s="76" t="s">
        <v>81</v>
      </c>
      <c r="D97" s="76" t="s">
        <v>82</v>
      </c>
      <c r="E97" s="76" t="s">
        <v>298</v>
      </c>
      <c r="F97" s="76" t="s">
        <v>299</v>
      </c>
      <c r="G97" s="76" t="s">
        <v>288</v>
      </c>
      <c r="H97" s="76" t="str">
        <f>VLOOKUP(G97,Sheet1!$E$4:$F$355,2,)</f>
        <v>Second Court</v>
      </c>
      <c r="I97" s="76" t="s">
        <v>217</v>
      </c>
      <c r="J97" s="76" t="s">
        <v>289</v>
      </c>
      <c r="K97" s="76">
        <v>3495</v>
      </c>
      <c r="L97" s="76">
        <v>3495</v>
      </c>
      <c r="M97" s="76">
        <v>184.38</v>
      </c>
      <c r="N97" s="76">
        <v>87.02</v>
      </c>
      <c r="O97" s="76">
        <v>18.41</v>
      </c>
    </row>
    <row r="98" spans="1:15" x14ac:dyDescent="0.25">
      <c r="A98" s="76" t="s">
        <v>79</v>
      </c>
      <c r="B98" s="76" t="s">
        <v>80</v>
      </c>
      <c r="C98" s="76" t="s">
        <v>81</v>
      </c>
      <c r="D98" s="76" t="s">
        <v>82</v>
      </c>
      <c r="E98" s="76" t="s">
        <v>300</v>
      </c>
      <c r="F98" s="76" t="s">
        <v>301</v>
      </c>
      <c r="G98" s="76" t="s">
        <v>302</v>
      </c>
      <c r="H98" s="76" t="str">
        <f>VLOOKUP(G98,Sheet1!$E$4:$F$355,2,)</f>
        <v>Sixth Court</v>
      </c>
      <c r="I98" s="76" t="s">
        <v>217</v>
      </c>
      <c r="J98" s="76" t="s">
        <v>289</v>
      </c>
      <c r="K98" s="76">
        <v>3675</v>
      </c>
      <c r="L98" s="76">
        <v>3675</v>
      </c>
      <c r="M98" s="76">
        <v>184.38</v>
      </c>
      <c r="N98" s="76">
        <v>122.83</v>
      </c>
      <c r="O98" s="76">
        <v>18.37</v>
      </c>
    </row>
    <row r="99" spans="1:15" x14ac:dyDescent="0.25">
      <c r="A99" s="76" t="s">
        <v>79</v>
      </c>
      <c r="B99" s="76" t="s">
        <v>80</v>
      </c>
      <c r="C99" s="76" t="s">
        <v>81</v>
      </c>
      <c r="D99" s="76" t="s">
        <v>82</v>
      </c>
      <c r="E99" s="76" t="s">
        <v>303</v>
      </c>
      <c r="F99" s="76" t="s">
        <v>304</v>
      </c>
      <c r="G99" s="76" t="s">
        <v>302</v>
      </c>
      <c r="H99" s="76" t="str">
        <f>VLOOKUP(G99,Sheet1!$E$4:$F$355,2,)</f>
        <v>Sixth Court</v>
      </c>
      <c r="I99" s="76" t="s">
        <v>217</v>
      </c>
      <c r="J99" s="76" t="s">
        <v>305</v>
      </c>
      <c r="K99" s="76">
        <v>2795</v>
      </c>
      <c r="L99" s="76">
        <v>2795</v>
      </c>
      <c r="M99" s="76">
        <v>149.46</v>
      </c>
      <c r="N99" s="76">
        <v>76.510000000000005</v>
      </c>
      <c r="O99" s="76">
        <v>12.09</v>
      </c>
    </row>
    <row r="100" spans="1:15" x14ac:dyDescent="0.25">
      <c r="A100" s="76" t="s">
        <v>79</v>
      </c>
      <c r="B100" s="76" t="s">
        <v>80</v>
      </c>
      <c r="C100" s="76" t="s">
        <v>81</v>
      </c>
      <c r="D100" s="76" t="s">
        <v>82</v>
      </c>
      <c r="E100" s="76" t="s">
        <v>306</v>
      </c>
      <c r="F100" s="76" t="s">
        <v>307</v>
      </c>
      <c r="G100" s="76" t="s">
        <v>288</v>
      </c>
      <c r="H100" s="76" t="str">
        <f>VLOOKUP(G100,Sheet1!$E$4:$F$355,2,)</f>
        <v>Second Court</v>
      </c>
      <c r="I100" s="76" t="s">
        <v>217</v>
      </c>
      <c r="J100" s="76" t="s">
        <v>289</v>
      </c>
      <c r="K100" s="76">
        <v>3460</v>
      </c>
      <c r="L100" s="76">
        <v>3460</v>
      </c>
      <c r="M100" s="76">
        <v>184.38</v>
      </c>
      <c r="N100" s="76">
        <v>87.02</v>
      </c>
      <c r="O100" s="76">
        <v>18.37</v>
      </c>
    </row>
    <row r="101" spans="1:15" x14ac:dyDescent="0.25">
      <c r="A101" s="76" t="s">
        <v>79</v>
      </c>
      <c r="B101" s="76" t="s">
        <v>80</v>
      </c>
      <c r="C101" s="76" t="s">
        <v>81</v>
      </c>
      <c r="D101" s="76" t="s">
        <v>82</v>
      </c>
      <c r="E101" s="76" t="s">
        <v>308</v>
      </c>
      <c r="F101" s="76" t="s">
        <v>309</v>
      </c>
      <c r="G101" s="76" t="s">
        <v>288</v>
      </c>
      <c r="H101" s="76" t="str">
        <f>VLOOKUP(G101,Sheet1!$E$4:$F$355,2,)</f>
        <v>Second Court</v>
      </c>
      <c r="I101" s="76" t="s">
        <v>217</v>
      </c>
      <c r="J101" s="76" t="s">
        <v>87</v>
      </c>
      <c r="K101" s="76">
        <v>3155</v>
      </c>
      <c r="L101" s="76">
        <v>3155</v>
      </c>
      <c r="M101" s="76">
        <v>153.25</v>
      </c>
      <c r="N101" s="76">
        <v>106.45</v>
      </c>
      <c r="O101" s="76">
        <v>18.52</v>
      </c>
    </row>
    <row r="102" spans="1:15" x14ac:dyDescent="0.25">
      <c r="A102" s="76" t="s">
        <v>79</v>
      </c>
      <c r="B102" s="76" t="s">
        <v>80</v>
      </c>
      <c r="C102" s="76" t="s">
        <v>81</v>
      </c>
      <c r="D102" s="76" t="s">
        <v>82</v>
      </c>
      <c r="E102" s="76" t="s">
        <v>310</v>
      </c>
      <c r="F102" s="76" t="s">
        <v>311</v>
      </c>
      <c r="G102" s="76" t="s">
        <v>302</v>
      </c>
      <c r="H102" s="76" t="str">
        <f>VLOOKUP(G102,Sheet1!$E$4:$F$355,2,)</f>
        <v>Sixth Court</v>
      </c>
      <c r="I102" s="76" t="s">
        <v>217</v>
      </c>
      <c r="J102" s="76" t="s">
        <v>305</v>
      </c>
      <c r="K102" s="76">
        <v>2795</v>
      </c>
      <c r="L102" s="76">
        <v>2795</v>
      </c>
      <c r="M102" s="76">
        <v>149.46</v>
      </c>
      <c r="N102" s="76">
        <v>76.510000000000005</v>
      </c>
      <c r="O102" s="76">
        <v>12.09</v>
      </c>
    </row>
    <row r="103" spans="1:15" x14ac:dyDescent="0.25">
      <c r="A103" s="76" t="s">
        <v>79</v>
      </c>
      <c r="B103" s="76" t="s">
        <v>80</v>
      </c>
      <c r="C103" s="76" t="s">
        <v>81</v>
      </c>
      <c r="D103" s="76" t="s">
        <v>82</v>
      </c>
      <c r="E103" s="76" t="s">
        <v>312</v>
      </c>
      <c r="F103" s="76" t="s">
        <v>313</v>
      </c>
      <c r="G103" s="76" t="s">
        <v>302</v>
      </c>
      <c r="H103" s="76" t="str">
        <f>VLOOKUP(G103,Sheet1!$E$4:$F$355,2,)</f>
        <v>Sixth Court</v>
      </c>
      <c r="I103" s="76" t="s">
        <v>217</v>
      </c>
      <c r="J103" s="76" t="s">
        <v>289</v>
      </c>
      <c r="K103" s="76">
        <v>3675</v>
      </c>
      <c r="L103" s="76">
        <v>3675</v>
      </c>
      <c r="M103" s="76">
        <v>184.38</v>
      </c>
      <c r="N103" s="76">
        <v>122.83</v>
      </c>
      <c r="O103" s="76">
        <v>18.37</v>
      </c>
    </row>
    <row r="104" spans="1:15" x14ac:dyDescent="0.25">
      <c r="A104" s="76" t="s">
        <v>79</v>
      </c>
      <c r="B104" s="76" t="s">
        <v>80</v>
      </c>
      <c r="C104" s="76" t="s">
        <v>81</v>
      </c>
      <c r="D104" s="76" t="s">
        <v>82</v>
      </c>
      <c r="E104" s="76" t="s">
        <v>314</v>
      </c>
      <c r="F104" s="76" t="s">
        <v>315</v>
      </c>
      <c r="G104" s="76" t="s">
        <v>302</v>
      </c>
      <c r="H104" s="76" t="str">
        <f>VLOOKUP(G104,Sheet1!$E$4:$F$355,2,)</f>
        <v>Sixth Court</v>
      </c>
      <c r="I104" s="76" t="s">
        <v>217</v>
      </c>
      <c r="J104" s="76" t="s">
        <v>289</v>
      </c>
      <c r="K104" s="76">
        <v>3675</v>
      </c>
      <c r="L104" s="76">
        <v>3675</v>
      </c>
      <c r="M104" s="76">
        <v>184.38</v>
      </c>
      <c r="N104" s="76">
        <v>122.83</v>
      </c>
      <c r="O104" s="76">
        <v>18.37</v>
      </c>
    </row>
    <row r="105" spans="1:15" x14ac:dyDescent="0.25">
      <c r="A105" s="76" t="s">
        <v>79</v>
      </c>
      <c r="B105" s="76" t="s">
        <v>80</v>
      </c>
      <c r="C105" s="76" t="s">
        <v>81</v>
      </c>
      <c r="D105" s="76" t="s">
        <v>82</v>
      </c>
      <c r="E105" s="76" t="s">
        <v>316</v>
      </c>
      <c r="F105" s="76" t="s">
        <v>317</v>
      </c>
      <c r="G105" s="76" t="s">
        <v>302</v>
      </c>
      <c r="H105" s="76" t="str">
        <f>VLOOKUP(G105,Sheet1!$E$4:$F$355,2,)</f>
        <v>Sixth Court</v>
      </c>
      <c r="I105" s="76" t="s">
        <v>217</v>
      </c>
      <c r="J105" s="76" t="s">
        <v>289</v>
      </c>
      <c r="K105" s="76">
        <v>3675</v>
      </c>
      <c r="L105" s="76">
        <v>3675</v>
      </c>
      <c r="M105" s="76">
        <v>184.38</v>
      </c>
      <c r="N105" s="76">
        <v>122.83</v>
      </c>
      <c r="O105" s="76">
        <v>18.37</v>
      </c>
    </row>
    <row r="106" spans="1:15" x14ac:dyDescent="0.25">
      <c r="A106" s="76" t="s">
        <v>79</v>
      </c>
      <c r="B106" s="76" t="s">
        <v>80</v>
      </c>
      <c r="C106" s="76" t="s">
        <v>81</v>
      </c>
      <c r="D106" s="76" t="s">
        <v>82</v>
      </c>
      <c r="E106" s="76" t="s">
        <v>318</v>
      </c>
      <c r="F106" s="76" t="s">
        <v>319</v>
      </c>
      <c r="G106" s="76" t="s">
        <v>302</v>
      </c>
      <c r="H106" s="76" t="str">
        <f>VLOOKUP(G106,Sheet1!$E$4:$F$355,2,)</f>
        <v>Sixth Court</v>
      </c>
      <c r="I106" s="76" t="s">
        <v>217</v>
      </c>
      <c r="J106" s="76" t="s">
        <v>305</v>
      </c>
      <c r="K106" s="76">
        <v>2795</v>
      </c>
      <c r="L106" s="76">
        <v>2795</v>
      </c>
      <c r="M106" s="76">
        <v>149.46</v>
      </c>
      <c r="N106" s="76">
        <v>76.510000000000005</v>
      </c>
      <c r="O106" s="76">
        <v>12.09</v>
      </c>
    </row>
    <row r="107" spans="1:15" x14ac:dyDescent="0.25">
      <c r="A107" s="76" t="s">
        <v>79</v>
      </c>
      <c r="B107" s="76" t="s">
        <v>80</v>
      </c>
      <c r="C107" s="76" t="s">
        <v>81</v>
      </c>
      <c r="D107" s="76" t="s">
        <v>82</v>
      </c>
      <c r="E107" s="76" t="s">
        <v>320</v>
      </c>
      <c r="F107" s="76" t="s">
        <v>321</v>
      </c>
      <c r="G107" s="76" t="s">
        <v>322</v>
      </c>
      <c r="H107" s="76" t="str">
        <f>VLOOKUP(G107,Sheet1!$E$4:$F$355,2,)</f>
        <v>Third Court</v>
      </c>
      <c r="I107" s="76" t="s">
        <v>217</v>
      </c>
      <c r="J107" s="76" t="s">
        <v>87</v>
      </c>
      <c r="K107" s="76">
        <v>3155</v>
      </c>
      <c r="L107" s="76">
        <v>3155</v>
      </c>
      <c r="M107" s="76">
        <v>153.25</v>
      </c>
      <c r="N107" s="76">
        <v>106.45</v>
      </c>
      <c r="O107" s="76">
        <v>18.52</v>
      </c>
    </row>
    <row r="108" spans="1:15" x14ac:dyDescent="0.25">
      <c r="A108" s="76" t="s">
        <v>79</v>
      </c>
      <c r="B108" s="76" t="s">
        <v>80</v>
      </c>
      <c r="C108" s="76" t="s">
        <v>81</v>
      </c>
      <c r="D108" s="76" t="s">
        <v>82</v>
      </c>
      <c r="E108" s="76" t="s">
        <v>323</v>
      </c>
      <c r="F108" s="76" t="s">
        <v>324</v>
      </c>
      <c r="G108" s="76" t="s">
        <v>325</v>
      </c>
      <c r="H108" s="76" t="str">
        <f>VLOOKUP(G108,Sheet1!$E$4:$F$355,2,)</f>
        <v>Fifth Court</v>
      </c>
      <c r="I108" s="76" t="s">
        <v>217</v>
      </c>
      <c r="J108" s="76" t="s">
        <v>289</v>
      </c>
      <c r="K108" s="76">
        <v>3460</v>
      </c>
      <c r="L108" s="76">
        <v>3460</v>
      </c>
      <c r="M108" s="76">
        <v>184.38</v>
      </c>
      <c r="N108" s="76">
        <v>87.02</v>
      </c>
      <c r="O108" s="76">
        <v>18.37</v>
      </c>
    </row>
    <row r="109" spans="1:15" x14ac:dyDescent="0.25">
      <c r="A109" s="76" t="s">
        <v>79</v>
      </c>
      <c r="B109" s="76" t="s">
        <v>80</v>
      </c>
      <c r="C109" s="76" t="s">
        <v>81</v>
      </c>
      <c r="D109" s="76" t="s">
        <v>82</v>
      </c>
      <c r="E109" s="76" t="s">
        <v>326</v>
      </c>
      <c r="F109" s="76" t="s">
        <v>327</v>
      </c>
      <c r="G109" s="76" t="s">
        <v>322</v>
      </c>
      <c r="H109" s="76" t="str">
        <f>VLOOKUP(G109,Sheet1!$E$4:$F$355,2,)</f>
        <v>Third Court</v>
      </c>
      <c r="I109" s="76" t="s">
        <v>217</v>
      </c>
      <c r="J109" s="76" t="s">
        <v>87</v>
      </c>
      <c r="K109" s="76">
        <v>3155</v>
      </c>
      <c r="L109" s="76">
        <v>3155</v>
      </c>
      <c r="M109" s="76">
        <v>153.25</v>
      </c>
      <c r="N109" s="76">
        <v>106.45</v>
      </c>
      <c r="O109" s="76">
        <v>18.52</v>
      </c>
    </row>
    <row r="110" spans="1:15" x14ac:dyDescent="0.25">
      <c r="A110" s="76" t="s">
        <v>79</v>
      </c>
      <c r="B110" s="76" t="s">
        <v>80</v>
      </c>
      <c r="C110" s="76" t="s">
        <v>81</v>
      </c>
      <c r="D110" s="76" t="s">
        <v>82</v>
      </c>
      <c r="E110" s="76" t="s">
        <v>328</v>
      </c>
      <c r="F110" s="76" t="s">
        <v>329</v>
      </c>
      <c r="G110" s="76" t="s">
        <v>325</v>
      </c>
      <c r="H110" s="76" t="str">
        <f>VLOOKUP(G110,Sheet1!$E$4:$F$355,2,)</f>
        <v>Fifth Court</v>
      </c>
      <c r="I110" s="76" t="s">
        <v>217</v>
      </c>
      <c r="J110" s="76" t="s">
        <v>87</v>
      </c>
      <c r="K110" s="76">
        <v>3155</v>
      </c>
      <c r="L110" s="76">
        <v>3155</v>
      </c>
      <c r="M110" s="76">
        <v>153.25</v>
      </c>
      <c r="N110" s="76">
        <v>106.45</v>
      </c>
      <c r="O110" s="76">
        <v>18.52</v>
      </c>
    </row>
    <row r="111" spans="1:15" x14ac:dyDescent="0.25">
      <c r="A111" s="76" t="s">
        <v>79</v>
      </c>
      <c r="B111" s="76" t="s">
        <v>80</v>
      </c>
      <c r="C111" s="76" t="s">
        <v>81</v>
      </c>
      <c r="D111" s="76" t="s">
        <v>82</v>
      </c>
      <c r="E111" s="76" t="s">
        <v>330</v>
      </c>
      <c r="F111" s="76" t="s">
        <v>331</v>
      </c>
      <c r="G111" s="76" t="s">
        <v>302</v>
      </c>
      <c r="H111" s="76" t="str">
        <f>VLOOKUP(G111,Sheet1!$E$4:$F$355,2,)</f>
        <v>Sixth Court</v>
      </c>
      <c r="I111" s="76" t="s">
        <v>217</v>
      </c>
      <c r="J111" s="76" t="s">
        <v>305</v>
      </c>
      <c r="K111" s="76">
        <v>2795</v>
      </c>
      <c r="L111" s="76">
        <v>2795</v>
      </c>
      <c r="M111" s="76">
        <v>149.46</v>
      </c>
      <c r="N111" s="76">
        <v>76.510000000000005</v>
      </c>
      <c r="O111" s="76">
        <v>12.09</v>
      </c>
    </row>
    <row r="112" spans="1:15" x14ac:dyDescent="0.25">
      <c r="A112" s="76" t="s">
        <v>79</v>
      </c>
      <c r="B112" s="76" t="s">
        <v>80</v>
      </c>
      <c r="C112" s="76" t="s">
        <v>81</v>
      </c>
      <c r="D112" s="76" t="s">
        <v>82</v>
      </c>
      <c r="E112" s="76" t="s">
        <v>332</v>
      </c>
      <c r="F112" s="76" t="s">
        <v>333</v>
      </c>
      <c r="G112" s="76" t="s">
        <v>322</v>
      </c>
      <c r="H112" s="76" t="str">
        <f>VLOOKUP(G112,Sheet1!$E$4:$F$355,2,)</f>
        <v>Third Court</v>
      </c>
      <c r="I112" s="76" t="s">
        <v>217</v>
      </c>
      <c r="J112" s="76" t="s">
        <v>289</v>
      </c>
      <c r="K112" s="76">
        <v>3460</v>
      </c>
      <c r="L112" s="76">
        <v>3460</v>
      </c>
      <c r="M112" s="76">
        <v>184.38</v>
      </c>
      <c r="N112" s="76">
        <v>87.02</v>
      </c>
      <c r="O112" s="76">
        <v>18.37</v>
      </c>
    </row>
    <row r="113" spans="1:15" x14ac:dyDescent="0.25">
      <c r="A113" s="76" t="s">
        <v>79</v>
      </c>
      <c r="B113" s="76" t="s">
        <v>80</v>
      </c>
      <c r="C113" s="76" t="s">
        <v>81</v>
      </c>
      <c r="D113" s="76" t="s">
        <v>82</v>
      </c>
      <c r="E113" s="76" t="s">
        <v>334</v>
      </c>
      <c r="F113" s="76" t="s">
        <v>335</v>
      </c>
      <c r="G113" s="76" t="s">
        <v>322</v>
      </c>
      <c r="H113" s="76" t="str">
        <f>VLOOKUP(G113,Sheet1!$E$4:$F$355,2,)</f>
        <v>Third Court</v>
      </c>
      <c r="I113" s="76" t="s">
        <v>217</v>
      </c>
      <c r="J113" s="76" t="s">
        <v>289</v>
      </c>
      <c r="K113" s="76">
        <v>3460</v>
      </c>
      <c r="L113" s="76">
        <v>3460</v>
      </c>
      <c r="M113" s="76">
        <v>184.38</v>
      </c>
      <c r="N113" s="76">
        <v>87.02</v>
      </c>
      <c r="O113" s="76">
        <v>18.37</v>
      </c>
    </row>
    <row r="114" spans="1:15" x14ac:dyDescent="0.25">
      <c r="A114" s="76" t="s">
        <v>79</v>
      </c>
      <c r="B114" s="76" t="s">
        <v>80</v>
      </c>
      <c r="C114" s="76" t="s">
        <v>81</v>
      </c>
      <c r="D114" s="76" t="s">
        <v>82</v>
      </c>
      <c r="E114" s="76" t="s">
        <v>336</v>
      </c>
      <c r="F114" s="76" t="s">
        <v>337</v>
      </c>
      <c r="G114" s="76" t="s">
        <v>325</v>
      </c>
      <c r="H114" s="76" t="str">
        <f>VLOOKUP(G114,Sheet1!$E$4:$F$355,2,)</f>
        <v>Fifth Court</v>
      </c>
      <c r="I114" s="76" t="s">
        <v>217</v>
      </c>
      <c r="J114" s="76" t="s">
        <v>305</v>
      </c>
      <c r="K114" s="76">
        <v>2795</v>
      </c>
      <c r="L114" s="76">
        <v>2795</v>
      </c>
      <c r="M114" s="76">
        <v>149.46</v>
      </c>
      <c r="N114" s="76">
        <v>76.510000000000005</v>
      </c>
      <c r="O114" s="76">
        <v>12.09</v>
      </c>
    </row>
    <row r="115" spans="1:15" x14ac:dyDescent="0.25">
      <c r="A115" s="76" t="s">
        <v>79</v>
      </c>
      <c r="B115" s="76" t="s">
        <v>80</v>
      </c>
      <c r="C115" s="76" t="s">
        <v>81</v>
      </c>
      <c r="D115" s="76" t="s">
        <v>82</v>
      </c>
      <c r="E115" s="76" t="s">
        <v>338</v>
      </c>
      <c r="F115" s="76" t="s">
        <v>339</v>
      </c>
      <c r="G115" s="76" t="s">
        <v>322</v>
      </c>
      <c r="H115" s="76" t="str">
        <f>VLOOKUP(G115,Sheet1!$E$4:$F$355,2,)</f>
        <v>Third Court</v>
      </c>
      <c r="I115" s="76" t="s">
        <v>217</v>
      </c>
      <c r="J115" s="76" t="s">
        <v>289</v>
      </c>
      <c r="K115" s="76">
        <v>3460</v>
      </c>
      <c r="L115" s="76">
        <v>3460</v>
      </c>
      <c r="M115" s="76">
        <v>184.38</v>
      </c>
      <c r="N115" s="76">
        <v>87.02</v>
      </c>
      <c r="O115" s="76">
        <v>18.37</v>
      </c>
    </row>
    <row r="116" spans="1:15" x14ac:dyDescent="0.25">
      <c r="A116" s="76" t="s">
        <v>79</v>
      </c>
      <c r="B116" s="76" t="s">
        <v>80</v>
      </c>
      <c r="C116" s="76" t="s">
        <v>81</v>
      </c>
      <c r="D116" s="76" t="s">
        <v>82</v>
      </c>
      <c r="E116" s="76" t="s">
        <v>340</v>
      </c>
      <c r="F116" s="76" t="s">
        <v>341</v>
      </c>
      <c r="G116" s="76" t="s">
        <v>325</v>
      </c>
      <c r="H116" s="76" t="str">
        <f>VLOOKUP(G116,Sheet1!$E$4:$F$355,2,)</f>
        <v>Fifth Court</v>
      </c>
      <c r="I116" s="76" t="s">
        <v>217</v>
      </c>
      <c r="J116" s="76" t="s">
        <v>289</v>
      </c>
      <c r="K116" s="76">
        <v>3675</v>
      </c>
      <c r="L116" s="76">
        <v>3675</v>
      </c>
      <c r="M116" s="76">
        <v>184.38</v>
      </c>
      <c r="N116" s="76">
        <v>122.83</v>
      </c>
      <c r="O116" s="76">
        <v>18.37</v>
      </c>
    </row>
    <row r="117" spans="1:15" x14ac:dyDescent="0.25">
      <c r="A117" s="76" t="s">
        <v>79</v>
      </c>
      <c r="B117" s="76" t="s">
        <v>80</v>
      </c>
      <c r="C117" s="76" t="s">
        <v>81</v>
      </c>
      <c r="D117" s="76" t="s">
        <v>82</v>
      </c>
      <c r="E117" s="76" t="s">
        <v>342</v>
      </c>
      <c r="F117" s="76" t="s">
        <v>343</v>
      </c>
      <c r="G117" s="76" t="s">
        <v>322</v>
      </c>
      <c r="H117" s="76" t="str">
        <f>VLOOKUP(G117,Sheet1!$E$4:$F$355,2,)</f>
        <v>Third Court</v>
      </c>
      <c r="I117" s="76" t="s">
        <v>217</v>
      </c>
      <c r="J117" s="76" t="s">
        <v>289</v>
      </c>
      <c r="K117" s="76">
        <v>3460</v>
      </c>
      <c r="L117" s="76">
        <v>3460</v>
      </c>
      <c r="M117" s="76">
        <v>184.38</v>
      </c>
      <c r="N117" s="76">
        <v>87.02</v>
      </c>
      <c r="O117" s="76">
        <v>18.37</v>
      </c>
    </row>
    <row r="118" spans="1:15" x14ac:dyDescent="0.25">
      <c r="A118" s="76" t="s">
        <v>79</v>
      </c>
      <c r="B118" s="76" t="s">
        <v>80</v>
      </c>
      <c r="C118" s="76" t="s">
        <v>81</v>
      </c>
      <c r="D118" s="76" t="s">
        <v>82</v>
      </c>
      <c r="E118" s="76" t="s">
        <v>344</v>
      </c>
      <c r="F118" s="76" t="s">
        <v>345</v>
      </c>
      <c r="G118" s="76" t="s">
        <v>325</v>
      </c>
      <c r="H118" s="76" t="str">
        <f>VLOOKUP(G118,Sheet1!$E$4:$F$355,2,)</f>
        <v>Fifth Court</v>
      </c>
      <c r="I118" s="76" t="s">
        <v>217</v>
      </c>
      <c r="J118" s="76" t="s">
        <v>87</v>
      </c>
      <c r="K118" s="76">
        <v>3155</v>
      </c>
      <c r="L118" s="76">
        <v>3155</v>
      </c>
      <c r="M118" s="76">
        <v>153.25</v>
      </c>
      <c r="N118" s="76">
        <v>106.45</v>
      </c>
      <c r="O118" s="76">
        <v>18.52</v>
      </c>
    </row>
    <row r="119" spans="1:15" x14ac:dyDescent="0.25">
      <c r="A119" s="76" t="s">
        <v>79</v>
      </c>
      <c r="B119" s="76" t="s">
        <v>80</v>
      </c>
      <c r="C119" s="76" t="s">
        <v>81</v>
      </c>
      <c r="D119" s="76" t="s">
        <v>82</v>
      </c>
      <c r="E119" s="76" t="s">
        <v>346</v>
      </c>
      <c r="F119" s="76" t="s">
        <v>347</v>
      </c>
      <c r="G119" s="76" t="s">
        <v>322</v>
      </c>
      <c r="H119" s="76" t="str">
        <f>VLOOKUP(G119,Sheet1!$E$4:$F$355,2,)</f>
        <v>Third Court</v>
      </c>
      <c r="I119" s="76" t="s">
        <v>217</v>
      </c>
      <c r="J119" s="76" t="s">
        <v>87</v>
      </c>
      <c r="K119" s="76">
        <v>3155</v>
      </c>
      <c r="L119" s="76">
        <v>3155</v>
      </c>
      <c r="M119" s="76">
        <v>153.25</v>
      </c>
      <c r="N119" s="76">
        <v>106.45</v>
      </c>
      <c r="O119" s="76">
        <v>18.52</v>
      </c>
    </row>
    <row r="120" spans="1:15" x14ac:dyDescent="0.25">
      <c r="A120" s="76" t="s">
        <v>79</v>
      </c>
      <c r="B120" s="76" t="s">
        <v>80</v>
      </c>
      <c r="C120" s="76" t="s">
        <v>81</v>
      </c>
      <c r="D120" s="76" t="s">
        <v>82</v>
      </c>
      <c r="E120" s="76" t="s">
        <v>348</v>
      </c>
      <c r="F120" s="76" t="s">
        <v>349</v>
      </c>
      <c r="G120" s="76" t="s">
        <v>325</v>
      </c>
      <c r="H120" s="76" t="str">
        <f>VLOOKUP(G120,Sheet1!$E$4:$F$355,2,)</f>
        <v>Fifth Court</v>
      </c>
      <c r="I120" s="76" t="s">
        <v>217</v>
      </c>
      <c r="J120" s="76" t="s">
        <v>289</v>
      </c>
      <c r="K120" s="76">
        <v>3460</v>
      </c>
      <c r="L120" s="76">
        <v>3460</v>
      </c>
      <c r="M120" s="76">
        <v>184.38</v>
      </c>
      <c r="N120" s="76">
        <v>87.02</v>
      </c>
      <c r="O120" s="76">
        <v>18.37</v>
      </c>
    </row>
    <row r="121" spans="1:15" x14ac:dyDescent="0.25">
      <c r="A121" s="76" t="s">
        <v>79</v>
      </c>
      <c r="B121" s="76" t="s">
        <v>80</v>
      </c>
      <c r="C121" s="76" t="s">
        <v>81</v>
      </c>
      <c r="D121" s="76" t="s">
        <v>82</v>
      </c>
      <c r="E121" s="76" t="s">
        <v>350</v>
      </c>
      <c r="F121" s="76" t="s">
        <v>351</v>
      </c>
      <c r="G121" s="76" t="s">
        <v>352</v>
      </c>
      <c r="H121" s="76" t="str">
        <f>VLOOKUP(G121,Sheet1!$E$4:$F$355,2,)</f>
        <v>First Court</v>
      </c>
      <c r="I121" s="76" t="s">
        <v>217</v>
      </c>
      <c r="J121" s="76" t="s">
        <v>289</v>
      </c>
      <c r="K121" s="76">
        <v>3675</v>
      </c>
      <c r="L121" s="76">
        <v>3675</v>
      </c>
      <c r="M121" s="76">
        <v>184.38</v>
      </c>
      <c r="N121" s="76">
        <v>122.83</v>
      </c>
      <c r="O121" s="76">
        <v>18.37</v>
      </c>
    </row>
    <row r="122" spans="1:15" x14ac:dyDescent="0.25">
      <c r="A122" s="76" t="s">
        <v>79</v>
      </c>
      <c r="B122" s="76" t="s">
        <v>80</v>
      </c>
      <c r="C122" s="76" t="s">
        <v>81</v>
      </c>
      <c r="D122" s="76" t="s">
        <v>82</v>
      </c>
      <c r="E122" s="76" t="s">
        <v>353</v>
      </c>
      <c r="F122" s="76" t="s">
        <v>354</v>
      </c>
      <c r="G122" s="76" t="s">
        <v>355</v>
      </c>
      <c r="H122" s="76" t="str">
        <f t="shared" si="1"/>
        <v>A2</v>
      </c>
      <c r="I122" s="76" t="s">
        <v>356</v>
      </c>
      <c r="J122" s="76" t="s">
        <v>90</v>
      </c>
      <c r="K122" s="76">
        <v>1650</v>
      </c>
      <c r="L122" s="76">
        <v>1650</v>
      </c>
      <c r="M122" s="76">
        <v>92.71</v>
      </c>
      <c r="N122" s="76">
        <v>0</v>
      </c>
      <c r="O122" s="76">
        <v>18</v>
      </c>
    </row>
    <row r="123" spans="1:15" x14ac:dyDescent="0.25">
      <c r="A123" s="76" t="s">
        <v>79</v>
      </c>
      <c r="B123" s="76" t="s">
        <v>80</v>
      </c>
      <c r="C123" s="76" t="s">
        <v>81</v>
      </c>
      <c r="D123" s="76" t="s">
        <v>82</v>
      </c>
      <c r="E123" s="76" t="s">
        <v>357</v>
      </c>
      <c r="F123" s="76" t="s">
        <v>358</v>
      </c>
      <c r="G123" s="76" t="s">
        <v>352</v>
      </c>
      <c r="H123" s="76" t="str">
        <f>VLOOKUP(G123,Sheet1!$E$4:$F$355,2,)</f>
        <v>First Court</v>
      </c>
      <c r="I123" s="76" t="s">
        <v>217</v>
      </c>
      <c r="J123" s="76" t="s">
        <v>305</v>
      </c>
      <c r="K123" s="76">
        <v>2795</v>
      </c>
      <c r="L123" s="76">
        <v>2795</v>
      </c>
      <c r="M123" s="76">
        <v>149.46</v>
      </c>
      <c r="N123" s="76">
        <v>76.510000000000005</v>
      </c>
      <c r="O123" s="76">
        <v>12.09</v>
      </c>
    </row>
    <row r="124" spans="1:15" x14ac:dyDescent="0.25">
      <c r="A124" s="76" t="s">
        <v>79</v>
      </c>
      <c r="B124" s="76" t="s">
        <v>80</v>
      </c>
      <c r="C124" s="76" t="s">
        <v>81</v>
      </c>
      <c r="D124" s="76" t="s">
        <v>82</v>
      </c>
      <c r="E124" s="76" t="s">
        <v>359</v>
      </c>
      <c r="F124" s="76" t="s">
        <v>360</v>
      </c>
      <c r="G124" s="76" t="s">
        <v>322</v>
      </c>
      <c r="H124" s="76" t="str">
        <f>VLOOKUP(G124,Sheet1!$E$4:$F$355,2,)</f>
        <v>Third Court</v>
      </c>
      <c r="I124" s="76" t="s">
        <v>217</v>
      </c>
      <c r="J124" s="76" t="s">
        <v>87</v>
      </c>
      <c r="K124" s="76">
        <v>3155</v>
      </c>
      <c r="L124" s="76">
        <v>3155</v>
      </c>
      <c r="M124" s="76">
        <v>153.25</v>
      </c>
      <c r="N124" s="76">
        <v>106.45</v>
      </c>
      <c r="O124" s="76">
        <v>18.52</v>
      </c>
    </row>
    <row r="125" spans="1:15" x14ac:dyDescent="0.25">
      <c r="A125" s="76" t="s">
        <v>79</v>
      </c>
      <c r="B125" s="76" t="s">
        <v>80</v>
      </c>
      <c r="C125" s="76" t="s">
        <v>81</v>
      </c>
      <c r="D125" s="76" t="s">
        <v>82</v>
      </c>
      <c r="E125" s="76" t="s">
        <v>361</v>
      </c>
      <c r="F125" s="76" t="s">
        <v>362</v>
      </c>
      <c r="G125" s="76" t="s">
        <v>325</v>
      </c>
      <c r="H125" s="76" t="str">
        <f>VLOOKUP(G125,Sheet1!$E$4:$F$355,2,)</f>
        <v>Fifth Court</v>
      </c>
      <c r="I125" s="76" t="s">
        <v>217</v>
      </c>
      <c r="J125" s="76" t="s">
        <v>289</v>
      </c>
      <c r="K125" s="76">
        <v>3675</v>
      </c>
      <c r="L125" s="76">
        <v>3675</v>
      </c>
      <c r="M125" s="76">
        <v>184.38</v>
      </c>
      <c r="N125" s="76">
        <v>122.83</v>
      </c>
      <c r="O125" s="76">
        <v>18.37</v>
      </c>
    </row>
    <row r="126" spans="1:15" x14ac:dyDescent="0.25">
      <c r="A126" s="76" t="s">
        <v>79</v>
      </c>
      <c r="B126" s="76" t="s">
        <v>80</v>
      </c>
      <c r="C126" s="76" t="s">
        <v>81</v>
      </c>
      <c r="D126" s="76" t="s">
        <v>82</v>
      </c>
      <c r="E126" s="76" t="s">
        <v>363</v>
      </c>
      <c r="F126" s="76" t="s">
        <v>364</v>
      </c>
      <c r="G126" s="76" t="s">
        <v>325</v>
      </c>
      <c r="H126" s="76" t="str">
        <f>VLOOKUP(G126,Sheet1!$E$4:$F$355,2,)</f>
        <v>Fifth Court</v>
      </c>
      <c r="I126" s="76" t="s">
        <v>217</v>
      </c>
      <c r="J126" s="76" t="s">
        <v>305</v>
      </c>
      <c r="K126" s="76">
        <v>2795</v>
      </c>
      <c r="L126" s="76">
        <v>2795</v>
      </c>
      <c r="M126" s="76">
        <v>149.46</v>
      </c>
      <c r="N126" s="76">
        <v>76.510000000000005</v>
      </c>
      <c r="O126" s="76">
        <v>12.09</v>
      </c>
    </row>
    <row r="127" spans="1:15" x14ac:dyDescent="0.25">
      <c r="A127" s="76" t="s">
        <v>79</v>
      </c>
      <c r="B127" s="76" t="s">
        <v>80</v>
      </c>
      <c r="C127" s="76" t="s">
        <v>81</v>
      </c>
      <c r="D127" s="76" t="s">
        <v>82</v>
      </c>
      <c r="E127" s="76" t="s">
        <v>365</v>
      </c>
      <c r="F127" s="76" t="s">
        <v>366</v>
      </c>
      <c r="G127" s="76" t="s">
        <v>367</v>
      </c>
      <c r="H127" s="76" t="str">
        <f>VLOOKUP(G127,Sheet1!$E$4:$F$355,2,)</f>
        <v>Fourth Court</v>
      </c>
      <c r="I127" s="76" t="s">
        <v>217</v>
      </c>
      <c r="J127" s="76" t="s">
        <v>289</v>
      </c>
      <c r="K127" s="76">
        <v>3460</v>
      </c>
      <c r="L127" s="76">
        <v>3460</v>
      </c>
      <c r="M127" s="76">
        <v>184.38</v>
      </c>
      <c r="N127" s="76">
        <v>87.02</v>
      </c>
      <c r="O127" s="76">
        <v>18.37</v>
      </c>
    </row>
    <row r="128" spans="1:15" x14ac:dyDescent="0.25">
      <c r="A128" s="76" t="s">
        <v>79</v>
      </c>
      <c r="B128" s="76" t="s">
        <v>80</v>
      </c>
      <c r="C128" s="76" t="s">
        <v>81</v>
      </c>
      <c r="D128" s="76" t="s">
        <v>82</v>
      </c>
      <c r="E128" s="76" t="s">
        <v>368</v>
      </c>
      <c r="F128" s="76" t="s">
        <v>369</v>
      </c>
      <c r="G128" s="76" t="s">
        <v>85</v>
      </c>
      <c r="H128" s="76" t="str">
        <f t="shared" si="1"/>
        <v>A3</v>
      </c>
      <c r="I128" s="76" t="s">
        <v>356</v>
      </c>
      <c r="J128" s="76" t="s">
        <v>87</v>
      </c>
      <c r="K128" s="76">
        <v>2130</v>
      </c>
      <c r="L128" s="76">
        <v>2130</v>
      </c>
      <c r="M128" s="76">
        <v>119.76</v>
      </c>
      <c r="N128" s="76">
        <v>0</v>
      </c>
      <c r="O128" s="76">
        <v>23.24</v>
      </c>
    </row>
    <row r="129" spans="1:15" x14ac:dyDescent="0.25">
      <c r="A129" s="76" t="s">
        <v>79</v>
      </c>
      <c r="B129" s="76" t="s">
        <v>80</v>
      </c>
      <c r="C129" s="76" t="s">
        <v>81</v>
      </c>
      <c r="D129" s="76" t="s">
        <v>82</v>
      </c>
      <c r="E129" s="76" t="s">
        <v>370</v>
      </c>
      <c r="F129" s="76" t="s">
        <v>371</v>
      </c>
      <c r="G129" s="76" t="s">
        <v>367</v>
      </c>
      <c r="H129" s="76" t="str">
        <f>VLOOKUP(G129,Sheet1!$E$4:$F$355,2,)</f>
        <v>Fourth Court</v>
      </c>
      <c r="I129" s="76" t="s">
        <v>217</v>
      </c>
      <c r="J129" s="76" t="s">
        <v>87</v>
      </c>
      <c r="K129" s="76">
        <v>3155</v>
      </c>
      <c r="L129" s="76">
        <v>3155</v>
      </c>
      <c r="M129" s="76">
        <v>153.25</v>
      </c>
      <c r="N129" s="76">
        <v>106.45</v>
      </c>
      <c r="O129" s="76">
        <v>18.52</v>
      </c>
    </row>
    <row r="130" spans="1:15" x14ac:dyDescent="0.25">
      <c r="A130" s="76" t="s">
        <v>79</v>
      </c>
      <c r="B130" s="76" t="s">
        <v>80</v>
      </c>
      <c r="C130" s="76" t="s">
        <v>81</v>
      </c>
      <c r="D130" s="76" t="s">
        <v>82</v>
      </c>
      <c r="E130" s="76" t="s">
        <v>372</v>
      </c>
      <c r="F130" s="76" t="s">
        <v>373</v>
      </c>
      <c r="G130" s="76" t="s">
        <v>126</v>
      </c>
      <c r="H130" s="76" t="str">
        <f t="shared" si="1"/>
        <v>A4</v>
      </c>
      <c r="I130" s="76" t="s">
        <v>356</v>
      </c>
      <c r="J130" s="76" t="s">
        <v>90</v>
      </c>
      <c r="K130" s="76">
        <v>1650</v>
      </c>
      <c r="L130" s="76">
        <v>1650</v>
      </c>
      <c r="M130" s="76">
        <v>92.71</v>
      </c>
      <c r="N130" s="76">
        <v>0</v>
      </c>
      <c r="O130" s="76">
        <v>18</v>
      </c>
    </row>
    <row r="131" spans="1:15" x14ac:dyDescent="0.25">
      <c r="A131" s="76" t="s">
        <v>79</v>
      </c>
      <c r="B131" s="76" t="s">
        <v>80</v>
      </c>
      <c r="C131" s="76" t="s">
        <v>81</v>
      </c>
      <c r="D131" s="76" t="s">
        <v>82</v>
      </c>
      <c r="E131" s="76" t="s">
        <v>374</v>
      </c>
      <c r="F131" s="76" t="s">
        <v>375</v>
      </c>
      <c r="G131" s="76" t="s">
        <v>355</v>
      </c>
      <c r="H131" s="76" t="str">
        <f t="shared" ref="H131:H138" si="2">RIGHT(G131,2)</f>
        <v>A2</v>
      </c>
      <c r="I131" s="76" t="s">
        <v>356</v>
      </c>
      <c r="J131" s="76" t="s">
        <v>87</v>
      </c>
      <c r="K131" s="76">
        <v>2130</v>
      </c>
      <c r="L131" s="76">
        <v>2130</v>
      </c>
      <c r="M131" s="76">
        <v>119.76</v>
      </c>
      <c r="N131" s="76">
        <v>0</v>
      </c>
      <c r="O131" s="76">
        <v>23.24</v>
      </c>
    </row>
    <row r="132" spans="1:15" x14ac:dyDescent="0.25">
      <c r="A132" s="76" t="s">
        <v>79</v>
      </c>
      <c r="B132" s="76" t="s">
        <v>80</v>
      </c>
      <c r="C132" s="76" t="s">
        <v>81</v>
      </c>
      <c r="D132" s="76" t="s">
        <v>82</v>
      </c>
      <c r="E132" s="76" t="s">
        <v>376</v>
      </c>
      <c r="F132" s="76" t="s">
        <v>377</v>
      </c>
      <c r="G132" s="76" t="s">
        <v>352</v>
      </c>
      <c r="H132" s="76" t="str">
        <f>VLOOKUP(G132,Sheet1!$E$4:$F$355,2,)</f>
        <v>First Court</v>
      </c>
      <c r="I132" s="76" t="s">
        <v>217</v>
      </c>
      <c r="J132" s="76" t="s">
        <v>305</v>
      </c>
      <c r="K132" s="76">
        <v>2795</v>
      </c>
      <c r="L132" s="76">
        <v>2795</v>
      </c>
      <c r="M132" s="76">
        <v>149.46</v>
      </c>
      <c r="N132" s="76">
        <v>76.510000000000005</v>
      </c>
      <c r="O132" s="76">
        <v>12.09</v>
      </c>
    </row>
    <row r="133" spans="1:15" x14ac:dyDescent="0.25">
      <c r="A133" s="76" t="s">
        <v>79</v>
      </c>
      <c r="B133" s="76" t="s">
        <v>80</v>
      </c>
      <c r="C133" s="76" t="s">
        <v>81</v>
      </c>
      <c r="D133" s="76" t="s">
        <v>82</v>
      </c>
      <c r="E133" s="76" t="s">
        <v>378</v>
      </c>
      <c r="F133" s="76" t="s">
        <v>379</v>
      </c>
      <c r="G133" s="76" t="s">
        <v>352</v>
      </c>
      <c r="H133" s="76" t="str">
        <f>VLOOKUP(G133,Sheet1!$E$4:$F$355,2,)</f>
        <v>First Court</v>
      </c>
      <c r="I133" s="76" t="s">
        <v>217</v>
      </c>
      <c r="J133" s="76" t="s">
        <v>289</v>
      </c>
      <c r="K133" s="76">
        <v>3675</v>
      </c>
      <c r="L133" s="76">
        <v>3675</v>
      </c>
      <c r="M133" s="76">
        <v>184.38</v>
      </c>
      <c r="N133" s="76">
        <v>122.83</v>
      </c>
      <c r="O133" s="76">
        <v>18.37</v>
      </c>
    </row>
    <row r="134" spans="1:15" x14ac:dyDescent="0.25">
      <c r="A134" s="76" t="s">
        <v>79</v>
      </c>
      <c r="B134" s="76" t="s">
        <v>80</v>
      </c>
      <c r="C134" s="76" t="s">
        <v>81</v>
      </c>
      <c r="D134" s="76" t="s">
        <v>82</v>
      </c>
      <c r="E134" s="76" t="s">
        <v>380</v>
      </c>
      <c r="F134" s="76" t="s">
        <v>381</v>
      </c>
      <c r="G134" s="76" t="s">
        <v>85</v>
      </c>
      <c r="H134" s="76" t="str">
        <f t="shared" si="2"/>
        <v>A3</v>
      </c>
      <c r="I134" s="76" t="s">
        <v>356</v>
      </c>
      <c r="J134" s="76" t="s">
        <v>90</v>
      </c>
      <c r="K134" s="76">
        <v>1645</v>
      </c>
      <c r="L134" s="76">
        <v>1650</v>
      </c>
      <c r="M134" s="76">
        <v>92.71</v>
      </c>
      <c r="N134" s="76">
        <v>0</v>
      </c>
      <c r="O134" s="76">
        <v>18</v>
      </c>
    </row>
    <row r="135" spans="1:15" x14ac:dyDescent="0.25">
      <c r="A135" s="76" t="s">
        <v>79</v>
      </c>
      <c r="B135" s="76" t="s">
        <v>80</v>
      </c>
      <c r="C135" s="76" t="s">
        <v>81</v>
      </c>
      <c r="D135" s="76" t="s">
        <v>82</v>
      </c>
      <c r="E135" s="76" t="s">
        <v>382</v>
      </c>
      <c r="F135" s="76" t="s">
        <v>383</v>
      </c>
      <c r="G135" s="76" t="s">
        <v>367</v>
      </c>
      <c r="H135" s="76" t="str">
        <f>VLOOKUP(G135,Sheet1!$E$4:$F$355,2,)</f>
        <v>Fourth Court</v>
      </c>
      <c r="I135" s="76" t="s">
        <v>217</v>
      </c>
      <c r="J135" s="76" t="s">
        <v>87</v>
      </c>
      <c r="K135" s="76">
        <v>3155</v>
      </c>
      <c r="L135" s="76">
        <v>3155</v>
      </c>
      <c r="M135" s="76">
        <v>153.25</v>
      </c>
      <c r="N135" s="76">
        <v>106.45</v>
      </c>
      <c r="O135" s="76">
        <v>18.52</v>
      </c>
    </row>
    <row r="136" spans="1:15" x14ac:dyDescent="0.25">
      <c r="A136" s="76" t="s">
        <v>79</v>
      </c>
      <c r="B136" s="76" t="s">
        <v>80</v>
      </c>
      <c r="C136" s="76" t="s">
        <v>81</v>
      </c>
      <c r="D136" s="76" t="s">
        <v>82</v>
      </c>
      <c r="E136" s="76" t="s">
        <v>384</v>
      </c>
      <c r="F136" s="76" t="s">
        <v>385</v>
      </c>
      <c r="G136" s="76" t="s">
        <v>367</v>
      </c>
      <c r="H136" s="76" t="str">
        <f>VLOOKUP(G136,Sheet1!$E$4:$F$355,2,)</f>
        <v>Fourth Court</v>
      </c>
      <c r="I136" s="76" t="s">
        <v>217</v>
      </c>
      <c r="J136" s="76" t="s">
        <v>289</v>
      </c>
      <c r="K136" s="76">
        <v>3460</v>
      </c>
      <c r="L136" s="76">
        <v>3460</v>
      </c>
      <c r="M136" s="76">
        <v>184.38</v>
      </c>
      <c r="N136" s="76">
        <v>87.02</v>
      </c>
      <c r="O136" s="76">
        <v>18.37</v>
      </c>
    </row>
    <row r="137" spans="1:15" x14ac:dyDescent="0.25">
      <c r="A137" s="76" t="s">
        <v>79</v>
      </c>
      <c r="B137" s="76" t="s">
        <v>80</v>
      </c>
      <c r="C137" s="76" t="s">
        <v>81</v>
      </c>
      <c r="D137" s="76" t="s">
        <v>82</v>
      </c>
      <c r="E137" s="76" t="s">
        <v>386</v>
      </c>
      <c r="F137" s="76" t="s">
        <v>387</v>
      </c>
      <c r="G137" s="76" t="s">
        <v>367</v>
      </c>
      <c r="H137" s="76" t="str">
        <f>VLOOKUP(G137,Sheet1!$E$4:$F$355,2,)</f>
        <v>Fourth Court</v>
      </c>
      <c r="I137" s="76" t="s">
        <v>217</v>
      </c>
      <c r="J137" s="76" t="s">
        <v>87</v>
      </c>
      <c r="K137" s="76">
        <v>3155</v>
      </c>
      <c r="L137" s="76">
        <v>3155</v>
      </c>
      <c r="M137" s="76">
        <v>153.25</v>
      </c>
      <c r="N137" s="76">
        <v>106.45</v>
      </c>
      <c r="O137" s="76">
        <v>18.52</v>
      </c>
    </row>
    <row r="138" spans="1:15" x14ac:dyDescent="0.25">
      <c r="A138" s="76" t="s">
        <v>79</v>
      </c>
      <c r="B138" s="76" t="s">
        <v>80</v>
      </c>
      <c r="C138" s="76" t="s">
        <v>81</v>
      </c>
      <c r="D138" s="76" t="s">
        <v>82</v>
      </c>
      <c r="E138" s="76" t="s">
        <v>388</v>
      </c>
      <c r="F138" s="76" t="s">
        <v>389</v>
      </c>
      <c r="G138" s="76" t="s">
        <v>126</v>
      </c>
      <c r="H138" s="76" t="str">
        <f t="shared" si="2"/>
        <v>A4</v>
      </c>
      <c r="I138" s="76" t="s">
        <v>356</v>
      </c>
      <c r="J138" s="76" t="s">
        <v>87</v>
      </c>
      <c r="K138" s="76">
        <v>2130</v>
      </c>
      <c r="L138" s="76">
        <v>2130</v>
      </c>
      <c r="M138" s="76">
        <v>119.76</v>
      </c>
      <c r="N138" s="76">
        <v>0</v>
      </c>
      <c r="O138" s="76">
        <v>23.24</v>
      </c>
    </row>
    <row r="139" spans="1:15" x14ac:dyDescent="0.25">
      <c r="A139" s="76" t="s">
        <v>79</v>
      </c>
      <c r="B139" s="76" t="s">
        <v>80</v>
      </c>
      <c r="C139" s="76" t="s">
        <v>81</v>
      </c>
      <c r="D139" s="76" t="s">
        <v>82</v>
      </c>
      <c r="E139" s="76" t="s">
        <v>390</v>
      </c>
      <c r="F139" s="76" t="s">
        <v>391</v>
      </c>
      <c r="G139" s="76" t="s">
        <v>367</v>
      </c>
      <c r="H139" s="76" t="str">
        <f>VLOOKUP(G139,Sheet1!$E$4:$F$355,2,)</f>
        <v>Fourth Court</v>
      </c>
      <c r="I139" s="76" t="s">
        <v>217</v>
      </c>
      <c r="J139" s="76" t="s">
        <v>289</v>
      </c>
      <c r="K139" s="76">
        <v>3460</v>
      </c>
      <c r="L139" s="76">
        <v>3460</v>
      </c>
      <c r="M139" s="76">
        <v>184.38</v>
      </c>
      <c r="N139" s="76">
        <v>87.02</v>
      </c>
      <c r="O139" s="76">
        <v>18.37</v>
      </c>
    </row>
    <row r="140" spans="1:15" x14ac:dyDescent="0.25">
      <c r="A140" s="76" t="s">
        <v>79</v>
      </c>
      <c r="B140" s="76" t="s">
        <v>80</v>
      </c>
      <c r="C140" s="76" t="s">
        <v>81</v>
      </c>
      <c r="D140" s="76" t="s">
        <v>82</v>
      </c>
      <c r="E140" s="76" t="s">
        <v>392</v>
      </c>
      <c r="F140" s="76" t="s">
        <v>393</v>
      </c>
      <c r="G140" s="76" t="s">
        <v>367</v>
      </c>
      <c r="H140" s="76" t="str">
        <f>VLOOKUP(G140,Sheet1!$E$4:$F$355,2,)</f>
        <v>Fourth Court</v>
      </c>
      <c r="I140" s="76" t="s">
        <v>217</v>
      </c>
      <c r="J140" s="76" t="s">
        <v>289</v>
      </c>
      <c r="K140" s="76">
        <v>3460</v>
      </c>
      <c r="L140" s="76">
        <v>3460</v>
      </c>
      <c r="M140" s="76">
        <v>184.38</v>
      </c>
      <c r="N140" s="76">
        <v>87.02</v>
      </c>
      <c r="O140" s="76">
        <v>18.37</v>
      </c>
    </row>
    <row r="141" spans="1:15" x14ac:dyDescent="0.25">
      <c r="A141" s="76" t="s">
        <v>79</v>
      </c>
      <c r="B141" s="76" t="s">
        <v>80</v>
      </c>
      <c r="C141" s="76" t="s">
        <v>81</v>
      </c>
      <c r="D141" s="76" t="s">
        <v>82</v>
      </c>
      <c r="E141" s="76" t="s">
        <v>394</v>
      </c>
      <c r="F141" s="76" t="s">
        <v>395</v>
      </c>
      <c r="G141" s="76" t="s">
        <v>367</v>
      </c>
      <c r="H141" s="76" t="str">
        <f>VLOOKUP(G141,Sheet1!$E$4:$F$355,2,)</f>
        <v>Fourth Court</v>
      </c>
      <c r="I141" s="76" t="s">
        <v>217</v>
      </c>
      <c r="J141" s="76" t="s">
        <v>87</v>
      </c>
      <c r="K141" s="76">
        <v>3155</v>
      </c>
      <c r="L141" s="76">
        <v>3155</v>
      </c>
      <c r="M141" s="76">
        <v>153.25</v>
      </c>
      <c r="N141" s="76">
        <v>106.45</v>
      </c>
      <c r="O141" s="76">
        <v>18.52</v>
      </c>
    </row>
    <row r="142" spans="1:15" x14ac:dyDescent="0.25">
      <c r="A142" s="76" t="s">
        <v>79</v>
      </c>
      <c r="B142" s="76" t="s">
        <v>80</v>
      </c>
      <c r="C142" s="76" t="s">
        <v>81</v>
      </c>
      <c r="D142" s="76" t="s">
        <v>82</v>
      </c>
      <c r="E142" s="76" t="s">
        <v>396</v>
      </c>
      <c r="F142" s="76" t="s">
        <v>397</v>
      </c>
      <c r="G142" s="76" t="s">
        <v>325</v>
      </c>
      <c r="H142" s="76" t="str">
        <f>VLOOKUP(G142,Sheet1!$E$4:$F$355,2,)</f>
        <v>Fifth Court</v>
      </c>
      <c r="I142" s="76" t="s">
        <v>181</v>
      </c>
      <c r="J142" s="76" t="s">
        <v>87</v>
      </c>
      <c r="K142" s="76">
        <v>2185</v>
      </c>
      <c r="L142" s="76">
        <v>2185</v>
      </c>
      <c r="M142" s="76">
        <v>129.47999999999999</v>
      </c>
      <c r="N142" s="76">
        <v>0</v>
      </c>
      <c r="O142" s="76">
        <v>17.940000000000001</v>
      </c>
    </row>
    <row r="143" spans="1:15" x14ac:dyDescent="0.25">
      <c r="A143" s="76" t="s">
        <v>79</v>
      </c>
      <c r="B143" s="76" t="s">
        <v>80</v>
      </c>
      <c r="C143" s="76" t="s">
        <v>81</v>
      </c>
      <c r="D143" s="76" t="s">
        <v>82</v>
      </c>
      <c r="E143" s="76" t="s">
        <v>398</v>
      </c>
      <c r="F143" s="76" t="s">
        <v>399</v>
      </c>
      <c r="G143" s="76" t="s">
        <v>325</v>
      </c>
      <c r="H143" s="76" t="str">
        <f>VLOOKUP(G143,Sheet1!$E$4:$F$355,2,)</f>
        <v>Fifth Court</v>
      </c>
      <c r="I143" s="76" t="s">
        <v>181</v>
      </c>
      <c r="J143" s="76" t="s">
        <v>289</v>
      </c>
      <c r="K143" s="76">
        <v>2505</v>
      </c>
      <c r="L143" s="76">
        <v>2505</v>
      </c>
      <c r="M143" s="76">
        <v>152.29</v>
      </c>
      <c r="N143" s="76">
        <v>0</v>
      </c>
      <c r="O143" s="76">
        <v>17.79</v>
      </c>
    </row>
    <row r="144" spans="1:15" x14ac:dyDescent="0.25">
      <c r="A144" s="76" t="s">
        <v>79</v>
      </c>
      <c r="B144" s="76" t="s">
        <v>80</v>
      </c>
      <c r="C144" s="76" t="s">
        <v>81</v>
      </c>
      <c r="D144" s="76" t="s">
        <v>82</v>
      </c>
      <c r="E144" s="76" t="s">
        <v>400</v>
      </c>
      <c r="F144" s="76" t="s">
        <v>401</v>
      </c>
      <c r="G144" s="76" t="s">
        <v>325</v>
      </c>
      <c r="H144" s="76" t="str">
        <f>VLOOKUP(G144,Sheet1!$E$4:$F$355,2,)</f>
        <v>Fifth Court</v>
      </c>
      <c r="I144" s="76" t="s">
        <v>181</v>
      </c>
      <c r="J144" s="76" t="s">
        <v>289</v>
      </c>
      <c r="K144" s="76">
        <v>2505</v>
      </c>
      <c r="L144" s="76">
        <v>2505</v>
      </c>
      <c r="M144" s="76">
        <v>152.29</v>
      </c>
      <c r="N144" s="76">
        <v>0</v>
      </c>
      <c r="O144" s="76">
        <v>17.79</v>
      </c>
    </row>
    <row r="145" spans="1:15" x14ac:dyDescent="0.25">
      <c r="A145" s="76" t="s">
        <v>79</v>
      </c>
      <c r="B145" s="76" t="s">
        <v>80</v>
      </c>
      <c r="C145" s="76" t="s">
        <v>81</v>
      </c>
      <c r="D145" s="76" t="s">
        <v>82</v>
      </c>
      <c r="E145" s="76" t="s">
        <v>402</v>
      </c>
      <c r="F145" s="76" t="s">
        <v>403</v>
      </c>
      <c r="G145" s="76" t="s">
        <v>325</v>
      </c>
      <c r="H145" s="76" t="str">
        <f>VLOOKUP(G145,Sheet1!$E$4:$F$355,2,)</f>
        <v>Fifth Court</v>
      </c>
      <c r="I145" s="76" t="s">
        <v>181</v>
      </c>
      <c r="J145" s="76" t="s">
        <v>87</v>
      </c>
      <c r="K145" s="76">
        <v>2185</v>
      </c>
      <c r="L145" s="76">
        <v>2185</v>
      </c>
      <c r="M145" s="76">
        <v>129.47999999999999</v>
      </c>
      <c r="N145" s="76">
        <v>0</v>
      </c>
      <c r="O145" s="76">
        <v>17.940000000000001</v>
      </c>
    </row>
    <row r="146" spans="1:15" x14ac:dyDescent="0.25">
      <c r="A146" s="76" t="s">
        <v>79</v>
      </c>
      <c r="B146" s="76" t="s">
        <v>80</v>
      </c>
      <c r="C146" s="76" t="s">
        <v>81</v>
      </c>
      <c r="D146" s="76" t="s">
        <v>82</v>
      </c>
      <c r="E146" s="76" t="s">
        <v>404</v>
      </c>
      <c r="F146" s="76" t="s">
        <v>405</v>
      </c>
      <c r="G146" s="76" t="s">
        <v>325</v>
      </c>
      <c r="H146" s="76" t="str">
        <f>VLOOKUP(G146,Sheet1!$E$4:$F$355,2,)</f>
        <v>Fifth Court</v>
      </c>
      <c r="I146" s="76" t="s">
        <v>200</v>
      </c>
      <c r="J146" s="76" t="s">
        <v>87</v>
      </c>
      <c r="K146" s="76">
        <v>2185</v>
      </c>
      <c r="L146" s="76">
        <v>2185</v>
      </c>
      <c r="M146" s="76">
        <v>129.47999999999999</v>
      </c>
      <c r="N146" s="76">
        <v>0</v>
      </c>
      <c r="O146" s="76">
        <v>17.940000000000001</v>
      </c>
    </row>
    <row r="147" spans="1:15" x14ac:dyDescent="0.25">
      <c r="A147" s="76" t="s">
        <v>79</v>
      </c>
      <c r="B147" s="76" t="s">
        <v>80</v>
      </c>
      <c r="C147" s="76" t="s">
        <v>81</v>
      </c>
      <c r="D147" s="76" t="s">
        <v>82</v>
      </c>
      <c r="E147" s="76" t="s">
        <v>406</v>
      </c>
      <c r="F147" s="76" t="s">
        <v>407</v>
      </c>
      <c r="G147" s="76" t="s">
        <v>325</v>
      </c>
      <c r="H147" s="76" t="str">
        <f>VLOOKUP(G147,Sheet1!$E$4:$F$355,2,)</f>
        <v>Fifth Court</v>
      </c>
      <c r="I147" s="76" t="s">
        <v>200</v>
      </c>
      <c r="J147" s="76" t="s">
        <v>289</v>
      </c>
      <c r="K147" s="76">
        <v>2505</v>
      </c>
      <c r="L147" s="76">
        <v>2505</v>
      </c>
      <c r="M147" s="76">
        <v>152.29</v>
      </c>
      <c r="N147" s="76">
        <v>0</v>
      </c>
      <c r="O147" s="76">
        <v>17.79</v>
      </c>
    </row>
    <row r="148" spans="1:15" x14ac:dyDescent="0.25">
      <c r="A148" s="76" t="s">
        <v>79</v>
      </c>
      <c r="B148" s="76" t="s">
        <v>80</v>
      </c>
      <c r="C148" s="76" t="s">
        <v>81</v>
      </c>
      <c r="D148" s="76" t="s">
        <v>82</v>
      </c>
      <c r="E148" s="76" t="s">
        <v>408</v>
      </c>
      <c r="F148" s="76" t="s">
        <v>409</v>
      </c>
      <c r="G148" s="76" t="s">
        <v>325</v>
      </c>
      <c r="H148" s="76" t="str">
        <f>VLOOKUP(G148,Sheet1!$E$4:$F$355,2,)</f>
        <v>Fifth Court</v>
      </c>
      <c r="I148" s="76" t="s">
        <v>200</v>
      </c>
      <c r="J148" s="76" t="s">
        <v>289</v>
      </c>
      <c r="K148" s="76">
        <v>2505</v>
      </c>
      <c r="L148" s="76">
        <v>2505</v>
      </c>
      <c r="M148" s="76">
        <v>152.29</v>
      </c>
      <c r="N148" s="76">
        <v>0</v>
      </c>
      <c r="O148" s="76">
        <v>17.79</v>
      </c>
    </row>
    <row r="149" spans="1:15" x14ac:dyDescent="0.25">
      <c r="A149" s="76" t="s">
        <v>79</v>
      </c>
      <c r="B149" s="76" t="s">
        <v>80</v>
      </c>
      <c r="C149" s="76" t="s">
        <v>81</v>
      </c>
      <c r="D149" s="76" t="s">
        <v>82</v>
      </c>
      <c r="E149" s="76" t="s">
        <v>410</v>
      </c>
      <c r="F149" s="76" t="s">
        <v>411</v>
      </c>
      <c r="G149" s="76" t="s">
        <v>325</v>
      </c>
      <c r="H149" s="76" t="str">
        <f>VLOOKUP(G149,Sheet1!$E$4:$F$355,2,)</f>
        <v>Fifth Court</v>
      </c>
      <c r="I149" s="76" t="s">
        <v>200</v>
      </c>
      <c r="J149" s="76" t="s">
        <v>87</v>
      </c>
      <c r="K149" s="76">
        <v>2195</v>
      </c>
      <c r="L149" s="76">
        <v>2185</v>
      </c>
      <c r="M149" s="76">
        <v>129.47999999999999</v>
      </c>
      <c r="N149" s="76">
        <v>0</v>
      </c>
      <c r="O149" s="76">
        <v>17.940000000000001</v>
      </c>
    </row>
    <row r="150" spans="1:15" x14ac:dyDescent="0.25">
      <c r="A150" s="76" t="s">
        <v>79</v>
      </c>
      <c r="B150" s="76" t="s">
        <v>80</v>
      </c>
      <c r="C150" s="76" t="s">
        <v>81</v>
      </c>
      <c r="D150" s="76" t="s">
        <v>82</v>
      </c>
      <c r="E150" s="76" t="s">
        <v>412</v>
      </c>
      <c r="F150" s="76" t="s">
        <v>413</v>
      </c>
      <c r="G150" s="76" t="s">
        <v>325</v>
      </c>
      <c r="H150" s="76" t="str">
        <f>VLOOKUP(G150,Sheet1!$E$4:$F$355,2,)</f>
        <v>Fifth Court</v>
      </c>
      <c r="I150" s="76" t="s">
        <v>414</v>
      </c>
      <c r="J150" s="76" t="s">
        <v>305</v>
      </c>
      <c r="K150" s="76">
        <v>1960</v>
      </c>
      <c r="L150" s="76">
        <v>1960</v>
      </c>
      <c r="M150" s="76">
        <v>118.94</v>
      </c>
      <c r="N150" s="76">
        <v>0</v>
      </c>
      <c r="O150" s="76">
        <v>12.09</v>
      </c>
    </row>
    <row r="151" spans="1:15" x14ac:dyDescent="0.25">
      <c r="A151" s="76" t="s">
        <v>79</v>
      </c>
      <c r="B151" s="76" t="s">
        <v>80</v>
      </c>
      <c r="C151" s="76" t="s">
        <v>81</v>
      </c>
      <c r="D151" s="76" t="s">
        <v>82</v>
      </c>
      <c r="E151" s="76" t="s">
        <v>415</v>
      </c>
      <c r="F151" s="76" t="s">
        <v>416</v>
      </c>
      <c r="G151" s="76" t="s">
        <v>325</v>
      </c>
      <c r="H151" s="76" t="str">
        <f>VLOOKUP(G151,Sheet1!$E$4:$F$355,2,)</f>
        <v>Fifth Court</v>
      </c>
      <c r="I151" s="76" t="s">
        <v>414</v>
      </c>
      <c r="J151" s="76" t="s">
        <v>305</v>
      </c>
      <c r="K151" s="76">
        <v>1960</v>
      </c>
      <c r="L151" s="76">
        <v>1960</v>
      </c>
      <c r="M151" s="76">
        <v>118.94</v>
      </c>
      <c r="N151" s="76">
        <v>0</v>
      </c>
      <c r="O151" s="76">
        <v>12.09</v>
      </c>
    </row>
    <row r="152" spans="1:15" x14ac:dyDescent="0.25">
      <c r="A152" s="76" t="s">
        <v>79</v>
      </c>
      <c r="B152" s="76" t="s">
        <v>80</v>
      </c>
      <c r="C152" s="76" t="s">
        <v>81</v>
      </c>
      <c r="D152" s="76" t="s">
        <v>82</v>
      </c>
      <c r="E152" s="76" t="s">
        <v>417</v>
      </c>
      <c r="F152" s="76" t="s">
        <v>418</v>
      </c>
      <c r="G152" s="76" t="s">
        <v>325</v>
      </c>
      <c r="H152" s="76" t="str">
        <f>VLOOKUP(G152,Sheet1!$E$4:$F$355,2,)</f>
        <v>Fifth Court</v>
      </c>
      <c r="I152" s="76" t="s">
        <v>127</v>
      </c>
      <c r="J152" s="76" t="s">
        <v>305</v>
      </c>
      <c r="K152" s="76">
        <v>1950</v>
      </c>
      <c r="L152" s="76">
        <v>1950</v>
      </c>
      <c r="M152" s="76">
        <v>118.94</v>
      </c>
      <c r="N152" s="76">
        <v>0</v>
      </c>
      <c r="O152" s="76">
        <v>11.51</v>
      </c>
    </row>
    <row r="153" spans="1:15" x14ac:dyDescent="0.25">
      <c r="A153" s="76" t="s">
        <v>79</v>
      </c>
      <c r="B153" s="76" t="s">
        <v>80</v>
      </c>
      <c r="C153" s="76" t="s">
        <v>81</v>
      </c>
      <c r="D153" s="76" t="s">
        <v>82</v>
      </c>
      <c r="E153" s="76" t="s">
        <v>419</v>
      </c>
      <c r="F153" s="76" t="s">
        <v>420</v>
      </c>
      <c r="G153" s="76" t="s">
        <v>325</v>
      </c>
      <c r="H153" s="76" t="str">
        <f>VLOOKUP(G153,Sheet1!$E$4:$F$355,2,)</f>
        <v>Fifth Court</v>
      </c>
      <c r="I153" s="76" t="s">
        <v>414</v>
      </c>
      <c r="J153" s="76" t="s">
        <v>305</v>
      </c>
      <c r="K153" s="76">
        <v>2040</v>
      </c>
      <c r="L153" s="76">
        <v>2040</v>
      </c>
      <c r="M153" s="76">
        <v>124.54</v>
      </c>
      <c r="N153" s="76">
        <v>0</v>
      </c>
      <c r="O153" s="76">
        <v>13.07</v>
      </c>
    </row>
    <row r="154" spans="1:15" x14ac:dyDescent="0.25">
      <c r="A154" s="76" t="s">
        <v>79</v>
      </c>
      <c r="B154" s="76" t="s">
        <v>80</v>
      </c>
      <c r="C154" s="76" t="s">
        <v>81</v>
      </c>
      <c r="D154" s="76" t="s">
        <v>82</v>
      </c>
      <c r="E154" s="76" t="s">
        <v>421</v>
      </c>
      <c r="F154" s="76" t="s">
        <v>422</v>
      </c>
      <c r="G154" s="76" t="s">
        <v>325</v>
      </c>
      <c r="H154" s="76" t="str">
        <f>VLOOKUP(G154,Sheet1!$E$4:$F$355,2,)</f>
        <v>Fifth Court</v>
      </c>
      <c r="I154" s="76" t="s">
        <v>414</v>
      </c>
      <c r="J154" s="76" t="s">
        <v>289</v>
      </c>
      <c r="K154" s="76">
        <v>2560</v>
      </c>
      <c r="L154" s="76">
        <v>2560</v>
      </c>
      <c r="M154" s="76">
        <v>154.75</v>
      </c>
      <c r="N154" s="76">
        <v>0</v>
      </c>
      <c r="O154" s="76">
        <v>18.41</v>
      </c>
    </row>
    <row r="155" spans="1:15" x14ac:dyDescent="0.25">
      <c r="A155" s="76" t="s">
        <v>79</v>
      </c>
      <c r="B155" s="76" t="s">
        <v>80</v>
      </c>
      <c r="C155" s="76" t="s">
        <v>81</v>
      </c>
      <c r="D155" s="76" t="s">
        <v>82</v>
      </c>
      <c r="E155" s="76" t="s">
        <v>423</v>
      </c>
      <c r="F155" s="76" t="s">
        <v>424</v>
      </c>
      <c r="G155" s="76" t="s">
        <v>325</v>
      </c>
      <c r="H155" s="76" t="str">
        <f>VLOOKUP(G155,Sheet1!$E$4:$F$355,2,)</f>
        <v>Fifth Court</v>
      </c>
      <c r="I155" s="76" t="s">
        <v>127</v>
      </c>
      <c r="J155" s="76" t="s">
        <v>305</v>
      </c>
      <c r="K155" s="76">
        <v>1950</v>
      </c>
      <c r="L155" s="76">
        <v>1950</v>
      </c>
      <c r="M155" s="76">
        <v>118.94</v>
      </c>
      <c r="N155" s="76">
        <v>0</v>
      </c>
      <c r="O155" s="76">
        <v>11.51</v>
      </c>
    </row>
    <row r="156" spans="1:15" x14ac:dyDescent="0.25">
      <c r="A156" s="76" t="s">
        <v>79</v>
      </c>
      <c r="B156" s="76" t="s">
        <v>80</v>
      </c>
      <c r="C156" s="76" t="s">
        <v>81</v>
      </c>
      <c r="D156" s="76" t="s">
        <v>82</v>
      </c>
      <c r="E156" s="76" t="s">
        <v>425</v>
      </c>
      <c r="F156" s="76" t="s">
        <v>426</v>
      </c>
      <c r="G156" s="76" t="s">
        <v>325</v>
      </c>
      <c r="H156" s="76" t="str">
        <f>VLOOKUP(G156,Sheet1!$E$4:$F$355,2,)</f>
        <v>Fifth Court</v>
      </c>
      <c r="I156" s="76" t="s">
        <v>136</v>
      </c>
      <c r="J156" s="76" t="s">
        <v>305</v>
      </c>
      <c r="K156" s="76">
        <v>1950</v>
      </c>
      <c r="L156" s="76">
        <v>1950</v>
      </c>
      <c r="M156" s="76">
        <v>118.94</v>
      </c>
      <c r="N156" s="76">
        <v>0</v>
      </c>
      <c r="O156" s="76">
        <v>11.51</v>
      </c>
    </row>
    <row r="157" spans="1:15" x14ac:dyDescent="0.25">
      <c r="A157" s="76" t="s">
        <v>79</v>
      </c>
      <c r="B157" s="76" t="s">
        <v>80</v>
      </c>
      <c r="C157" s="76" t="s">
        <v>81</v>
      </c>
      <c r="D157" s="76" t="s">
        <v>82</v>
      </c>
      <c r="E157" s="76" t="s">
        <v>427</v>
      </c>
      <c r="F157" s="76" t="s">
        <v>428</v>
      </c>
      <c r="G157" s="76" t="s">
        <v>325</v>
      </c>
      <c r="H157" s="76" t="str">
        <f>VLOOKUP(G157,Sheet1!$E$4:$F$355,2,)</f>
        <v>Fifth Court</v>
      </c>
      <c r="I157" s="76" t="s">
        <v>127</v>
      </c>
      <c r="J157" s="76" t="s">
        <v>87</v>
      </c>
      <c r="K157" s="76">
        <v>2245</v>
      </c>
      <c r="L157" s="76">
        <v>2245</v>
      </c>
      <c r="M157" s="76">
        <v>137.56</v>
      </c>
      <c r="N157" s="76">
        <v>0</v>
      </c>
      <c r="O157" s="76">
        <v>13.99</v>
      </c>
    </row>
    <row r="158" spans="1:15" x14ac:dyDescent="0.25">
      <c r="A158" s="76" t="s">
        <v>79</v>
      </c>
      <c r="B158" s="76" t="s">
        <v>80</v>
      </c>
      <c r="C158" s="76" t="s">
        <v>81</v>
      </c>
      <c r="D158" s="76" t="s">
        <v>82</v>
      </c>
      <c r="E158" s="76" t="s">
        <v>429</v>
      </c>
      <c r="F158" s="76" t="s">
        <v>430</v>
      </c>
      <c r="G158" s="76" t="s">
        <v>325</v>
      </c>
      <c r="H158" s="76" t="str">
        <f>VLOOKUP(G158,Sheet1!$E$4:$F$355,2,)</f>
        <v>Fifth Court</v>
      </c>
      <c r="I158" s="76" t="s">
        <v>127</v>
      </c>
      <c r="J158" s="76" t="s">
        <v>289</v>
      </c>
      <c r="K158" s="76">
        <v>2505</v>
      </c>
      <c r="L158" s="76">
        <v>2505</v>
      </c>
      <c r="M158" s="76">
        <v>152.29</v>
      </c>
      <c r="N158" s="76">
        <v>0</v>
      </c>
      <c r="O158" s="76">
        <v>17.79</v>
      </c>
    </row>
    <row r="159" spans="1:15" x14ac:dyDescent="0.25">
      <c r="A159" s="76" t="s">
        <v>79</v>
      </c>
      <c r="B159" s="76" t="s">
        <v>80</v>
      </c>
      <c r="C159" s="76" t="s">
        <v>81</v>
      </c>
      <c r="D159" s="76" t="s">
        <v>82</v>
      </c>
      <c r="E159" s="76" t="s">
        <v>431</v>
      </c>
      <c r="F159" s="76" t="s">
        <v>432</v>
      </c>
      <c r="G159" s="76" t="s">
        <v>325</v>
      </c>
      <c r="H159" s="76" t="str">
        <f>VLOOKUP(G159,Sheet1!$E$4:$F$355,2,)</f>
        <v>Fifth Court</v>
      </c>
      <c r="I159" s="76" t="s">
        <v>136</v>
      </c>
      <c r="J159" s="76" t="s">
        <v>305</v>
      </c>
      <c r="K159" s="76">
        <v>1960</v>
      </c>
      <c r="L159" s="76">
        <v>1950</v>
      </c>
      <c r="M159" s="76">
        <v>118.94</v>
      </c>
      <c r="N159" s="76">
        <v>0</v>
      </c>
      <c r="O159" s="76">
        <v>11.51</v>
      </c>
    </row>
    <row r="160" spans="1:15" x14ac:dyDescent="0.25">
      <c r="A160" s="76" t="s">
        <v>79</v>
      </c>
      <c r="B160" s="76" t="s">
        <v>80</v>
      </c>
      <c r="C160" s="76" t="s">
        <v>81</v>
      </c>
      <c r="D160" s="76" t="s">
        <v>82</v>
      </c>
      <c r="E160" s="76" t="s">
        <v>433</v>
      </c>
      <c r="F160" s="76" t="s">
        <v>434</v>
      </c>
      <c r="G160" s="76" t="s">
        <v>325</v>
      </c>
      <c r="H160" s="76" t="str">
        <f>VLOOKUP(G160,Sheet1!$E$4:$F$355,2,)</f>
        <v>Fifth Court</v>
      </c>
      <c r="I160" s="76" t="s">
        <v>414</v>
      </c>
      <c r="J160" s="76" t="s">
        <v>87</v>
      </c>
      <c r="K160" s="76">
        <v>2195</v>
      </c>
      <c r="L160" s="76">
        <v>2195</v>
      </c>
      <c r="M160" s="76">
        <v>129.47999999999999</v>
      </c>
      <c r="N160" s="76">
        <v>0</v>
      </c>
      <c r="O160" s="76">
        <v>18.52</v>
      </c>
    </row>
    <row r="161" spans="1:15" x14ac:dyDescent="0.25">
      <c r="A161" s="76" t="s">
        <v>79</v>
      </c>
      <c r="B161" s="76" t="s">
        <v>80</v>
      </c>
      <c r="C161" s="76" t="s">
        <v>81</v>
      </c>
      <c r="D161" s="76" t="s">
        <v>82</v>
      </c>
      <c r="E161" s="76" t="s">
        <v>435</v>
      </c>
      <c r="F161" s="76" t="s">
        <v>436</v>
      </c>
      <c r="G161" s="76" t="s">
        <v>325</v>
      </c>
      <c r="H161" s="76" t="str">
        <f>VLOOKUP(G161,Sheet1!$E$4:$F$355,2,)</f>
        <v>Fifth Court</v>
      </c>
      <c r="I161" s="76" t="s">
        <v>414</v>
      </c>
      <c r="J161" s="76" t="s">
        <v>87</v>
      </c>
      <c r="K161" s="76">
        <v>2255</v>
      </c>
      <c r="L161" s="76">
        <v>2255</v>
      </c>
      <c r="M161" s="76">
        <v>137.56</v>
      </c>
      <c r="N161" s="76">
        <v>0</v>
      </c>
      <c r="O161" s="76">
        <v>14.57</v>
      </c>
    </row>
    <row r="162" spans="1:15" x14ac:dyDescent="0.25">
      <c r="A162" s="76" t="s">
        <v>79</v>
      </c>
      <c r="B162" s="76" t="s">
        <v>80</v>
      </c>
      <c r="C162" s="76" t="s">
        <v>81</v>
      </c>
      <c r="D162" s="76" t="s">
        <v>82</v>
      </c>
      <c r="E162" s="76" t="s">
        <v>437</v>
      </c>
      <c r="F162" s="76" t="s">
        <v>438</v>
      </c>
      <c r="G162" s="76" t="s">
        <v>325</v>
      </c>
      <c r="H162" s="76" t="str">
        <f>VLOOKUP(G162,Sheet1!$E$4:$F$355,2,)</f>
        <v>Fifth Court</v>
      </c>
      <c r="I162" s="76" t="s">
        <v>148</v>
      </c>
      <c r="J162" s="76" t="s">
        <v>305</v>
      </c>
      <c r="K162" s="76">
        <v>1950</v>
      </c>
      <c r="L162" s="76">
        <v>1950</v>
      </c>
      <c r="M162" s="76">
        <v>118.94</v>
      </c>
      <c r="N162" s="76">
        <v>0</v>
      </c>
      <c r="O162" s="76">
        <v>11.51</v>
      </c>
    </row>
    <row r="163" spans="1:15" x14ac:dyDescent="0.25">
      <c r="A163" s="76" t="s">
        <v>79</v>
      </c>
      <c r="B163" s="76" t="s">
        <v>80</v>
      </c>
      <c r="C163" s="76" t="s">
        <v>81</v>
      </c>
      <c r="D163" s="76" t="s">
        <v>82</v>
      </c>
      <c r="E163" s="76" t="s">
        <v>439</v>
      </c>
      <c r="F163" s="76" t="s">
        <v>440</v>
      </c>
      <c r="G163" s="76" t="s">
        <v>325</v>
      </c>
      <c r="H163" s="76" t="str">
        <f>VLOOKUP(G163,Sheet1!$E$4:$F$355,2,)</f>
        <v>Fifth Court</v>
      </c>
      <c r="I163" s="76" t="s">
        <v>414</v>
      </c>
      <c r="J163" s="76" t="s">
        <v>305</v>
      </c>
      <c r="K163" s="76">
        <v>2040</v>
      </c>
      <c r="L163" s="76">
        <v>2040</v>
      </c>
      <c r="M163" s="76">
        <v>124.54</v>
      </c>
      <c r="N163" s="76">
        <v>0</v>
      </c>
      <c r="O163" s="76">
        <v>13.07</v>
      </c>
    </row>
    <row r="164" spans="1:15" x14ac:dyDescent="0.25">
      <c r="A164" s="76" t="s">
        <v>79</v>
      </c>
      <c r="B164" s="76" t="s">
        <v>80</v>
      </c>
      <c r="C164" s="76" t="s">
        <v>81</v>
      </c>
      <c r="D164" s="76" t="s">
        <v>82</v>
      </c>
      <c r="E164" s="76" t="s">
        <v>441</v>
      </c>
      <c r="F164" s="76" t="s">
        <v>442</v>
      </c>
      <c r="G164" s="76" t="s">
        <v>325</v>
      </c>
      <c r="H164" s="76" t="str">
        <f>VLOOKUP(G164,Sheet1!$E$4:$F$355,2,)</f>
        <v>Fifth Court</v>
      </c>
      <c r="I164" s="76" t="s">
        <v>136</v>
      </c>
      <c r="J164" s="76" t="s">
        <v>289</v>
      </c>
      <c r="K164" s="76">
        <v>2505</v>
      </c>
      <c r="L164" s="76">
        <v>2505</v>
      </c>
      <c r="M164" s="76">
        <v>152.29</v>
      </c>
      <c r="N164" s="76">
        <v>0</v>
      </c>
      <c r="O164" s="76">
        <v>17.79</v>
      </c>
    </row>
    <row r="165" spans="1:15" x14ac:dyDescent="0.25">
      <c r="A165" s="76" t="s">
        <v>79</v>
      </c>
      <c r="B165" s="76" t="s">
        <v>80</v>
      </c>
      <c r="C165" s="76" t="s">
        <v>81</v>
      </c>
      <c r="D165" s="76" t="s">
        <v>82</v>
      </c>
      <c r="E165" s="76" t="s">
        <v>443</v>
      </c>
      <c r="F165" s="76" t="s">
        <v>444</v>
      </c>
      <c r="G165" s="76" t="s">
        <v>325</v>
      </c>
      <c r="H165" s="76" t="str">
        <f>VLOOKUP(G165,Sheet1!$E$4:$F$355,2,)</f>
        <v>Fifth Court</v>
      </c>
      <c r="I165" s="76" t="s">
        <v>414</v>
      </c>
      <c r="J165" s="76" t="s">
        <v>87</v>
      </c>
      <c r="K165" s="76">
        <v>2195</v>
      </c>
      <c r="L165" s="76">
        <v>2195</v>
      </c>
      <c r="M165" s="76">
        <v>129.47999999999999</v>
      </c>
      <c r="N165" s="76">
        <v>0</v>
      </c>
      <c r="O165" s="76">
        <v>18.52</v>
      </c>
    </row>
    <row r="166" spans="1:15" x14ac:dyDescent="0.25">
      <c r="A166" s="76" t="s">
        <v>79</v>
      </c>
      <c r="B166" s="76" t="s">
        <v>80</v>
      </c>
      <c r="C166" s="76" t="s">
        <v>81</v>
      </c>
      <c r="D166" s="76" t="s">
        <v>82</v>
      </c>
      <c r="E166" s="76" t="s">
        <v>445</v>
      </c>
      <c r="F166" s="76" t="s">
        <v>446</v>
      </c>
      <c r="G166" s="76" t="s">
        <v>325</v>
      </c>
      <c r="H166" s="76" t="str">
        <f>VLOOKUP(G166,Sheet1!$E$4:$F$355,2,)</f>
        <v>Fifth Court</v>
      </c>
      <c r="I166" s="76" t="s">
        <v>136</v>
      </c>
      <c r="J166" s="76" t="s">
        <v>289</v>
      </c>
      <c r="K166" s="76">
        <v>2505</v>
      </c>
      <c r="L166" s="76">
        <v>2505</v>
      </c>
      <c r="M166" s="76">
        <v>152.29</v>
      </c>
      <c r="N166" s="76">
        <v>0</v>
      </c>
      <c r="O166" s="76">
        <v>17.79</v>
      </c>
    </row>
    <row r="167" spans="1:15" x14ac:dyDescent="0.25">
      <c r="A167" s="76" t="s">
        <v>79</v>
      </c>
      <c r="B167" s="76" t="s">
        <v>80</v>
      </c>
      <c r="C167" s="76" t="s">
        <v>81</v>
      </c>
      <c r="D167" s="76" t="s">
        <v>82</v>
      </c>
      <c r="E167" s="76" t="s">
        <v>447</v>
      </c>
      <c r="F167" s="76" t="s">
        <v>448</v>
      </c>
      <c r="G167" s="76" t="s">
        <v>352</v>
      </c>
      <c r="H167" s="76" t="str">
        <f>VLOOKUP(G167,Sheet1!$E$4:$F$355,2,)</f>
        <v>First Court</v>
      </c>
      <c r="I167" s="76" t="s">
        <v>200</v>
      </c>
      <c r="J167" s="76" t="s">
        <v>305</v>
      </c>
      <c r="K167" s="76">
        <v>1960</v>
      </c>
      <c r="L167" s="76">
        <v>1950</v>
      </c>
      <c r="M167" s="76">
        <v>118.94</v>
      </c>
      <c r="N167" s="76">
        <v>0</v>
      </c>
      <c r="O167" s="76">
        <v>11.51</v>
      </c>
    </row>
    <row r="168" spans="1:15" x14ac:dyDescent="0.25">
      <c r="A168" s="76" t="s">
        <v>79</v>
      </c>
      <c r="B168" s="76" t="s">
        <v>80</v>
      </c>
      <c r="C168" s="76" t="s">
        <v>81</v>
      </c>
      <c r="D168" s="76" t="s">
        <v>82</v>
      </c>
      <c r="E168" s="76" t="s">
        <v>449</v>
      </c>
      <c r="F168" s="76" t="s">
        <v>450</v>
      </c>
      <c r="G168" s="76" t="s">
        <v>325</v>
      </c>
      <c r="H168" s="76" t="str">
        <f>VLOOKUP(G168,Sheet1!$E$4:$F$355,2,)</f>
        <v>Fifth Court</v>
      </c>
      <c r="I168" s="76" t="s">
        <v>148</v>
      </c>
      <c r="J168" s="76" t="s">
        <v>305</v>
      </c>
      <c r="K168" s="76">
        <v>1950</v>
      </c>
      <c r="L168" s="76">
        <v>1950</v>
      </c>
      <c r="M168" s="76">
        <v>118.94</v>
      </c>
      <c r="N168" s="76">
        <v>0</v>
      </c>
      <c r="O168" s="76">
        <v>11.51</v>
      </c>
    </row>
    <row r="169" spans="1:15" x14ac:dyDescent="0.25">
      <c r="A169" s="76" t="s">
        <v>79</v>
      </c>
      <c r="B169" s="76" t="s">
        <v>80</v>
      </c>
      <c r="C169" s="76" t="s">
        <v>81</v>
      </c>
      <c r="D169" s="76" t="s">
        <v>82</v>
      </c>
      <c r="E169" s="76" t="s">
        <v>451</v>
      </c>
      <c r="F169" s="76" t="s">
        <v>452</v>
      </c>
      <c r="G169" s="76" t="s">
        <v>325</v>
      </c>
      <c r="H169" s="76" t="str">
        <f>VLOOKUP(G169,Sheet1!$E$4:$F$355,2,)</f>
        <v>Fifth Court</v>
      </c>
      <c r="I169" s="76" t="s">
        <v>127</v>
      </c>
      <c r="J169" s="76" t="s">
        <v>87</v>
      </c>
      <c r="K169" s="76">
        <v>2185</v>
      </c>
      <c r="L169" s="76">
        <v>2185</v>
      </c>
      <c r="M169" s="76">
        <v>129.47999999999999</v>
      </c>
      <c r="N169" s="76">
        <v>0</v>
      </c>
      <c r="O169" s="76">
        <v>17.940000000000001</v>
      </c>
    </row>
    <row r="170" spans="1:15" x14ac:dyDescent="0.25">
      <c r="A170" s="76" t="s">
        <v>79</v>
      </c>
      <c r="B170" s="76" t="s">
        <v>80</v>
      </c>
      <c r="C170" s="76" t="s">
        <v>81</v>
      </c>
      <c r="D170" s="76" t="s">
        <v>82</v>
      </c>
      <c r="E170" s="76" t="s">
        <v>453</v>
      </c>
      <c r="F170" s="76" t="s">
        <v>454</v>
      </c>
      <c r="G170" s="76" t="s">
        <v>352</v>
      </c>
      <c r="H170" s="76" t="str">
        <f>VLOOKUP(G170,Sheet1!$E$4:$F$355,2,)</f>
        <v>First Court</v>
      </c>
      <c r="I170" s="76" t="s">
        <v>200</v>
      </c>
      <c r="J170" s="76" t="s">
        <v>305</v>
      </c>
      <c r="K170" s="76">
        <v>1950</v>
      </c>
      <c r="L170" s="76">
        <v>1950</v>
      </c>
      <c r="M170" s="76">
        <v>118.94</v>
      </c>
      <c r="N170" s="76">
        <v>0</v>
      </c>
      <c r="O170" s="76">
        <v>11.51</v>
      </c>
    </row>
    <row r="171" spans="1:15" x14ac:dyDescent="0.25">
      <c r="A171" s="76" t="s">
        <v>79</v>
      </c>
      <c r="B171" s="76" t="s">
        <v>80</v>
      </c>
      <c r="C171" s="76" t="s">
        <v>81</v>
      </c>
      <c r="D171" s="76" t="s">
        <v>82</v>
      </c>
      <c r="E171" s="76" t="s">
        <v>455</v>
      </c>
      <c r="F171" s="76" t="s">
        <v>456</v>
      </c>
      <c r="G171" s="76" t="s">
        <v>325</v>
      </c>
      <c r="H171" s="76" t="str">
        <f>VLOOKUP(G171,Sheet1!$E$4:$F$355,2,)</f>
        <v>Fifth Court</v>
      </c>
      <c r="I171" s="76" t="s">
        <v>164</v>
      </c>
      <c r="J171" s="76" t="s">
        <v>305</v>
      </c>
      <c r="K171" s="76">
        <v>1950</v>
      </c>
      <c r="L171" s="76">
        <v>1950</v>
      </c>
      <c r="M171" s="76">
        <v>118.94</v>
      </c>
      <c r="N171" s="76">
        <v>0</v>
      </c>
      <c r="O171" s="76">
        <v>11.51</v>
      </c>
    </row>
    <row r="172" spans="1:15" x14ac:dyDescent="0.25">
      <c r="A172" s="76" t="s">
        <v>79</v>
      </c>
      <c r="B172" s="76" t="s">
        <v>80</v>
      </c>
      <c r="C172" s="76" t="s">
        <v>81</v>
      </c>
      <c r="D172" s="76" t="s">
        <v>82</v>
      </c>
      <c r="E172" s="76" t="s">
        <v>457</v>
      </c>
      <c r="F172" s="76" t="s">
        <v>458</v>
      </c>
      <c r="G172" s="76" t="s">
        <v>325</v>
      </c>
      <c r="H172" s="76" t="str">
        <f>VLOOKUP(G172,Sheet1!$E$4:$F$355,2,)</f>
        <v>Fifth Court</v>
      </c>
      <c r="I172" s="76" t="s">
        <v>127</v>
      </c>
      <c r="J172" s="76" t="s">
        <v>289</v>
      </c>
      <c r="K172" s="76">
        <v>2505</v>
      </c>
      <c r="L172" s="76">
        <v>2505</v>
      </c>
      <c r="M172" s="76">
        <v>152.29</v>
      </c>
      <c r="N172" s="76">
        <v>0</v>
      </c>
      <c r="O172" s="76">
        <v>17.79</v>
      </c>
    </row>
    <row r="173" spans="1:15" x14ac:dyDescent="0.25">
      <c r="A173" s="76" t="s">
        <v>79</v>
      </c>
      <c r="B173" s="76" t="s">
        <v>80</v>
      </c>
      <c r="C173" s="76" t="s">
        <v>81</v>
      </c>
      <c r="D173" s="76" t="s">
        <v>82</v>
      </c>
      <c r="E173" s="76" t="s">
        <v>459</v>
      </c>
      <c r="F173" s="76" t="s">
        <v>460</v>
      </c>
      <c r="G173" s="76" t="s">
        <v>325</v>
      </c>
      <c r="H173" s="76" t="str">
        <f>VLOOKUP(G173,Sheet1!$E$4:$F$355,2,)</f>
        <v>Fifth Court</v>
      </c>
      <c r="I173" s="76" t="s">
        <v>127</v>
      </c>
      <c r="J173" s="76" t="s">
        <v>87</v>
      </c>
      <c r="K173" s="76">
        <v>2245</v>
      </c>
      <c r="L173" s="76">
        <v>2245</v>
      </c>
      <c r="M173" s="76">
        <v>137.56</v>
      </c>
      <c r="N173" s="76">
        <v>0</v>
      </c>
      <c r="O173" s="76">
        <v>13.99</v>
      </c>
    </row>
    <row r="174" spans="1:15" x14ac:dyDescent="0.25">
      <c r="A174" s="76" t="s">
        <v>79</v>
      </c>
      <c r="B174" s="76" t="s">
        <v>80</v>
      </c>
      <c r="C174" s="76" t="s">
        <v>81</v>
      </c>
      <c r="D174" s="76" t="s">
        <v>82</v>
      </c>
      <c r="E174" s="76" t="s">
        <v>461</v>
      </c>
      <c r="F174" s="76" t="s">
        <v>462</v>
      </c>
      <c r="G174" s="76" t="s">
        <v>325</v>
      </c>
      <c r="H174" s="76" t="str">
        <f>VLOOKUP(G174,Sheet1!$E$4:$F$355,2,)</f>
        <v>Fifth Court</v>
      </c>
      <c r="I174" s="76" t="s">
        <v>148</v>
      </c>
      <c r="J174" s="76" t="s">
        <v>289</v>
      </c>
      <c r="K174" s="76">
        <v>2505</v>
      </c>
      <c r="L174" s="76">
        <v>2505</v>
      </c>
      <c r="M174" s="76">
        <v>152.29</v>
      </c>
      <c r="N174" s="76">
        <v>0</v>
      </c>
      <c r="O174" s="76">
        <v>17.79</v>
      </c>
    </row>
    <row r="175" spans="1:15" x14ac:dyDescent="0.25">
      <c r="A175" s="76" t="s">
        <v>79</v>
      </c>
      <c r="B175" s="76" t="s">
        <v>80</v>
      </c>
      <c r="C175" s="76" t="s">
        <v>81</v>
      </c>
      <c r="D175" s="76" t="s">
        <v>82</v>
      </c>
      <c r="E175" s="76" t="s">
        <v>463</v>
      </c>
      <c r="F175" s="76" t="s">
        <v>464</v>
      </c>
      <c r="G175" s="76" t="s">
        <v>352</v>
      </c>
      <c r="H175" s="76" t="str">
        <f>VLOOKUP(G175,Sheet1!$E$4:$F$355,2,)</f>
        <v>First Court</v>
      </c>
      <c r="I175" s="76" t="s">
        <v>200</v>
      </c>
      <c r="J175" s="76" t="s">
        <v>289</v>
      </c>
      <c r="K175" s="76">
        <v>2505</v>
      </c>
      <c r="L175" s="76">
        <v>2505</v>
      </c>
      <c r="M175" s="76">
        <v>152.29</v>
      </c>
      <c r="N175" s="76">
        <v>0</v>
      </c>
      <c r="O175" s="76">
        <v>17.79</v>
      </c>
    </row>
    <row r="176" spans="1:15" x14ac:dyDescent="0.25">
      <c r="A176" s="76" t="s">
        <v>79</v>
      </c>
      <c r="B176" s="76" t="s">
        <v>80</v>
      </c>
      <c r="C176" s="76" t="s">
        <v>81</v>
      </c>
      <c r="D176" s="76" t="s">
        <v>82</v>
      </c>
      <c r="E176" s="76" t="s">
        <v>465</v>
      </c>
      <c r="F176" s="76" t="s">
        <v>466</v>
      </c>
      <c r="G176" s="76" t="s">
        <v>325</v>
      </c>
      <c r="H176" s="76" t="str">
        <f>VLOOKUP(G176,Sheet1!$E$4:$F$355,2,)</f>
        <v>Fifth Court</v>
      </c>
      <c r="I176" s="76" t="s">
        <v>127</v>
      </c>
      <c r="J176" s="76" t="s">
        <v>87</v>
      </c>
      <c r="K176" s="76">
        <v>2185</v>
      </c>
      <c r="L176" s="76">
        <v>2185</v>
      </c>
      <c r="M176" s="76">
        <v>129.47999999999999</v>
      </c>
      <c r="N176" s="76">
        <v>0</v>
      </c>
      <c r="O176" s="76">
        <v>17.940000000000001</v>
      </c>
    </row>
    <row r="177" spans="1:15" x14ac:dyDescent="0.25">
      <c r="A177" s="76" t="s">
        <v>79</v>
      </c>
      <c r="B177" s="76" t="s">
        <v>80</v>
      </c>
      <c r="C177" s="76" t="s">
        <v>81</v>
      </c>
      <c r="D177" s="76" t="s">
        <v>82</v>
      </c>
      <c r="E177" s="76" t="s">
        <v>467</v>
      </c>
      <c r="F177" s="76" t="s">
        <v>468</v>
      </c>
      <c r="G177" s="76" t="s">
        <v>325</v>
      </c>
      <c r="H177" s="76" t="str">
        <f>VLOOKUP(G177,Sheet1!$E$4:$F$355,2,)</f>
        <v>Fifth Court</v>
      </c>
      <c r="I177" s="76" t="s">
        <v>148</v>
      </c>
      <c r="J177" s="76" t="s">
        <v>289</v>
      </c>
      <c r="K177" s="76">
        <v>2505</v>
      </c>
      <c r="L177" s="76">
        <v>2505</v>
      </c>
      <c r="M177" s="76">
        <v>152.29</v>
      </c>
      <c r="N177" s="76">
        <v>0</v>
      </c>
      <c r="O177" s="76">
        <v>17.79</v>
      </c>
    </row>
    <row r="178" spans="1:15" x14ac:dyDescent="0.25">
      <c r="A178" s="76" t="s">
        <v>79</v>
      </c>
      <c r="B178" s="76" t="s">
        <v>80</v>
      </c>
      <c r="C178" s="76" t="s">
        <v>81</v>
      </c>
      <c r="D178" s="76" t="s">
        <v>82</v>
      </c>
      <c r="E178" s="76" t="s">
        <v>469</v>
      </c>
      <c r="F178" s="76" t="s">
        <v>470</v>
      </c>
      <c r="G178" s="76" t="s">
        <v>367</v>
      </c>
      <c r="H178" s="76" t="str">
        <f>VLOOKUP(G178,Sheet1!$E$4:$F$355,2,)</f>
        <v>Fourth Court</v>
      </c>
      <c r="I178" s="76" t="s">
        <v>414</v>
      </c>
      <c r="J178" s="76" t="s">
        <v>87</v>
      </c>
      <c r="K178" s="76">
        <v>2195</v>
      </c>
      <c r="L178" s="76">
        <v>2195</v>
      </c>
      <c r="M178" s="76">
        <v>129.47999999999999</v>
      </c>
      <c r="N178" s="76">
        <v>0</v>
      </c>
      <c r="O178" s="76">
        <v>18.52</v>
      </c>
    </row>
    <row r="179" spans="1:15" x14ac:dyDescent="0.25">
      <c r="A179" s="76" t="s">
        <v>79</v>
      </c>
      <c r="B179" s="76" t="s">
        <v>80</v>
      </c>
      <c r="C179" s="76" t="s">
        <v>81</v>
      </c>
      <c r="D179" s="76" t="s">
        <v>82</v>
      </c>
      <c r="E179" s="76" t="s">
        <v>471</v>
      </c>
      <c r="F179" s="76" t="s">
        <v>472</v>
      </c>
      <c r="G179" s="76" t="s">
        <v>325</v>
      </c>
      <c r="H179" s="76" t="str">
        <f>VLOOKUP(G179,Sheet1!$E$4:$F$355,2,)</f>
        <v>Fifth Court</v>
      </c>
      <c r="I179" s="76" t="s">
        <v>164</v>
      </c>
      <c r="J179" s="76" t="s">
        <v>305</v>
      </c>
      <c r="K179" s="76">
        <v>1960</v>
      </c>
      <c r="L179" s="76">
        <v>1950</v>
      </c>
      <c r="M179" s="76">
        <v>118.94</v>
      </c>
      <c r="N179" s="76">
        <v>0</v>
      </c>
      <c r="O179" s="76">
        <v>11.51</v>
      </c>
    </row>
    <row r="180" spans="1:15" x14ac:dyDescent="0.25">
      <c r="A180" s="76" t="s">
        <v>79</v>
      </c>
      <c r="B180" s="76" t="s">
        <v>80</v>
      </c>
      <c r="C180" s="76" t="s">
        <v>81</v>
      </c>
      <c r="D180" s="76" t="s">
        <v>82</v>
      </c>
      <c r="E180" s="76" t="s">
        <v>473</v>
      </c>
      <c r="F180" s="76" t="s">
        <v>474</v>
      </c>
      <c r="G180" s="76" t="s">
        <v>325</v>
      </c>
      <c r="H180" s="76" t="str">
        <f>VLOOKUP(G180,Sheet1!$E$4:$F$355,2,)</f>
        <v>Fifth Court</v>
      </c>
      <c r="I180" s="76" t="s">
        <v>136</v>
      </c>
      <c r="J180" s="76" t="s">
        <v>87</v>
      </c>
      <c r="K180" s="76">
        <v>2195</v>
      </c>
      <c r="L180" s="76">
        <v>2185</v>
      </c>
      <c r="M180" s="76">
        <v>129.47999999999999</v>
      </c>
      <c r="N180" s="76">
        <v>0</v>
      </c>
      <c r="O180" s="76">
        <v>17.940000000000001</v>
      </c>
    </row>
    <row r="181" spans="1:15" x14ac:dyDescent="0.25">
      <c r="A181" s="76" t="s">
        <v>79</v>
      </c>
      <c r="B181" s="76" t="s">
        <v>80</v>
      </c>
      <c r="C181" s="76" t="s">
        <v>81</v>
      </c>
      <c r="D181" s="76" t="s">
        <v>82</v>
      </c>
      <c r="E181" s="76" t="s">
        <v>475</v>
      </c>
      <c r="F181" s="76" t="s">
        <v>476</v>
      </c>
      <c r="G181" s="76" t="s">
        <v>367</v>
      </c>
      <c r="H181" s="76" t="str">
        <f>VLOOKUP(G181,Sheet1!$E$4:$F$355,2,)</f>
        <v>Fourth Court</v>
      </c>
      <c r="I181" s="76" t="s">
        <v>414</v>
      </c>
      <c r="J181" s="76" t="s">
        <v>87</v>
      </c>
      <c r="K181" s="76">
        <v>2195</v>
      </c>
      <c r="L181" s="76">
        <v>2195</v>
      </c>
      <c r="M181" s="76">
        <v>129.47999999999999</v>
      </c>
      <c r="N181" s="76">
        <v>0</v>
      </c>
      <c r="O181" s="76">
        <v>18.52</v>
      </c>
    </row>
    <row r="182" spans="1:15" x14ac:dyDescent="0.25">
      <c r="A182" s="76" t="s">
        <v>79</v>
      </c>
      <c r="B182" s="76" t="s">
        <v>80</v>
      </c>
      <c r="C182" s="76" t="s">
        <v>81</v>
      </c>
      <c r="D182" s="76" t="s">
        <v>82</v>
      </c>
      <c r="E182" s="76" t="s">
        <v>477</v>
      </c>
      <c r="F182" s="76" t="s">
        <v>478</v>
      </c>
      <c r="G182" s="76" t="s">
        <v>325</v>
      </c>
      <c r="H182" s="76" t="str">
        <f>VLOOKUP(G182,Sheet1!$E$4:$F$355,2,)</f>
        <v>Fifth Court</v>
      </c>
      <c r="I182" s="76" t="s">
        <v>181</v>
      </c>
      <c r="J182" s="76" t="s">
        <v>305</v>
      </c>
      <c r="K182" s="76">
        <v>1950</v>
      </c>
      <c r="L182" s="76">
        <v>1950</v>
      </c>
      <c r="M182" s="76">
        <v>118.94</v>
      </c>
      <c r="N182" s="76">
        <v>0</v>
      </c>
      <c r="O182" s="76">
        <v>11.51</v>
      </c>
    </row>
    <row r="183" spans="1:15" x14ac:dyDescent="0.25">
      <c r="A183" s="76" t="s">
        <v>79</v>
      </c>
      <c r="B183" s="76" t="s">
        <v>80</v>
      </c>
      <c r="C183" s="76" t="s">
        <v>81</v>
      </c>
      <c r="D183" s="76" t="s">
        <v>82</v>
      </c>
      <c r="E183" s="76" t="s">
        <v>479</v>
      </c>
      <c r="F183" s="76" t="s">
        <v>480</v>
      </c>
      <c r="G183" s="76" t="s">
        <v>325</v>
      </c>
      <c r="H183" s="76" t="str">
        <f>VLOOKUP(G183,Sheet1!$E$4:$F$355,2,)</f>
        <v>Fifth Court</v>
      </c>
      <c r="I183" s="76" t="s">
        <v>136</v>
      </c>
      <c r="J183" s="76" t="s">
        <v>289</v>
      </c>
      <c r="K183" s="76">
        <v>2505</v>
      </c>
      <c r="L183" s="76">
        <v>2505</v>
      </c>
      <c r="M183" s="76">
        <v>152.29</v>
      </c>
      <c r="N183" s="76">
        <v>0</v>
      </c>
      <c r="O183" s="76">
        <v>17.79</v>
      </c>
    </row>
    <row r="184" spans="1:15" x14ac:dyDescent="0.25">
      <c r="A184" s="76" t="s">
        <v>79</v>
      </c>
      <c r="B184" s="76" t="s">
        <v>80</v>
      </c>
      <c r="C184" s="76" t="s">
        <v>81</v>
      </c>
      <c r="D184" s="76" t="s">
        <v>82</v>
      </c>
      <c r="E184" s="76" t="s">
        <v>481</v>
      </c>
      <c r="F184" s="76" t="s">
        <v>482</v>
      </c>
      <c r="G184" s="76" t="s">
        <v>352</v>
      </c>
      <c r="H184" s="76" t="str">
        <f>VLOOKUP(G184,Sheet1!$E$4:$F$355,2,)</f>
        <v>First Court</v>
      </c>
      <c r="I184" s="76" t="s">
        <v>200</v>
      </c>
      <c r="J184" s="76" t="s">
        <v>289</v>
      </c>
      <c r="K184" s="76">
        <v>2505</v>
      </c>
      <c r="L184" s="76">
        <v>2505</v>
      </c>
      <c r="M184" s="76">
        <v>152.29</v>
      </c>
      <c r="N184" s="76">
        <v>0</v>
      </c>
      <c r="O184" s="76">
        <v>17.79</v>
      </c>
    </row>
    <row r="185" spans="1:15" x14ac:dyDescent="0.25">
      <c r="A185" s="76" t="s">
        <v>79</v>
      </c>
      <c r="B185" s="76" t="s">
        <v>80</v>
      </c>
      <c r="C185" s="76" t="s">
        <v>81</v>
      </c>
      <c r="D185" s="76" t="s">
        <v>82</v>
      </c>
      <c r="E185" s="76" t="s">
        <v>483</v>
      </c>
      <c r="F185" s="76" t="s">
        <v>484</v>
      </c>
      <c r="G185" s="76" t="s">
        <v>325</v>
      </c>
      <c r="H185" s="76" t="str">
        <f>VLOOKUP(G185,Sheet1!$E$4:$F$355,2,)</f>
        <v>Fifth Court</v>
      </c>
      <c r="I185" s="76" t="s">
        <v>136</v>
      </c>
      <c r="J185" s="76" t="s">
        <v>289</v>
      </c>
      <c r="K185" s="76">
        <v>2505</v>
      </c>
      <c r="L185" s="76">
        <v>2505</v>
      </c>
      <c r="M185" s="76">
        <v>152.29</v>
      </c>
      <c r="N185" s="76">
        <v>0</v>
      </c>
      <c r="O185" s="76">
        <v>17.79</v>
      </c>
    </row>
    <row r="186" spans="1:15" x14ac:dyDescent="0.25">
      <c r="A186" s="76" t="s">
        <v>79</v>
      </c>
      <c r="B186" s="76" t="s">
        <v>80</v>
      </c>
      <c r="C186" s="76" t="s">
        <v>81</v>
      </c>
      <c r="D186" s="76" t="s">
        <v>82</v>
      </c>
      <c r="E186" s="76" t="s">
        <v>485</v>
      </c>
      <c r="F186" s="76" t="s">
        <v>486</v>
      </c>
      <c r="G186" s="76" t="s">
        <v>325</v>
      </c>
      <c r="H186" s="76" t="str">
        <f>VLOOKUP(G186,Sheet1!$E$4:$F$355,2,)</f>
        <v>Fifth Court</v>
      </c>
      <c r="I186" s="76" t="s">
        <v>164</v>
      </c>
      <c r="J186" s="76" t="s">
        <v>289</v>
      </c>
      <c r="K186" s="76">
        <v>2505</v>
      </c>
      <c r="L186" s="76">
        <v>2505</v>
      </c>
      <c r="M186" s="76">
        <v>152.29</v>
      </c>
      <c r="N186" s="76">
        <v>0</v>
      </c>
      <c r="O186" s="76">
        <v>17.79</v>
      </c>
    </row>
    <row r="187" spans="1:15" x14ac:dyDescent="0.25">
      <c r="A187" s="76" t="s">
        <v>79</v>
      </c>
      <c r="B187" s="76" t="s">
        <v>80</v>
      </c>
      <c r="C187" s="76" t="s">
        <v>81</v>
      </c>
      <c r="D187" s="76" t="s">
        <v>82</v>
      </c>
      <c r="E187" s="76" t="s">
        <v>487</v>
      </c>
      <c r="F187" s="76" t="s">
        <v>488</v>
      </c>
      <c r="G187" s="76" t="s">
        <v>367</v>
      </c>
      <c r="H187" s="76" t="str">
        <f>VLOOKUP(G187,Sheet1!$E$4:$F$355,2,)</f>
        <v>Fourth Court</v>
      </c>
      <c r="I187" s="76" t="s">
        <v>414</v>
      </c>
      <c r="J187" s="76" t="s">
        <v>305</v>
      </c>
      <c r="K187" s="76">
        <v>2040</v>
      </c>
      <c r="L187" s="76">
        <v>2040</v>
      </c>
      <c r="M187" s="76">
        <v>124.54</v>
      </c>
      <c r="N187" s="76">
        <v>0</v>
      </c>
      <c r="O187" s="76">
        <v>13.07</v>
      </c>
    </row>
    <row r="188" spans="1:15" x14ac:dyDescent="0.25">
      <c r="A188" s="76" t="s">
        <v>79</v>
      </c>
      <c r="B188" s="76" t="s">
        <v>80</v>
      </c>
      <c r="C188" s="76" t="s">
        <v>81</v>
      </c>
      <c r="D188" s="76" t="s">
        <v>82</v>
      </c>
      <c r="E188" s="76" t="s">
        <v>489</v>
      </c>
      <c r="F188" s="76" t="s">
        <v>490</v>
      </c>
      <c r="G188" s="76" t="s">
        <v>325</v>
      </c>
      <c r="H188" s="76" t="str">
        <f>VLOOKUP(G188,Sheet1!$E$4:$F$355,2,)</f>
        <v>Fifth Court</v>
      </c>
      <c r="I188" s="76" t="s">
        <v>136</v>
      </c>
      <c r="J188" s="76" t="s">
        <v>87</v>
      </c>
      <c r="K188" s="76">
        <v>2195</v>
      </c>
      <c r="L188" s="76">
        <v>2185</v>
      </c>
      <c r="M188" s="76">
        <v>129.47999999999999</v>
      </c>
      <c r="N188" s="76">
        <v>0</v>
      </c>
      <c r="O188" s="76">
        <v>17.940000000000001</v>
      </c>
    </row>
    <row r="189" spans="1:15" x14ac:dyDescent="0.25">
      <c r="A189" s="76" t="s">
        <v>79</v>
      </c>
      <c r="B189" s="76" t="s">
        <v>80</v>
      </c>
      <c r="C189" s="76" t="s">
        <v>81</v>
      </c>
      <c r="D189" s="76" t="s">
        <v>82</v>
      </c>
      <c r="E189" s="76" t="s">
        <v>491</v>
      </c>
      <c r="F189" s="76" t="s">
        <v>492</v>
      </c>
      <c r="G189" s="76" t="s">
        <v>325</v>
      </c>
      <c r="H189" s="76" t="str">
        <f>VLOOKUP(G189,Sheet1!$E$4:$F$355,2,)</f>
        <v>Fifth Court</v>
      </c>
      <c r="I189" s="76" t="s">
        <v>164</v>
      </c>
      <c r="J189" s="76" t="s">
        <v>289</v>
      </c>
      <c r="K189" s="76">
        <v>2505</v>
      </c>
      <c r="L189" s="76">
        <v>2505</v>
      </c>
      <c r="M189" s="76">
        <v>152.29</v>
      </c>
      <c r="N189" s="76">
        <v>0</v>
      </c>
      <c r="O189" s="76">
        <v>17.79</v>
      </c>
    </row>
    <row r="190" spans="1:15" x14ac:dyDescent="0.25">
      <c r="A190" s="76" t="s">
        <v>79</v>
      </c>
      <c r="B190" s="76" t="s">
        <v>80</v>
      </c>
      <c r="C190" s="76" t="s">
        <v>81</v>
      </c>
      <c r="D190" s="76" t="s">
        <v>82</v>
      </c>
      <c r="E190" s="76" t="s">
        <v>493</v>
      </c>
      <c r="F190" s="76" t="s">
        <v>494</v>
      </c>
      <c r="G190" s="76" t="s">
        <v>367</v>
      </c>
      <c r="H190" s="76" t="str">
        <f>VLOOKUP(G190,Sheet1!$E$4:$F$355,2,)</f>
        <v>Fourth Court</v>
      </c>
      <c r="I190" s="76" t="s">
        <v>127</v>
      </c>
      <c r="J190" s="76" t="s">
        <v>87</v>
      </c>
      <c r="K190" s="76">
        <v>2185</v>
      </c>
      <c r="L190" s="76">
        <v>2185</v>
      </c>
      <c r="M190" s="76">
        <v>129.47999999999999</v>
      </c>
      <c r="N190" s="76">
        <v>0</v>
      </c>
      <c r="O190" s="76">
        <v>17.940000000000001</v>
      </c>
    </row>
    <row r="191" spans="1:15" x14ac:dyDescent="0.25">
      <c r="A191" s="76" t="s">
        <v>79</v>
      </c>
      <c r="B191" s="76" t="s">
        <v>80</v>
      </c>
      <c r="C191" s="76" t="s">
        <v>81</v>
      </c>
      <c r="D191" s="76" t="s">
        <v>82</v>
      </c>
      <c r="E191" s="76" t="s">
        <v>495</v>
      </c>
      <c r="F191" s="76" t="s">
        <v>496</v>
      </c>
      <c r="G191" s="76" t="s">
        <v>325</v>
      </c>
      <c r="H191" s="76" t="str">
        <f>VLOOKUP(G191,Sheet1!$E$4:$F$355,2,)</f>
        <v>Fifth Court</v>
      </c>
      <c r="I191" s="76" t="s">
        <v>181</v>
      </c>
      <c r="J191" s="76" t="s">
        <v>305</v>
      </c>
      <c r="K191" s="76">
        <v>1960</v>
      </c>
      <c r="L191" s="76">
        <v>1950</v>
      </c>
      <c r="M191" s="76">
        <v>118.94</v>
      </c>
      <c r="N191" s="76">
        <v>0</v>
      </c>
      <c r="O191" s="76">
        <v>11.51</v>
      </c>
    </row>
    <row r="192" spans="1:15" x14ac:dyDescent="0.25">
      <c r="A192" s="76" t="s">
        <v>79</v>
      </c>
      <c r="B192" s="76" t="s">
        <v>80</v>
      </c>
      <c r="C192" s="76" t="s">
        <v>81</v>
      </c>
      <c r="D192" s="76" t="s">
        <v>82</v>
      </c>
      <c r="E192" s="76" t="s">
        <v>497</v>
      </c>
      <c r="F192" s="76" t="s">
        <v>498</v>
      </c>
      <c r="G192" s="76" t="s">
        <v>325</v>
      </c>
      <c r="H192" s="76" t="str">
        <f>VLOOKUP(G192,Sheet1!$E$4:$F$355,2,)</f>
        <v>Fifth Court</v>
      </c>
      <c r="I192" s="76" t="s">
        <v>148</v>
      </c>
      <c r="J192" s="76" t="s">
        <v>87</v>
      </c>
      <c r="K192" s="76">
        <v>2185</v>
      </c>
      <c r="L192" s="76">
        <v>2185</v>
      </c>
      <c r="M192" s="76">
        <v>129.47999999999999</v>
      </c>
      <c r="N192" s="76">
        <v>0</v>
      </c>
      <c r="O192" s="76">
        <v>17.940000000000001</v>
      </c>
    </row>
    <row r="193" spans="1:15" x14ac:dyDescent="0.25">
      <c r="A193" s="76" t="s">
        <v>79</v>
      </c>
      <c r="B193" s="76" t="s">
        <v>80</v>
      </c>
      <c r="C193" s="76" t="s">
        <v>81</v>
      </c>
      <c r="D193" s="76" t="s">
        <v>82</v>
      </c>
      <c r="E193" s="76" t="s">
        <v>499</v>
      </c>
      <c r="F193" s="76" t="s">
        <v>500</v>
      </c>
      <c r="G193" s="76" t="s">
        <v>325</v>
      </c>
      <c r="H193" s="76" t="str">
        <f>VLOOKUP(G193,Sheet1!$E$4:$F$355,2,)</f>
        <v>Fifth Court</v>
      </c>
      <c r="I193" s="76" t="s">
        <v>200</v>
      </c>
      <c r="J193" s="76" t="s">
        <v>305</v>
      </c>
      <c r="K193" s="76">
        <v>1950</v>
      </c>
      <c r="L193" s="76">
        <v>1950</v>
      </c>
      <c r="M193" s="76">
        <v>118.94</v>
      </c>
      <c r="N193" s="76">
        <v>0</v>
      </c>
      <c r="O193" s="76">
        <v>11.51</v>
      </c>
    </row>
    <row r="194" spans="1:15" x14ac:dyDescent="0.25">
      <c r="A194" s="76" t="s">
        <v>79</v>
      </c>
      <c r="B194" s="76" t="s">
        <v>80</v>
      </c>
      <c r="C194" s="76" t="s">
        <v>81</v>
      </c>
      <c r="D194" s="76" t="s">
        <v>82</v>
      </c>
      <c r="E194" s="76" t="s">
        <v>501</v>
      </c>
      <c r="F194" s="76" t="s">
        <v>502</v>
      </c>
      <c r="G194" s="76" t="s">
        <v>325</v>
      </c>
      <c r="H194" s="76" t="str">
        <f>VLOOKUP(G194,Sheet1!$E$4:$F$355,2,)</f>
        <v>Fifth Court</v>
      </c>
      <c r="I194" s="76" t="s">
        <v>148</v>
      </c>
      <c r="J194" s="76" t="s">
        <v>289</v>
      </c>
      <c r="K194" s="76">
        <v>2505</v>
      </c>
      <c r="L194" s="76">
        <v>2505</v>
      </c>
      <c r="M194" s="76">
        <v>152.29</v>
      </c>
      <c r="N194" s="76">
        <v>0</v>
      </c>
      <c r="O194" s="76">
        <v>17.79</v>
      </c>
    </row>
    <row r="195" spans="1:15" x14ac:dyDescent="0.25">
      <c r="A195" s="76" t="s">
        <v>79</v>
      </c>
      <c r="B195" s="76" t="s">
        <v>80</v>
      </c>
      <c r="C195" s="76" t="s">
        <v>81</v>
      </c>
      <c r="D195" s="76" t="s">
        <v>82</v>
      </c>
      <c r="E195" s="76" t="s">
        <v>503</v>
      </c>
      <c r="F195" s="76" t="s">
        <v>504</v>
      </c>
      <c r="G195" s="76" t="s">
        <v>367</v>
      </c>
      <c r="H195" s="76" t="str">
        <f>VLOOKUP(G195,Sheet1!$E$4:$F$355,2,)</f>
        <v>Fourth Court</v>
      </c>
      <c r="I195" s="76" t="s">
        <v>414</v>
      </c>
      <c r="J195" s="76" t="s">
        <v>87</v>
      </c>
      <c r="K195" s="76">
        <v>2255</v>
      </c>
      <c r="L195" s="76">
        <v>2255</v>
      </c>
      <c r="M195" s="76">
        <v>137.56</v>
      </c>
      <c r="N195" s="76">
        <v>0</v>
      </c>
      <c r="O195" s="76">
        <v>14.57</v>
      </c>
    </row>
    <row r="196" spans="1:15" x14ac:dyDescent="0.25">
      <c r="A196" s="76" t="s">
        <v>79</v>
      </c>
      <c r="B196" s="76" t="s">
        <v>80</v>
      </c>
      <c r="C196" s="76" t="s">
        <v>81</v>
      </c>
      <c r="D196" s="76" t="s">
        <v>82</v>
      </c>
      <c r="E196" s="76" t="s">
        <v>505</v>
      </c>
      <c r="F196" s="76" t="s">
        <v>506</v>
      </c>
      <c r="G196" s="76" t="s">
        <v>325</v>
      </c>
      <c r="H196" s="76" t="str">
        <f>VLOOKUP(G196,Sheet1!$E$4:$F$355,2,)</f>
        <v>Fifth Court</v>
      </c>
      <c r="I196" s="76" t="s">
        <v>148</v>
      </c>
      <c r="J196" s="76" t="s">
        <v>289</v>
      </c>
      <c r="K196" s="76">
        <v>2505</v>
      </c>
      <c r="L196" s="76">
        <v>2505</v>
      </c>
      <c r="M196" s="76">
        <v>152.29</v>
      </c>
      <c r="N196" s="76">
        <v>0</v>
      </c>
      <c r="O196" s="76">
        <v>17.79</v>
      </c>
    </row>
    <row r="197" spans="1:15" x14ac:dyDescent="0.25">
      <c r="A197" s="76" t="s">
        <v>79</v>
      </c>
      <c r="B197" s="76" t="s">
        <v>80</v>
      </c>
      <c r="C197" s="76" t="s">
        <v>81</v>
      </c>
      <c r="D197" s="76" t="s">
        <v>82</v>
      </c>
      <c r="E197" s="76" t="s">
        <v>507</v>
      </c>
      <c r="F197" s="76" t="s">
        <v>508</v>
      </c>
      <c r="G197" s="76" t="s">
        <v>325</v>
      </c>
      <c r="H197" s="76" t="str">
        <f>VLOOKUP(G197,Sheet1!$E$4:$F$355,2,)</f>
        <v>Fifth Court</v>
      </c>
      <c r="I197" s="76" t="s">
        <v>181</v>
      </c>
      <c r="J197" s="76" t="s">
        <v>289</v>
      </c>
      <c r="K197" s="76">
        <v>2505</v>
      </c>
      <c r="L197" s="76">
        <v>2505</v>
      </c>
      <c r="M197" s="76">
        <v>152.29</v>
      </c>
      <c r="N197" s="76">
        <v>0</v>
      </c>
      <c r="O197" s="76">
        <v>17.79</v>
      </c>
    </row>
    <row r="198" spans="1:15" x14ac:dyDescent="0.25">
      <c r="A198" s="76" t="s">
        <v>79</v>
      </c>
      <c r="B198" s="76" t="s">
        <v>80</v>
      </c>
      <c r="C198" s="76" t="s">
        <v>81</v>
      </c>
      <c r="D198" s="76" t="s">
        <v>82</v>
      </c>
      <c r="E198" s="76" t="s">
        <v>509</v>
      </c>
      <c r="F198" s="76" t="s">
        <v>510</v>
      </c>
      <c r="G198" s="76" t="s">
        <v>367</v>
      </c>
      <c r="H198" s="76" t="str">
        <f>VLOOKUP(G198,Sheet1!$E$4:$F$355,2,)</f>
        <v>Fourth Court</v>
      </c>
      <c r="I198" s="76" t="s">
        <v>127</v>
      </c>
      <c r="J198" s="76" t="s">
        <v>87</v>
      </c>
      <c r="K198" s="76">
        <v>2245</v>
      </c>
      <c r="L198" s="76">
        <v>2245</v>
      </c>
      <c r="M198" s="76">
        <v>137.56</v>
      </c>
      <c r="N198" s="76">
        <v>0</v>
      </c>
      <c r="O198" s="76">
        <v>13.99</v>
      </c>
    </row>
    <row r="199" spans="1:15" x14ac:dyDescent="0.25">
      <c r="A199" s="76" t="s">
        <v>79</v>
      </c>
      <c r="B199" s="76" t="s">
        <v>80</v>
      </c>
      <c r="C199" s="76" t="s">
        <v>81</v>
      </c>
      <c r="D199" s="76" t="s">
        <v>82</v>
      </c>
      <c r="E199" s="76" t="s">
        <v>511</v>
      </c>
      <c r="F199" s="76" t="s">
        <v>512</v>
      </c>
      <c r="G199" s="76" t="s">
        <v>325</v>
      </c>
      <c r="H199" s="76" t="str">
        <f>VLOOKUP(G199,Sheet1!$E$4:$F$355,2,)</f>
        <v>Fifth Court</v>
      </c>
      <c r="I199" s="76" t="s">
        <v>148</v>
      </c>
      <c r="J199" s="76" t="s">
        <v>87</v>
      </c>
      <c r="K199" s="76">
        <v>2185</v>
      </c>
      <c r="L199" s="76">
        <v>2185</v>
      </c>
      <c r="M199" s="76">
        <v>129.47999999999999</v>
      </c>
      <c r="N199" s="76">
        <v>0</v>
      </c>
      <c r="O199" s="76">
        <v>17.940000000000001</v>
      </c>
    </row>
    <row r="200" spans="1:15" x14ac:dyDescent="0.25">
      <c r="A200" s="76" t="s">
        <v>79</v>
      </c>
      <c r="B200" s="76" t="s">
        <v>80</v>
      </c>
      <c r="C200" s="76" t="s">
        <v>81</v>
      </c>
      <c r="D200" s="76" t="s">
        <v>82</v>
      </c>
      <c r="E200" s="76" t="s">
        <v>513</v>
      </c>
      <c r="F200" s="76" t="s">
        <v>514</v>
      </c>
      <c r="G200" s="76" t="s">
        <v>325</v>
      </c>
      <c r="H200" s="76" t="str">
        <f>VLOOKUP(G200,Sheet1!$E$4:$F$355,2,)</f>
        <v>Fifth Court</v>
      </c>
      <c r="I200" s="76" t="s">
        <v>181</v>
      </c>
      <c r="J200" s="76" t="s">
        <v>289</v>
      </c>
      <c r="K200" s="76">
        <v>2505</v>
      </c>
      <c r="L200" s="76">
        <v>2505</v>
      </c>
      <c r="M200" s="76">
        <v>152.29</v>
      </c>
      <c r="N200" s="76">
        <v>0</v>
      </c>
      <c r="O200" s="76">
        <v>17.79</v>
      </c>
    </row>
    <row r="201" spans="1:15" x14ac:dyDescent="0.25">
      <c r="A201" s="76" t="s">
        <v>79</v>
      </c>
      <c r="B201" s="76" t="s">
        <v>80</v>
      </c>
      <c r="C201" s="76" t="s">
        <v>81</v>
      </c>
      <c r="D201" s="76" t="s">
        <v>82</v>
      </c>
      <c r="E201" s="76" t="s">
        <v>515</v>
      </c>
      <c r="F201" s="76" t="s">
        <v>516</v>
      </c>
      <c r="G201" s="76" t="s">
        <v>325</v>
      </c>
      <c r="H201" s="76" t="str">
        <f>VLOOKUP(G201,Sheet1!$E$4:$F$355,2,)</f>
        <v>Fifth Court</v>
      </c>
      <c r="I201" s="76" t="s">
        <v>164</v>
      </c>
      <c r="J201" s="76" t="s">
        <v>289</v>
      </c>
      <c r="K201" s="76">
        <v>2505</v>
      </c>
      <c r="L201" s="76">
        <v>2505</v>
      </c>
      <c r="M201" s="76">
        <v>152.29</v>
      </c>
      <c r="N201" s="76">
        <v>0</v>
      </c>
      <c r="O201" s="76">
        <v>17.79</v>
      </c>
    </row>
    <row r="202" spans="1:15" x14ac:dyDescent="0.25">
      <c r="A202" s="76" t="s">
        <v>79</v>
      </c>
      <c r="B202" s="76" t="s">
        <v>80</v>
      </c>
      <c r="C202" s="76" t="s">
        <v>81</v>
      </c>
      <c r="D202" s="76" t="s">
        <v>82</v>
      </c>
      <c r="E202" s="76" t="s">
        <v>517</v>
      </c>
      <c r="F202" s="76" t="s">
        <v>518</v>
      </c>
      <c r="G202" s="76" t="s">
        <v>325</v>
      </c>
      <c r="H202" s="76" t="str">
        <f>VLOOKUP(G202,Sheet1!$E$4:$F$355,2,)</f>
        <v>Fifth Court</v>
      </c>
      <c r="I202" s="76" t="s">
        <v>200</v>
      </c>
      <c r="J202" s="76" t="s">
        <v>289</v>
      </c>
      <c r="K202" s="76">
        <v>2505</v>
      </c>
      <c r="L202" s="76">
        <v>2505</v>
      </c>
      <c r="M202" s="76">
        <v>152.29</v>
      </c>
      <c r="N202" s="76">
        <v>0</v>
      </c>
      <c r="O202" s="76">
        <v>17.79</v>
      </c>
    </row>
    <row r="203" spans="1:15" x14ac:dyDescent="0.25">
      <c r="A203" s="76" t="s">
        <v>79</v>
      </c>
      <c r="B203" s="76" t="s">
        <v>80</v>
      </c>
      <c r="C203" s="76" t="s">
        <v>81</v>
      </c>
      <c r="D203" s="76" t="s">
        <v>82</v>
      </c>
      <c r="E203" s="76" t="s">
        <v>519</v>
      </c>
      <c r="F203" s="76" t="s">
        <v>520</v>
      </c>
      <c r="G203" s="76" t="s">
        <v>325</v>
      </c>
      <c r="H203" s="76" t="str">
        <f>VLOOKUP(G203,Sheet1!$E$4:$F$355,2,)</f>
        <v>Fifth Court</v>
      </c>
      <c r="I203" s="76" t="s">
        <v>164</v>
      </c>
      <c r="J203" s="76" t="s">
        <v>87</v>
      </c>
      <c r="K203" s="76">
        <v>2195</v>
      </c>
      <c r="L203" s="76">
        <v>2185</v>
      </c>
      <c r="M203" s="76">
        <v>129.47999999999999</v>
      </c>
      <c r="N203" s="76">
        <v>0</v>
      </c>
      <c r="O203" s="76">
        <v>17.940000000000001</v>
      </c>
    </row>
    <row r="204" spans="1:15" x14ac:dyDescent="0.25">
      <c r="A204" s="76" t="s">
        <v>79</v>
      </c>
      <c r="B204" s="76" t="s">
        <v>80</v>
      </c>
      <c r="C204" s="76" t="s">
        <v>81</v>
      </c>
      <c r="D204" s="76" t="s">
        <v>82</v>
      </c>
      <c r="E204" s="76" t="s">
        <v>521</v>
      </c>
      <c r="F204" s="76" t="s">
        <v>522</v>
      </c>
      <c r="G204" s="76" t="s">
        <v>367</v>
      </c>
      <c r="H204" s="76" t="str">
        <f>VLOOKUP(G204,Sheet1!$E$4:$F$355,2,)</f>
        <v>Fourth Court</v>
      </c>
      <c r="I204" s="76" t="s">
        <v>127</v>
      </c>
      <c r="J204" s="76" t="s">
        <v>87</v>
      </c>
      <c r="K204" s="76">
        <v>2185</v>
      </c>
      <c r="L204" s="76">
        <v>2185</v>
      </c>
      <c r="M204" s="76">
        <v>129.47999999999999</v>
      </c>
      <c r="N204" s="76">
        <v>0</v>
      </c>
      <c r="O204" s="76">
        <v>17.940000000000001</v>
      </c>
    </row>
    <row r="205" spans="1:15" x14ac:dyDescent="0.25">
      <c r="A205" s="76" t="s">
        <v>79</v>
      </c>
      <c r="B205" s="76" t="s">
        <v>80</v>
      </c>
      <c r="C205" s="76" t="s">
        <v>81</v>
      </c>
      <c r="D205" s="76" t="s">
        <v>82</v>
      </c>
      <c r="E205" s="76" t="s">
        <v>523</v>
      </c>
      <c r="F205" s="76" t="s">
        <v>524</v>
      </c>
      <c r="G205" s="76" t="s">
        <v>367</v>
      </c>
      <c r="H205" s="76" t="str">
        <f>VLOOKUP(G205,Sheet1!$E$4:$F$355,2,)</f>
        <v>Fourth Court</v>
      </c>
      <c r="I205" s="76" t="s">
        <v>127</v>
      </c>
      <c r="J205" s="76" t="s">
        <v>289</v>
      </c>
      <c r="K205" s="76">
        <v>2505</v>
      </c>
      <c r="L205" s="76">
        <v>2505</v>
      </c>
      <c r="M205" s="76">
        <v>152.29</v>
      </c>
      <c r="N205" s="76">
        <v>0</v>
      </c>
      <c r="O205" s="76">
        <v>17.79</v>
      </c>
    </row>
    <row r="206" spans="1:15" x14ac:dyDescent="0.25">
      <c r="A206" s="76" t="s">
        <v>79</v>
      </c>
      <c r="B206" s="76" t="s">
        <v>80</v>
      </c>
      <c r="C206" s="76" t="s">
        <v>81</v>
      </c>
      <c r="D206" s="76" t="s">
        <v>82</v>
      </c>
      <c r="E206" s="76" t="s">
        <v>525</v>
      </c>
      <c r="F206" s="76" t="s">
        <v>526</v>
      </c>
      <c r="G206" s="76" t="s">
        <v>325</v>
      </c>
      <c r="H206" s="76" t="str">
        <f>VLOOKUP(G206,Sheet1!$E$4:$F$355,2,)</f>
        <v>Fifth Court</v>
      </c>
      <c r="I206" s="76" t="s">
        <v>200</v>
      </c>
      <c r="J206" s="76" t="s">
        <v>289</v>
      </c>
      <c r="K206" s="76">
        <v>2505</v>
      </c>
      <c r="L206" s="76">
        <v>2505</v>
      </c>
      <c r="M206" s="76">
        <v>152.29</v>
      </c>
      <c r="N206" s="76">
        <v>0</v>
      </c>
      <c r="O206" s="76">
        <v>17.79</v>
      </c>
    </row>
    <row r="207" spans="1:15" x14ac:dyDescent="0.25">
      <c r="A207" s="76" t="s">
        <v>79</v>
      </c>
      <c r="B207" s="76" t="s">
        <v>80</v>
      </c>
      <c r="C207" s="76" t="s">
        <v>81</v>
      </c>
      <c r="D207" s="76" t="s">
        <v>82</v>
      </c>
      <c r="E207" s="76" t="s">
        <v>527</v>
      </c>
      <c r="F207" s="76" t="s">
        <v>528</v>
      </c>
      <c r="G207" s="76" t="s">
        <v>352</v>
      </c>
      <c r="H207" s="76" t="str">
        <f>VLOOKUP(G207,Sheet1!$E$4:$F$355,2,)</f>
        <v>First Court</v>
      </c>
      <c r="I207" s="76" t="s">
        <v>414</v>
      </c>
      <c r="J207" s="76" t="s">
        <v>305</v>
      </c>
      <c r="K207" s="76">
        <v>1960</v>
      </c>
      <c r="L207" s="76">
        <v>1960</v>
      </c>
      <c r="M207" s="76">
        <v>118.94</v>
      </c>
      <c r="N207" s="76">
        <v>0</v>
      </c>
      <c r="O207" s="76">
        <v>12.09</v>
      </c>
    </row>
    <row r="208" spans="1:15" x14ac:dyDescent="0.25">
      <c r="A208" s="76" t="s">
        <v>79</v>
      </c>
      <c r="B208" s="76" t="s">
        <v>80</v>
      </c>
      <c r="C208" s="76" t="s">
        <v>81</v>
      </c>
      <c r="D208" s="76" t="s">
        <v>82</v>
      </c>
      <c r="E208" s="76" t="s">
        <v>529</v>
      </c>
      <c r="F208" s="76" t="s">
        <v>530</v>
      </c>
      <c r="G208" s="76" t="s">
        <v>367</v>
      </c>
      <c r="H208" s="76" t="str">
        <f>VLOOKUP(G208,Sheet1!$E$4:$F$355,2,)</f>
        <v>Fourth Court</v>
      </c>
      <c r="I208" s="76" t="s">
        <v>136</v>
      </c>
      <c r="J208" s="76" t="s">
        <v>87</v>
      </c>
      <c r="K208" s="76">
        <v>2185</v>
      </c>
      <c r="L208" s="76">
        <v>2185</v>
      </c>
      <c r="M208" s="76">
        <v>129.47999999999999</v>
      </c>
      <c r="N208" s="76">
        <v>0</v>
      </c>
      <c r="O208" s="76">
        <v>17.940000000000001</v>
      </c>
    </row>
    <row r="209" spans="1:15" x14ac:dyDescent="0.25">
      <c r="A209" s="76" t="s">
        <v>79</v>
      </c>
      <c r="B209" s="76" t="s">
        <v>80</v>
      </c>
      <c r="C209" s="76" t="s">
        <v>81</v>
      </c>
      <c r="D209" s="76" t="s">
        <v>82</v>
      </c>
      <c r="E209" s="76" t="s">
        <v>531</v>
      </c>
      <c r="F209" s="76" t="s">
        <v>532</v>
      </c>
      <c r="G209" s="76" t="s">
        <v>352</v>
      </c>
      <c r="H209" s="76" t="str">
        <f>VLOOKUP(G209,Sheet1!$E$4:$F$355,2,)</f>
        <v>First Court</v>
      </c>
      <c r="I209" s="76" t="s">
        <v>414</v>
      </c>
      <c r="J209" s="76" t="s">
        <v>305</v>
      </c>
      <c r="K209" s="76">
        <v>1960</v>
      </c>
      <c r="L209" s="76">
        <v>1960</v>
      </c>
      <c r="M209" s="76">
        <v>118.94</v>
      </c>
      <c r="N209" s="76">
        <v>0</v>
      </c>
      <c r="O209" s="76">
        <v>12.09</v>
      </c>
    </row>
    <row r="210" spans="1:15" x14ac:dyDescent="0.25">
      <c r="A210" s="76" t="s">
        <v>79</v>
      </c>
      <c r="B210" s="76" t="s">
        <v>80</v>
      </c>
      <c r="C210" s="76" t="s">
        <v>81</v>
      </c>
      <c r="D210" s="76" t="s">
        <v>82</v>
      </c>
      <c r="E210" s="76" t="s">
        <v>533</v>
      </c>
      <c r="F210" s="76" t="s">
        <v>534</v>
      </c>
      <c r="G210" s="76" t="s">
        <v>367</v>
      </c>
      <c r="H210" s="76" t="str">
        <f>VLOOKUP(G210,Sheet1!$E$4:$F$355,2,)</f>
        <v>Fourth Court</v>
      </c>
      <c r="I210" s="76" t="s">
        <v>136</v>
      </c>
      <c r="J210" s="76" t="s">
        <v>289</v>
      </c>
      <c r="K210" s="76">
        <v>2505</v>
      </c>
      <c r="L210" s="76">
        <v>2505</v>
      </c>
      <c r="M210" s="76">
        <v>152.29</v>
      </c>
      <c r="N210" s="76">
        <v>0</v>
      </c>
      <c r="O210" s="76">
        <v>17.79</v>
      </c>
    </row>
    <row r="211" spans="1:15" x14ac:dyDescent="0.25">
      <c r="A211" s="76" t="s">
        <v>79</v>
      </c>
      <c r="B211" s="76" t="s">
        <v>80</v>
      </c>
      <c r="C211" s="76" t="s">
        <v>81</v>
      </c>
      <c r="D211" s="76" t="s">
        <v>82</v>
      </c>
      <c r="E211" s="76" t="s">
        <v>535</v>
      </c>
      <c r="F211" s="76" t="s">
        <v>536</v>
      </c>
      <c r="G211" s="76" t="s">
        <v>367</v>
      </c>
      <c r="H211" s="76" t="str">
        <f>VLOOKUP(G211,Sheet1!$E$4:$F$355,2,)</f>
        <v>Fourth Court</v>
      </c>
      <c r="I211" s="76" t="s">
        <v>136</v>
      </c>
      <c r="J211" s="76" t="s">
        <v>289</v>
      </c>
      <c r="K211" s="76">
        <v>2505</v>
      </c>
      <c r="L211" s="76">
        <v>2505</v>
      </c>
      <c r="M211" s="76">
        <v>152.29</v>
      </c>
      <c r="N211" s="76">
        <v>0</v>
      </c>
      <c r="O211" s="76">
        <v>17.79</v>
      </c>
    </row>
    <row r="212" spans="1:15" x14ac:dyDescent="0.25">
      <c r="A212" s="76" t="s">
        <v>79</v>
      </c>
      <c r="B212" s="76" t="s">
        <v>80</v>
      </c>
      <c r="C212" s="76" t="s">
        <v>81</v>
      </c>
      <c r="D212" s="76" t="s">
        <v>82</v>
      </c>
      <c r="E212" s="76" t="s">
        <v>537</v>
      </c>
      <c r="F212" s="76" t="s">
        <v>538</v>
      </c>
      <c r="G212" s="76" t="s">
        <v>325</v>
      </c>
      <c r="H212" s="76" t="str">
        <f>VLOOKUP(G212,Sheet1!$E$4:$F$355,2,)</f>
        <v>Fifth Court</v>
      </c>
      <c r="I212" s="76" t="s">
        <v>200</v>
      </c>
      <c r="J212" s="76" t="s">
        <v>305</v>
      </c>
      <c r="K212" s="76">
        <v>1960</v>
      </c>
      <c r="L212" s="76">
        <v>1950</v>
      </c>
      <c r="M212" s="76">
        <v>118.94</v>
      </c>
      <c r="N212" s="76">
        <v>0</v>
      </c>
      <c r="O212" s="76">
        <v>11.51</v>
      </c>
    </row>
    <row r="213" spans="1:15" x14ac:dyDescent="0.25">
      <c r="A213" s="76" t="s">
        <v>79</v>
      </c>
      <c r="B213" s="76" t="s">
        <v>80</v>
      </c>
      <c r="C213" s="76" t="s">
        <v>81</v>
      </c>
      <c r="D213" s="76" t="s">
        <v>82</v>
      </c>
      <c r="E213" s="76" t="s">
        <v>539</v>
      </c>
      <c r="F213" s="76" t="s">
        <v>540</v>
      </c>
      <c r="G213" s="76" t="s">
        <v>352</v>
      </c>
      <c r="H213" s="76" t="str">
        <f>VLOOKUP(G213,Sheet1!$E$4:$F$355,2,)</f>
        <v>First Court</v>
      </c>
      <c r="I213" s="76" t="s">
        <v>414</v>
      </c>
      <c r="J213" s="76" t="s">
        <v>305</v>
      </c>
      <c r="K213" s="76">
        <v>2040</v>
      </c>
      <c r="L213" s="76">
        <v>2040</v>
      </c>
      <c r="M213" s="76">
        <v>124.54</v>
      </c>
      <c r="N213" s="76">
        <v>0</v>
      </c>
      <c r="O213" s="76">
        <v>13.07</v>
      </c>
    </row>
    <row r="214" spans="1:15" x14ac:dyDescent="0.25">
      <c r="A214" s="76" t="s">
        <v>79</v>
      </c>
      <c r="B214" s="76" t="s">
        <v>80</v>
      </c>
      <c r="C214" s="76" t="s">
        <v>81</v>
      </c>
      <c r="D214" s="76" t="s">
        <v>82</v>
      </c>
      <c r="E214" s="76" t="s">
        <v>541</v>
      </c>
      <c r="F214" s="76" t="s">
        <v>542</v>
      </c>
      <c r="G214" s="76" t="s">
        <v>367</v>
      </c>
      <c r="H214" s="76" t="str">
        <f>VLOOKUP(G214,Sheet1!$E$4:$F$355,2,)</f>
        <v>Fourth Court</v>
      </c>
      <c r="I214" s="76" t="s">
        <v>136</v>
      </c>
      <c r="J214" s="76" t="s">
        <v>87</v>
      </c>
      <c r="K214" s="76">
        <v>2185</v>
      </c>
      <c r="L214" s="76">
        <v>2185</v>
      </c>
      <c r="M214" s="76">
        <v>129.47999999999999</v>
      </c>
      <c r="N214" s="76">
        <v>0</v>
      </c>
      <c r="O214" s="76">
        <v>17.940000000000001</v>
      </c>
    </row>
    <row r="215" spans="1:15" x14ac:dyDescent="0.25">
      <c r="A215" s="76" t="s">
        <v>79</v>
      </c>
      <c r="B215" s="76" t="s">
        <v>80</v>
      </c>
      <c r="C215" s="76" t="s">
        <v>81</v>
      </c>
      <c r="D215" s="76" t="s">
        <v>82</v>
      </c>
      <c r="E215" s="76" t="s">
        <v>543</v>
      </c>
      <c r="F215" s="76" t="s">
        <v>544</v>
      </c>
      <c r="G215" s="76" t="s">
        <v>352</v>
      </c>
      <c r="H215" s="76" t="str">
        <f>VLOOKUP(G215,Sheet1!$E$4:$F$355,2,)</f>
        <v>First Court</v>
      </c>
      <c r="I215" s="76" t="s">
        <v>127</v>
      </c>
      <c r="J215" s="76" t="s">
        <v>305</v>
      </c>
      <c r="K215" s="76">
        <v>1950</v>
      </c>
      <c r="L215" s="76">
        <v>1950</v>
      </c>
      <c r="M215" s="76">
        <v>118.94</v>
      </c>
      <c r="N215" s="76">
        <v>0</v>
      </c>
      <c r="O215" s="76">
        <v>11.51</v>
      </c>
    </row>
    <row r="216" spans="1:15" x14ac:dyDescent="0.25">
      <c r="A216" s="76" t="s">
        <v>79</v>
      </c>
      <c r="B216" s="76" t="s">
        <v>80</v>
      </c>
      <c r="C216" s="76" t="s">
        <v>81</v>
      </c>
      <c r="D216" s="76" t="s">
        <v>82</v>
      </c>
      <c r="E216" s="76" t="s">
        <v>545</v>
      </c>
      <c r="F216" s="76" t="s">
        <v>546</v>
      </c>
      <c r="G216" s="76" t="s">
        <v>367</v>
      </c>
      <c r="H216" s="76" t="str">
        <f>VLOOKUP(G216,Sheet1!$E$4:$F$355,2,)</f>
        <v>Fourth Court</v>
      </c>
      <c r="I216" s="76" t="s">
        <v>148</v>
      </c>
      <c r="J216" s="76" t="s">
        <v>87</v>
      </c>
      <c r="K216" s="76">
        <v>2185</v>
      </c>
      <c r="L216" s="76">
        <v>2185</v>
      </c>
      <c r="M216" s="76">
        <v>129.47999999999999</v>
      </c>
      <c r="N216" s="76">
        <v>0</v>
      </c>
      <c r="O216" s="76">
        <v>17.940000000000001</v>
      </c>
    </row>
    <row r="217" spans="1:15" x14ac:dyDescent="0.25">
      <c r="A217" s="76" t="s">
        <v>79</v>
      </c>
      <c r="B217" s="76" t="s">
        <v>80</v>
      </c>
      <c r="C217" s="76" t="s">
        <v>81</v>
      </c>
      <c r="D217" s="76" t="s">
        <v>82</v>
      </c>
      <c r="E217" s="76" t="s">
        <v>547</v>
      </c>
      <c r="F217" s="76" t="s">
        <v>548</v>
      </c>
      <c r="G217" s="76" t="s">
        <v>352</v>
      </c>
      <c r="H217" s="76" t="str">
        <f>VLOOKUP(G217,Sheet1!$E$4:$F$355,2,)</f>
        <v>First Court</v>
      </c>
      <c r="I217" s="76" t="s">
        <v>127</v>
      </c>
      <c r="J217" s="76" t="s">
        <v>305</v>
      </c>
      <c r="K217" s="76">
        <v>1950</v>
      </c>
      <c r="L217" s="76">
        <v>1950</v>
      </c>
      <c r="M217" s="76">
        <v>118.94</v>
      </c>
      <c r="N217" s="76">
        <v>0</v>
      </c>
      <c r="O217" s="76">
        <v>11.51</v>
      </c>
    </row>
    <row r="218" spans="1:15" x14ac:dyDescent="0.25">
      <c r="A218" s="76" t="s">
        <v>79</v>
      </c>
      <c r="B218" s="76" t="s">
        <v>80</v>
      </c>
      <c r="C218" s="76" t="s">
        <v>81</v>
      </c>
      <c r="D218" s="76" t="s">
        <v>82</v>
      </c>
      <c r="E218" s="76" t="s">
        <v>549</v>
      </c>
      <c r="F218" s="76" t="s">
        <v>550</v>
      </c>
      <c r="G218" s="76" t="s">
        <v>367</v>
      </c>
      <c r="H218" s="76" t="str">
        <f>VLOOKUP(G218,Sheet1!$E$4:$F$355,2,)</f>
        <v>Fourth Court</v>
      </c>
      <c r="I218" s="76" t="s">
        <v>148</v>
      </c>
      <c r="J218" s="76" t="s">
        <v>289</v>
      </c>
      <c r="K218" s="76">
        <v>2505</v>
      </c>
      <c r="L218" s="76">
        <v>2505</v>
      </c>
      <c r="M218" s="76">
        <v>152.29</v>
      </c>
      <c r="N218" s="76">
        <v>0</v>
      </c>
      <c r="O218" s="76">
        <v>17.79</v>
      </c>
    </row>
    <row r="219" spans="1:15" x14ac:dyDescent="0.25">
      <c r="A219" s="76" t="s">
        <v>79</v>
      </c>
      <c r="B219" s="76" t="s">
        <v>80</v>
      </c>
      <c r="C219" s="76" t="s">
        <v>81</v>
      </c>
      <c r="D219" s="76" t="s">
        <v>82</v>
      </c>
      <c r="E219" s="76" t="s">
        <v>551</v>
      </c>
      <c r="F219" s="76" t="s">
        <v>552</v>
      </c>
      <c r="G219" s="76" t="s">
        <v>352</v>
      </c>
      <c r="H219" s="76" t="str">
        <f>VLOOKUP(G219,Sheet1!$E$4:$F$355,2,)</f>
        <v>First Court</v>
      </c>
      <c r="I219" s="76" t="s">
        <v>414</v>
      </c>
      <c r="J219" s="76" t="s">
        <v>289</v>
      </c>
      <c r="K219" s="76">
        <v>2515</v>
      </c>
      <c r="L219" s="76">
        <v>2515</v>
      </c>
      <c r="M219" s="76">
        <v>152.29</v>
      </c>
      <c r="N219" s="76">
        <v>0</v>
      </c>
      <c r="O219" s="76">
        <v>18.37</v>
      </c>
    </row>
    <row r="220" spans="1:15" x14ac:dyDescent="0.25">
      <c r="A220" s="76" t="s">
        <v>79</v>
      </c>
      <c r="B220" s="76" t="s">
        <v>80</v>
      </c>
      <c r="C220" s="76" t="s">
        <v>81</v>
      </c>
      <c r="D220" s="76" t="s">
        <v>82</v>
      </c>
      <c r="E220" s="76" t="s">
        <v>553</v>
      </c>
      <c r="F220" s="76" t="s">
        <v>554</v>
      </c>
      <c r="G220" s="76" t="s">
        <v>367</v>
      </c>
      <c r="H220" s="76" t="str">
        <f>VLOOKUP(G220,Sheet1!$E$4:$F$355,2,)</f>
        <v>Fourth Court</v>
      </c>
      <c r="I220" s="76" t="s">
        <v>148</v>
      </c>
      <c r="J220" s="76" t="s">
        <v>289</v>
      </c>
      <c r="K220" s="76">
        <v>2505</v>
      </c>
      <c r="L220" s="76">
        <v>2505</v>
      </c>
      <c r="M220" s="76">
        <v>152.29</v>
      </c>
      <c r="N220" s="76">
        <v>0</v>
      </c>
      <c r="O220" s="76">
        <v>17.79</v>
      </c>
    </row>
    <row r="221" spans="1:15" x14ac:dyDescent="0.25">
      <c r="A221" s="76" t="s">
        <v>79</v>
      </c>
      <c r="B221" s="76" t="s">
        <v>80</v>
      </c>
      <c r="C221" s="76" t="s">
        <v>81</v>
      </c>
      <c r="D221" s="76" t="s">
        <v>82</v>
      </c>
      <c r="E221" s="76" t="s">
        <v>555</v>
      </c>
      <c r="F221" s="76" t="s">
        <v>556</v>
      </c>
      <c r="G221" s="76" t="s">
        <v>352</v>
      </c>
      <c r="H221" s="76" t="str">
        <f>VLOOKUP(G221,Sheet1!$E$4:$F$355,2,)</f>
        <v>First Court</v>
      </c>
      <c r="I221" s="76" t="s">
        <v>127</v>
      </c>
      <c r="J221" s="76" t="s">
        <v>87</v>
      </c>
      <c r="K221" s="76">
        <v>2245</v>
      </c>
      <c r="L221" s="76">
        <v>2245</v>
      </c>
      <c r="M221" s="76">
        <v>137.56</v>
      </c>
      <c r="N221" s="76">
        <v>0</v>
      </c>
      <c r="O221" s="76">
        <v>13.99</v>
      </c>
    </row>
    <row r="222" spans="1:15" x14ac:dyDescent="0.25">
      <c r="A222" s="76" t="s">
        <v>79</v>
      </c>
      <c r="B222" s="76" t="s">
        <v>80</v>
      </c>
      <c r="C222" s="76" t="s">
        <v>81</v>
      </c>
      <c r="D222" s="76" t="s">
        <v>82</v>
      </c>
      <c r="E222" s="76" t="s">
        <v>557</v>
      </c>
      <c r="F222" s="76" t="s">
        <v>558</v>
      </c>
      <c r="G222" s="76" t="s">
        <v>367</v>
      </c>
      <c r="H222" s="76" t="str">
        <f>VLOOKUP(G222,Sheet1!$E$4:$F$355,2,)</f>
        <v>Fourth Court</v>
      </c>
      <c r="I222" s="76" t="s">
        <v>148</v>
      </c>
      <c r="J222" s="76" t="s">
        <v>87</v>
      </c>
      <c r="K222" s="76">
        <v>2185</v>
      </c>
      <c r="L222" s="76">
        <v>2185</v>
      </c>
      <c r="M222" s="76">
        <v>129.47999999999999</v>
      </c>
      <c r="N222" s="76">
        <v>0</v>
      </c>
      <c r="O222" s="76">
        <v>17.940000000000001</v>
      </c>
    </row>
    <row r="223" spans="1:15" x14ac:dyDescent="0.25">
      <c r="A223" s="76" t="s">
        <v>79</v>
      </c>
      <c r="B223" s="76" t="s">
        <v>80</v>
      </c>
      <c r="C223" s="76" t="s">
        <v>81</v>
      </c>
      <c r="D223" s="76" t="s">
        <v>82</v>
      </c>
      <c r="E223" s="76" t="s">
        <v>559</v>
      </c>
      <c r="F223" s="76" t="s">
        <v>560</v>
      </c>
      <c r="G223" s="76" t="s">
        <v>352</v>
      </c>
      <c r="H223" s="76" t="str">
        <f>VLOOKUP(G223,Sheet1!$E$4:$F$355,2,)</f>
        <v>First Court</v>
      </c>
      <c r="I223" s="76" t="s">
        <v>136</v>
      </c>
      <c r="J223" s="76" t="s">
        <v>305</v>
      </c>
      <c r="K223" s="76">
        <v>1960</v>
      </c>
      <c r="L223" s="76">
        <v>1950</v>
      </c>
      <c r="M223" s="76">
        <v>118.94</v>
      </c>
      <c r="N223" s="76">
        <v>0</v>
      </c>
      <c r="O223" s="76">
        <v>11.51</v>
      </c>
    </row>
    <row r="224" spans="1:15" x14ac:dyDescent="0.25">
      <c r="A224" s="76" t="s">
        <v>79</v>
      </c>
      <c r="B224" s="76" t="s">
        <v>80</v>
      </c>
      <c r="C224" s="76" t="s">
        <v>81</v>
      </c>
      <c r="D224" s="76" t="s">
        <v>82</v>
      </c>
      <c r="E224" s="76" t="s">
        <v>561</v>
      </c>
      <c r="F224" s="76" t="s">
        <v>562</v>
      </c>
      <c r="G224" s="76" t="s">
        <v>367</v>
      </c>
      <c r="H224" s="76" t="str">
        <f>VLOOKUP(G224,Sheet1!$E$4:$F$355,2,)</f>
        <v>Fourth Court</v>
      </c>
      <c r="I224" s="76" t="s">
        <v>164</v>
      </c>
      <c r="J224" s="76" t="s">
        <v>87</v>
      </c>
      <c r="K224" s="76">
        <v>2185</v>
      </c>
      <c r="L224" s="76">
        <v>2185</v>
      </c>
      <c r="M224" s="76">
        <v>129.47999999999999</v>
      </c>
      <c r="N224" s="76">
        <v>0</v>
      </c>
      <c r="O224" s="76">
        <v>17.940000000000001</v>
      </c>
    </row>
    <row r="225" spans="1:15" x14ac:dyDescent="0.25">
      <c r="A225" s="76" t="s">
        <v>79</v>
      </c>
      <c r="B225" s="76" t="s">
        <v>80</v>
      </c>
      <c r="C225" s="76" t="s">
        <v>81</v>
      </c>
      <c r="D225" s="76" t="s">
        <v>82</v>
      </c>
      <c r="E225" s="76" t="s">
        <v>563</v>
      </c>
      <c r="F225" s="76" t="s">
        <v>564</v>
      </c>
      <c r="G225" s="76" t="s">
        <v>352</v>
      </c>
      <c r="H225" s="76" t="str">
        <f>VLOOKUP(G225,Sheet1!$E$4:$F$355,2,)</f>
        <v>First Court</v>
      </c>
      <c r="I225" s="76" t="s">
        <v>136</v>
      </c>
      <c r="J225" s="76" t="s">
        <v>305</v>
      </c>
      <c r="K225" s="76">
        <v>1950</v>
      </c>
      <c r="L225" s="76">
        <v>1950</v>
      </c>
      <c r="M225" s="76">
        <v>118.94</v>
      </c>
      <c r="N225" s="76">
        <v>0</v>
      </c>
      <c r="O225" s="76">
        <v>11.51</v>
      </c>
    </row>
    <row r="226" spans="1:15" x14ac:dyDescent="0.25">
      <c r="A226" s="76" t="s">
        <v>79</v>
      </c>
      <c r="B226" s="76" t="s">
        <v>80</v>
      </c>
      <c r="C226" s="76" t="s">
        <v>81</v>
      </c>
      <c r="D226" s="76" t="s">
        <v>82</v>
      </c>
      <c r="E226" s="76" t="s">
        <v>565</v>
      </c>
      <c r="F226" s="76" t="s">
        <v>566</v>
      </c>
      <c r="G226" s="76" t="s">
        <v>367</v>
      </c>
      <c r="H226" s="76" t="str">
        <f>VLOOKUP(G226,Sheet1!$E$4:$F$355,2,)</f>
        <v>Fourth Court</v>
      </c>
      <c r="I226" s="76" t="s">
        <v>164</v>
      </c>
      <c r="J226" s="76" t="s">
        <v>289</v>
      </c>
      <c r="K226" s="76">
        <v>2505</v>
      </c>
      <c r="L226" s="76">
        <v>2505</v>
      </c>
      <c r="M226" s="76">
        <v>152.29</v>
      </c>
      <c r="N226" s="76">
        <v>0</v>
      </c>
      <c r="O226" s="76">
        <v>17.79</v>
      </c>
    </row>
    <row r="227" spans="1:15" x14ac:dyDescent="0.25">
      <c r="A227" s="76" t="s">
        <v>79</v>
      </c>
      <c r="B227" s="76" t="s">
        <v>80</v>
      </c>
      <c r="C227" s="76" t="s">
        <v>81</v>
      </c>
      <c r="D227" s="76" t="s">
        <v>82</v>
      </c>
      <c r="E227" s="76" t="s">
        <v>567</v>
      </c>
      <c r="F227" s="76" t="s">
        <v>568</v>
      </c>
      <c r="G227" s="76" t="s">
        <v>352</v>
      </c>
      <c r="H227" s="76" t="str">
        <f>VLOOKUP(G227,Sheet1!$E$4:$F$355,2,)</f>
        <v>First Court</v>
      </c>
      <c r="I227" s="76" t="s">
        <v>127</v>
      </c>
      <c r="J227" s="76" t="s">
        <v>289</v>
      </c>
      <c r="K227" s="76">
        <v>2505</v>
      </c>
      <c r="L227" s="76">
        <v>2505</v>
      </c>
      <c r="M227" s="76">
        <v>152.29</v>
      </c>
      <c r="N227" s="76">
        <v>0</v>
      </c>
      <c r="O227" s="76">
        <v>17.79</v>
      </c>
    </row>
    <row r="228" spans="1:15" x14ac:dyDescent="0.25">
      <c r="A228" s="76" t="s">
        <v>79</v>
      </c>
      <c r="B228" s="76" t="s">
        <v>80</v>
      </c>
      <c r="C228" s="76" t="s">
        <v>81</v>
      </c>
      <c r="D228" s="76" t="s">
        <v>82</v>
      </c>
      <c r="E228" s="76" t="s">
        <v>569</v>
      </c>
      <c r="F228" s="76" t="s">
        <v>570</v>
      </c>
      <c r="G228" s="76" t="s">
        <v>367</v>
      </c>
      <c r="H228" s="76" t="str">
        <f>VLOOKUP(G228,Sheet1!$E$4:$F$355,2,)</f>
        <v>Fourth Court</v>
      </c>
      <c r="I228" s="76" t="s">
        <v>164</v>
      </c>
      <c r="J228" s="76" t="s">
        <v>289</v>
      </c>
      <c r="K228" s="76">
        <v>2505</v>
      </c>
      <c r="L228" s="76">
        <v>2505</v>
      </c>
      <c r="M228" s="76">
        <v>152.29</v>
      </c>
      <c r="N228" s="76">
        <v>0</v>
      </c>
      <c r="O228" s="76">
        <v>17.79</v>
      </c>
    </row>
    <row r="229" spans="1:15" x14ac:dyDescent="0.25">
      <c r="A229" s="76" t="s">
        <v>79</v>
      </c>
      <c r="B229" s="76" t="s">
        <v>80</v>
      </c>
      <c r="C229" s="76" t="s">
        <v>81</v>
      </c>
      <c r="D229" s="76" t="s">
        <v>82</v>
      </c>
      <c r="E229" s="76" t="s">
        <v>571</v>
      </c>
      <c r="F229" s="76" t="s">
        <v>572</v>
      </c>
      <c r="G229" s="76" t="s">
        <v>352</v>
      </c>
      <c r="H229" s="76" t="str">
        <f>VLOOKUP(G229,Sheet1!$E$4:$F$355,2,)</f>
        <v>First Court</v>
      </c>
      <c r="I229" s="76" t="s">
        <v>136</v>
      </c>
      <c r="J229" s="76" t="s">
        <v>289</v>
      </c>
      <c r="K229" s="76">
        <v>2505</v>
      </c>
      <c r="L229" s="76">
        <v>2505</v>
      </c>
      <c r="M229" s="76">
        <v>152.29</v>
      </c>
      <c r="N229" s="76">
        <v>0</v>
      </c>
      <c r="O229" s="76">
        <v>17.79</v>
      </c>
    </row>
    <row r="230" spans="1:15" x14ac:dyDescent="0.25">
      <c r="A230" s="76" t="s">
        <v>79</v>
      </c>
      <c r="B230" s="76" t="s">
        <v>80</v>
      </c>
      <c r="C230" s="76" t="s">
        <v>81</v>
      </c>
      <c r="D230" s="76" t="s">
        <v>82</v>
      </c>
      <c r="E230" s="76" t="s">
        <v>573</v>
      </c>
      <c r="F230" s="76" t="s">
        <v>574</v>
      </c>
      <c r="G230" s="76" t="s">
        <v>367</v>
      </c>
      <c r="H230" s="76" t="str">
        <f>VLOOKUP(G230,Sheet1!$E$4:$F$355,2,)</f>
        <v>Fourth Court</v>
      </c>
      <c r="I230" s="76" t="s">
        <v>164</v>
      </c>
      <c r="J230" s="76" t="s">
        <v>87</v>
      </c>
      <c r="K230" s="76">
        <v>2185</v>
      </c>
      <c r="L230" s="76">
        <v>2185</v>
      </c>
      <c r="M230" s="76">
        <v>129.47999999999999</v>
      </c>
      <c r="N230" s="76">
        <v>0</v>
      </c>
      <c r="O230" s="76">
        <v>17.940000000000001</v>
      </c>
    </row>
    <row r="231" spans="1:15" x14ac:dyDescent="0.25">
      <c r="A231" s="76" t="s">
        <v>79</v>
      </c>
      <c r="B231" s="76" t="s">
        <v>80</v>
      </c>
      <c r="C231" s="76" t="s">
        <v>81</v>
      </c>
      <c r="D231" s="76" t="s">
        <v>82</v>
      </c>
      <c r="E231" s="76" t="s">
        <v>575</v>
      </c>
      <c r="F231" s="76" t="s">
        <v>576</v>
      </c>
      <c r="G231" s="76" t="s">
        <v>352</v>
      </c>
      <c r="H231" s="76" t="str">
        <f>VLOOKUP(G231,Sheet1!$E$4:$F$355,2,)</f>
        <v>First Court</v>
      </c>
      <c r="I231" s="76" t="s">
        <v>148</v>
      </c>
      <c r="J231" s="76" t="s">
        <v>305</v>
      </c>
      <c r="K231" s="76">
        <v>1950</v>
      </c>
      <c r="L231" s="76">
        <v>1950</v>
      </c>
      <c r="M231" s="76">
        <v>118.94</v>
      </c>
      <c r="N231" s="76">
        <v>0</v>
      </c>
      <c r="O231" s="76">
        <v>11.51</v>
      </c>
    </row>
    <row r="232" spans="1:15" x14ac:dyDescent="0.25">
      <c r="A232" s="76" t="s">
        <v>79</v>
      </c>
      <c r="B232" s="76" t="s">
        <v>80</v>
      </c>
      <c r="C232" s="76" t="s">
        <v>81</v>
      </c>
      <c r="D232" s="76" t="s">
        <v>82</v>
      </c>
      <c r="E232" s="76" t="s">
        <v>577</v>
      </c>
      <c r="F232" s="76" t="s">
        <v>578</v>
      </c>
      <c r="G232" s="76" t="s">
        <v>288</v>
      </c>
      <c r="H232" s="76" t="str">
        <f>VLOOKUP(G232,Sheet1!$E$4:$F$355,2,)</f>
        <v>Second Court</v>
      </c>
      <c r="I232" s="76" t="s">
        <v>127</v>
      </c>
      <c r="J232" s="76" t="s">
        <v>87</v>
      </c>
      <c r="K232" s="76">
        <v>2230</v>
      </c>
      <c r="L232" s="76">
        <v>2230</v>
      </c>
      <c r="M232" s="76">
        <v>134.83000000000001</v>
      </c>
      <c r="N232" s="76">
        <v>0</v>
      </c>
      <c r="O232" s="76">
        <v>14.03</v>
      </c>
    </row>
    <row r="233" spans="1:15" x14ac:dyDescent="0.25">
      <c r="A233" s="76" t="s">
        <v>79</v>
      </c>
      <c r="B233" s="76" t="s">
        <v>80</v>
      </c>
      <c r="C233" s="76" t="s">
        <v>81</v>
      </c>
      <c r="D233" s="76" t="s">
        <v>82</v>
      </c>
      <c r="E233" s="76" t="s">
        <v>579</v>
      </c>
      <c r="F233" s="76" t="s">
        <v>580</v>
      </c>
      <c r="G233" s="76" t="s">
        <v>367</v>
      </c>
      <c r="H233" s="76" t="str">
        <f>VLOOKUP(G233,Sheet1!$E$4:$F$355,2,)</f>
        <v>Fourth Court</v>
      </c>
      <c r="I233" s="76" t="s">
        <v>181</v>
      </c>
      <c r="J233" s="76" t="s">
        <v>87</v>
      </c>
      <c r="K233" s="76">
        <v>2195</v>
      </c>
      <c r="L233" s="76">
        <v>2185</v>
      </c>
      <c r="M233" s="76">
        <v>129.47999999999999</v>
      </c>
      <c r="N233" s="76">
        <v>0</v>
      </c>
      <c r="O233" s="76">
        <v>17.940000000000001</v>
      </c>
    </row>
    <row r="234" spans="1:15" x14ac:dyDescent="0.25">
      <c r="A234" s="76" t="s">
        <v>79</v>
      </c>
      <c r="B234" s="76" t="s">
        <v>80</v>
      </c>
      <c r="C234" s="76" t="s">
        <v>81</v>
      </c>
      <c r="D234" s="76" t="s">
        <v>82</v>
      </c>
      <c r="E234" s="76" t="s">
        <v>581</v>
      </c>
      <c r="F234" s="76" t="s">
        <v>582</v>
      </c>
      <c r="G234" s="76" t="s">
        <v>352</v>
      </c>
      <c r="H234" s="76" t="str">
        <f>VLOOKUP(G234,Sheet1!$E$4:$F$355,2,)</f>
        <v>First Court</v>
      </c>
      <c r="I234" s="76" t="s">
        <v>148</v>
      </c>
      <c r="J234" s="76" t="s">
        <v>305</v>
      </c>
      <c r="K234" s="76">
        <v>1950</v>
      </c>
      <c r="L234" s="76">
        <v>1950</v>
      </c>
      <c r="M234" s="76">
        <v>118.94</v>
      </c>
      <c r="N234" s="76">
        <v>0</v>
      </c>
      <c r="O234" s="76">
        <v>11.51</v>
      </c>
    </row>
    <row r="235" spans="1:15" x14ac:dyDescent="0.25">
      <c r="A235" s="76" t="s">
        <v>79</v>
      </c>
      <c r="B235" s="76" t="s">
        <v>80</v>
      </c>
      <c r="C235" s="76" t="s">
        <v>81</v>
      </c>
      <c r="D235" s="76" t="s">
        <v>82</v>
      </c>
      <c r="E235" s="76" t="s">
        <v>583</v>
      </c>
      <c r="F235" s="76" t="s">
        <v>584</v>
      </c>
      <c r="G235" s="76" t="s">
        <v>288</v>
      </c>
      <c r="H235" s="76" t="str">
        <f>VLOOKUP(G235,Sheet1!$E$4:$F$355,2,)</f>
        <v>Second Court</v>
      </c>
      <c r="I235" s="76" t="s">
        <v>127</v>
      </c>
      <c r="J235" s="76" t="s">
        <v>87</v>
      </c>
      <c r="K235" s="76">
        <v>2205</v>
      </c>
      <c r="L235" s="76">
        <v>2205</v>
      </c>
      <c r="M235" s="76">
        <v>133.21</v>
      </c>
      <c r="N235" s="76">
        <v>0</v>
      </c>
      <c r="O235" s="76">
        <v>14.03</v>
      </c>
    </row>
    <row r="236" spans="1:15" x14ac:dyDescent="0.25">
      <c r="A236" s="76" t="s">
        <v>79</v>
      </c>
      <c r="B236" s="76" t="s">
        <v>80</v>
      </c>
      <c r="C236" s="76" t="s">
        <v>81</v>
      </c>
      <c r="D236" s="76" t="s">
        <v>82</v>
      </c>
      <c r="E236" s="76" t="s">
        <v>585</v>
      </c>
      <c r="F236" s="76" t="s">
        <v>586</v>
      </c>
      <c r="G236" s="76" t="s">
        <v>367</v>
      </c>
      <c r="H236" s="76" t="str">
        <f>VLOOKUP(G236,Sheet1!$E$4:$F$355,2,)</f>
        <v>Fourth Court</v>
      </c>
      <c r="I236" s="76" t="s">
        <v>181</v>
      </c>
      <c r="J236" s="76" t="s">
        <v>289</v>
      </c>
      <c r="K236" s="76">
        <v>2505</v>
      </c>
      <c r="L236" s="76">
        <v>2505</v>
      </c>
      <c r="M236" s="76">
        <v>152.29</v>
      </c>
      <c r="N236" s="76">
        <v>0</v>
      </c>
      <c r="O236" s="76">
        <v>17.79</v>
      </c>
    </row>
    <row r="237" spans="1:15" x14ac:dyDescent="0.25">
      <c r="A237" s="76" t="s">
        <v>79</v>
      </c>
      <c r="B237" s="76" t="s">
        <v>80</v>
      </c>
      <c r="C237" s="76" t="s">
        <v>81</v>
      </c>
      <c r="D237" s="76" t="s">
        <v>82</v>
      </c>
      <c r="E237" s="76" t="s">
        <v>587</v>
      </c>
      <c r="F237" s="76" t="s">
        <v>588</v>
      </c>
      <c r="G237" s="76" t="s">
        <v>352</v>
      </c>
      <c r="H237" s="76" t="str">
        <f>VLOOKUP(G237,Sheet1!$E$4:$F$355,2,)</f>
        <v>First Court</v>
      </c>
      <c r="I237" s="76" t="s">
        <v>136</v>
      </c>
      <c r="J237" s="76" t="s">
        <v>289</v>
      </c>
      <c r="K237" s="76">
        <v>2505</v>
      </c>
      <c r="L237" s="76">
        <v>2505</v>
      </c>
      <c r="M237" s="76">
        <v>152.29</v>
      </c>
      <c r="N237" s="76">
        <v>0</v>
      </c>
      <c r="O237" s="76">
        <v>17.79</v>
      </c>
    </row>
    <row r="238" spans="1:15" x14ac:dyDescent="0.25">
      <c r="A238" s="76" t="s">
        <v>79</v>
      </c>
      <c r="B238" s="76" t="s">
        <v>80</v>
      </c>
      <c r="C238" s="76" t="s">
        <v>81</v>
      </c>
      <c r="D238" s="76" t="s">
        <v>82</v>
      </c>
      <c r="E238" s="76" t="s">
        <v>589</v>
      </c>
      <c r="F238" s="76" t="s">
        <v>590</v>
      </c>
      <c r="G238" s="76" t="s">
        <v>288</v>
      </c>
      <c r="H238" s="76" t="str">
        <f>VLOOKUP(G238,Sheet1!$E$4:$F$355,2,)</f>
        <v>Second Court</v>
      </c>
      <c r="I238" s="76" t="s">
        <v>414</v>
      </c>
      <c r="J238" s="76" t="s">
        <v>289</v>
      </c>
      <c r="K238" s="76">
        <v>2520</v>
      </c>
      <c r="L238" s="76">
        <v>2520</v>
      </c>
      <c r="M238" s="76">
        <v>151.22</v>
      </c>
      <c r="N238" s="76">
        <v>0</v>
      </c>
      <c r="O238" s="76">
        <v>18.41</v>
      </c>
    </row>
    <row r="239" spans="1:15" x14ac:dyDescent="0.25">
      <c r="A239" s="76" t="s">
        <v>79</v>
      </c>
      <c r="B239" s="76" t="s">
        <v>80</v>
      </c>
      <c r="C239" s="76" t="s">
        <v>81</v>
      </c>
      <c r="D239" s="76" t="s">
        <v>82</v>
      </c>
      <c r="E239" s="76" t="s">
        <v>591</v>
      </c>
      <c r="F239" s="76" t="s">
        <v>592</v>
      </c>
      <c r="G239" s="76" t="s">
        <v>367</v>
      </c>
      <c r="H239" s="76" t="str">
        <f>VLOOKUP(G239,Sheet1!$E$4:$F$355,2,)</f>
        <v>Fourth Court</v>
      </c>
      <c r="I239" s="76" t="s">
        <v>181</v>
      </c>
      <c r="J239" s="76" t="s">
        <v>289</v>
      </c>
      <c r="K239" s="76">
        <v>2505</v>
      </c>
      <c r="L239" s="76">
        <v>2505</v>
      </c>
      <c r="M239" s="76">
        <v>152.29</v>
      </c>
      <c r="N239" s="76">
        <v>0</v>
      </c>
      <c r="O239" s="76">
        <v>17.79</v>
      </c>
    </row>
    <row r="240" spans="1:15" x14ac:dyDescent="0.25">
      <c r="A240" s="76" t="s">
        <v>79</v>
      </c>
      <c r="B240" s="76" t="s">
        <v>80</v>
      </c>
      <c r="C240" s="76" t="s">
        <v>81</v>
      </c>
      <c r="D240" s="76" t="s">
        <v>82</v>
      </c>
      <c r="E240" s="76" t="s">
        <v>593</v>
      </c>
      <c r="F240" s="76" t="s">
        <v>594</v>
      </c>
      <c r="G240" s="76" t="s">
        <v>352</v>
      </c>
      <c r="H240" s="76" t="str">
        <f>VLOOKUP(G240,Sheet1!$E$4:$F$355,2,)</f>
        <v>First Court</v>
      </c>
      <c r="I240" s="76" t="s">
        <v>148</v>
      </c>
      <c r="J240" s="76" t="s">
        <v>289</v>
      </c>
      <c r="K240" s="76">
        <v>2505</v>
      </c>
      <c r="L240" s="76">
        <v>2505</v>
      </c>
      <c r="M240" s="76">
        <v>152.29</v>
      </c>
      <c r="N240" s="76">
        <v>0</v>
      </c>
      <c r="O240" s="76">
        <v>17.79</v>
      </c>
    </row>
    <row r="241" spans="1:15" x14ac:dyDescent="0.25">
      <c r="A241" s="76" t="s">
        <v>79</v>
      </c>
      <c r="B241" s="76" t="s">
        <v>80</v>
      </c>
      <c r="C241" s="76" t="s">
        <v>81</v>
      </c>
      <c r="D241" s="76" t="s">
        <v>82</v>
      </c>
      <c r="E241" s="76" t="s">
        <v>595</v>
      </c>
      <c r="F241" s="76" t="s">
        <v>596</v>
      </c>
      <c r="G241" s="76" t="s">
        <v>288</v>
      </c>
      <c r="H241" s="76" t="str">
        <f>VLOOKUP(G241,Sheet1!$E$4:$F$355,2,)</f>
        <v>Second Court</v>
      </c>
      <c r="I241" s="76" t="s">
        <v>414</v>
      </c>
      <c r="J241" s="76" t="s">
        <v>87</v>
      </c>
      <c r="K241" s="76">
        <v>2275</v>
      </c>
      <c r="L241" s="76">
        <v>2275</v>
      </c>
      <c r="M241" s="76">
        <v>137.56</v>
      </c>
      <c r="N241" s="76">
        <v>0</v>
      </c>
      <c r="O241" s="76">
        <v>14.61</v>
      </c>
    </row>
    <row r="242" spans="1:15" x14ac:dyDescent="0.25">
      <c r="A242" s="76" t="s">
        <v>79</v>
      </c>
      <c r="B242" s="76" t="s">
        <v>80</v>
      </c>
      <c r="C242" s="76" t="s">
        <v>81</v>
      </c>
      <c r="D242" s="76" t="s">
        <v>82</v>
      </c>
      <c r="E242" s="76" t="s">
        <v>597</v>
      </c>
      <c r="F242" s="76" t="s">
        <v>598</v>
      </c>
      <c r="G242" s="76" t="s">
        <v>367</v>
      </c>
      <c r="H242" s="76" t="str">
        <f>VLOOKUP(G242,Sheet1!$E$4:$F$355,2,)</f>
        <v>Fourth Court</v>
      </c>
      <c r="I242" s="76" t="s">
        <v>181</v>
      </c>
      <c r="J242" s="76" t="s">
        <v>87</v>
      </c>
      <c r="K242" s="76">
        <v>2195</v>
      </c>
      <c r="L242" s="76">
        <v>2185</v>
      </c>
      <c r="M242" s="76">
        <v>129.47999999999999</v>
      </c>
      <c r="N242" s="76">
        <v>0</v>
      </c>
      <c r="O242" s="76">
        <v>17.940000000000001</v>
      </c>
    </row>
    <row r="243" spans="1:15" x14ac:dyDescent="0.25">
      <c r="A243" s="76" t="s">
        <v>79</v>
      </c>
      <c r="B243" s="76" t="s">
        <v>80</v>
      </c>
      <c r="C243" s="76" t="s">
        <v>81</v>
      </c>
      <c r="D243" s="76" t="s">
        <v>82</v>
      </c>
      <c r="E243" s="76" t="s">
        <v>599</v>
      </c>
      <c r="F243" s="76" t="s">
        <v>600</v>
      </c>
      <c r="G243" s="76" t="s">
        <v>325</v>
      </c>
      <c r="H243" s="76" t="str">
        <f>VLOOKUP(G243,Sheet1!$E$4:$F$355,2,)</f>
        <v>Fifth Court</v>
      </c>
      <c r="I243" s="76" t="s">
        <v>164</v>
      </c>
      <c r="J243" s="76" t="s">
        <v>87</v>
      </c>
      <c r="K243" s="76">
        <v>2185</v>
      </c>
      <c r="L243" s="76">
        <v>2185</v>
      </c>
      <c r="M243" s="76">
        <v>129.47999999999999</v>
      </c>
      <c r="N243" s="76">
        <v>0</v>
      </c>
      <c r="O243" s="76">
        <v>17.940000000000001</v>
      </c>
    </row>
    <row r="244" spans="1:15" x14ac:dyDescent="0.25">
      <c r="A244" s="76" t="s">
        <v>79</v>
      </c>
      <c r="B244" s="76" t="s">
        <v>80</v>
      </c>
      <c r="C244" s="76" t="s">
        <v>81</v>
      </c>
      <c r="D244" s="76" t="s">
        <v>82</v>
      </c>
      <c r="E244" s="76" t="s">
        <v>601</v>
      </c>
      <c r="F244" s="76" t="s">
        <v>602</v>
      </c>
      <c r="G244" s="76" t="s">
        <v>325</v>
      </c>
      <c r="H244" s="76" t="str">
        <f>VLOOKUP(G244,Sheet1!$E$4:$F$355,2,)</f>
        <v>Fifth Court</v>
      </c>
      <c r="I244" s="76" t="s">
        <v>164</v>
      </c>
      <c r="J244" s="76" t="s">
        <v>289</v>
      </c>
      <c r="K244" s="76">
        <v>2505</v>
      </c>
      <c r="L244" s="76">
        <v>2505</v>
      </c>
      <c r="M244" s="76">
        <v>152.29</v>
      </c>
      <c r="N244" s="76">
        <v>0</v>
      </c>
      <c r="O244" s="76">
        <v>17.79</v>
      </c>
    </row>
    <row r="245" spans="1:15" x14ac:dyDescent="0.25">
      <c r="A245" s="76" t="s">
        <v>79</v>
      </c>
      <c r="B245" s="76" t="s">
        <v>80</v>
      </c>
      <c r="C245" s="76" t="s">
        <v>81</v>
      </c>
      <c r="D245" s="76" t="s">
        <v>82</v>
      </c>
      <c r="E245" s="76" t="s">
        <v>603</v>
      </c>
      <c r="F245" s="76" t="s">
        <v>604</v>
      </c>
      <c r="G245" s="76" t="s">
        <v>322</v>
      </c>
      <c r="H245" s="76" t="str">
        <f>VLOOKUP(G245,Sheet1!$E$4:$F$355,2,)</f>
        <v>Third Court</v>
      </c>
      <c r="I245" s="76" t="s">
        <v>181</v>
      </c>
      <c r="J245" s="76" t="s">
        <v>87</v>
      </c>
      <c r="K245" s="76">
        <v>2185</v>
      </c>
      <c r="L245" s="76">
        <v>2185</v>
      </c>
      <c r="M245" s="76">
        <v>129.47999999999999</v>
      </c>
      <c r="N245" s="76">
        <v>0</v>
      </c>
      <c r="O245" s="76">
        <v>17.940000000000001</v>
      </c>
    </row>
    <row r="246" spans="1:15" x14ac:dyDescent="0.25">
      <c r="A246" s="76" t="s">
        <v>79</v>
      </c>
      <c r="B246" s="76" t="s">
        <v>80</v>
      </c>
      <c r="C246" s="76" t="s">
        <v>81</v>
      </c>
      <c r="D246" s="76" t="s">
        <v>82</v>
      </c>
      <c r="E246" s="76" t="s">
        <v>605</v>
      </c>
      <c r="F246" s="76" t="s">
        <v>606</v>
      </c>
      <c r="G246" s="76" t="s">
        <v>302</v>
      </c>
      <c r="H246" s="76" t="str">
        <f>VLOOKUP(G246,Sheet1!$E$4:$F$355,2,)</f>
        <v>Sixth Court</v>
      </c>
      <c r="I246" s="76" t="s">
        <v>148</v>
      </c>
      <c r="J246" s="76" t="s">
        <v>305</v>
      </c>
      <c r="K246" s="76">
        <v>1950</v>
      </c>
      <c r="L246" s="76">
        <v>1950</v>
      </c>
      <c r="M246" s="76">
        <v>118.94</v>
      </c>
      <c r="N246" s="76">
        <v>0</v>
      </c>
      <c r="O246" s="76">
        <v>11.51</v>
      </c>
    </row>
    <row r="247" spans="1:15" x14ac:dyDescent="0.25">
      <c r="A247" s="76" t="s">
        <v>79</v>
      </c>
      <c r="B247" s="76" t="s">
        <v>80</v>
      </c>
      <c r="C247" s="76" t="s">
        <v>81</v>
      </c>
      <c r="D247" s="76" t="s">
        <v>82</v>
      </c>
      <c r="E247" s="76" t="s">
        <v>607</v>
      </c>
      <c r="F247" s="76" t="s">
        <v>608</v>
      </c>
      <c r="G247" s="76" t="s">
        <v>302</v>
      </c>
      <c r="H247" s="76" t="str">
        <f>VLOOKUP(G247,Sheet1!$E$4:$F$355,2,)</f>
        <v>Sixth Court</v>
      </c>
      <c r="I247" s="76" t="s">
        <v>414</v>
      </c>
      <c r="J247" s="76" t="s">
        <v>289</v>
      </c>
      <c r="K247" s="76">
        <v>2515</v>
      </c>
      <c r="L247" s="76">
        <v>2515</v>
      </c>
      <c r="M247" s="76">
        <v>152.29</v>
      </c>
      <c r="N247" s="76">
        <v>0</v>
      </c>
      <c r="O247" s="76">
        <v>18.37</v>
      </c>
    </row>
    <row r="248" spans="1:15" x14ac:dyDescent="0.25">
      <c r="A248" s="76" t="s">
        <v>79</v>
      </c>
      <c r="B248" s="76" t="s">
        <v>80</v>
      </c>
      <c r="C248" s="76" t="s">
        <v>81</v>
      </c>
      <c r="D248" s="76" t="s">
        <v>82</v>
      </c>
      <c r="E248" s="76" t="s">
        <v>609</v>
      </c>
      <c r="F248" s="76" t="s">
        <v>610</v>
      </c>
      <c r="G248" s="76" t="s">
        <v>322</v>
      </c>
      <c r="H248" s="76" t="str">
        <f>VLOOKUP(G248,Sheet1!$E$4:$F$355,2,)</f>
        <v>Third Court</v>
      </c>
      <c r="I248" s="76" t="s">
        <v>181</v>
      </c>
      <c r="J248" s="76" t="s">
        <v>289</v>
      </c>
      <c r="K248" s="76">
        <v>2505</v>
      </c>
      <c r="L248" s="76">
        <v>2505</v>
      </c>
      <c r="M248" s="76">
        <v>152.29</v>
      </c>
      <c r="N248" s="76">
        <v>0</v>
      </c>
      <c r="O248" s="76">
        <v>17.79</v>
      </c>
    </row>
    <row r="249" spans="1:15" x14ac:dyDescent="0.25">
      <c r="A249" s="76" t="s">
        <v>79</v>
      </c>
      <c r="B249" s="76" t="s">
        <v>80</v>
      </c>
      <c r="C249" s="76" t="s">
        <v>81</v>
      </c>
      <c r="D249" s="76" t="s">
        <v>82</v>
      </c>
      <c r="E249" s="76" t="s">
        <v>611</v>
      </c>
      <c r="F249" s="76" t="s">
        <v>612</v>
      </c>
      <c r="G249" s="76" t="s">
        <v>302</v>
      </c>
      <c r="H249" s="76" t="str">
        <f>VLOOKUP(G249,Sheet1!$E$4:$F$355,2,)</f>
        <v>Sixth Court</v>
      </c>
      <c r="I249" s="76" t="s">
        <v>127</v>
      </c>
      <c r="J249" s="76" t="s">
        <v>87</v>
      </c>
      <c r="K249" s="76">
        <v>2245</v>
      </c>
      <c r="L249" s="76">
        <v>2245</v>
      </c>
      <c r="M249" s="76">
        <v>137.56</v>
      </c>
      <c r="N249" s="76">
        <v>0</v>
      </c>
      <c r="O249" s="76">
        <v>13.99</v>
      </c>
    </row>
    <row r="250" spans="1:15" x14ac:dyDescent="0.25">
      <c r="A250" s="76" t="s">
        <v>79</v>
      </c>
      <c r="B250" s="76" t="s">
        <v>80</v>
      </c>
      <c r="C250" s="76" t="s">
        <v>81</v>
      </c>
      <c r="D250" s="76" t="s">
        <v>82</v>
      </c>
      <c r="E250" s="76" t="s">
        <v>613</v>
      </c>
      <c r="F250" s="76" t="s">
        <v>614</v>
      </c>
      <c r="G250" s="76" t="s">
        <v>302</v>
      </c>
      <c r="H250" s="76" t="str">
        <f>VLOOKUP(G250,Sheet1!$E$4:$F$355,2,)</f>
        <v>Sixth Court</v>
      </c>
      <c r="I250" s="76" t="s">
        <v>148</v>
      </c>
      <c r="J250" s="76" t="s">
        <v>289</v>
      </c>
      <c r="K250" s="76">
        <v>2505</v>
      </c>
      <c r="L250" s="76">
        <v>2505</v>
      </c>
      <c r="M250" s="76">
        <v>152.29</v>
      </c>
      <c r="N250" s="76">
        <v>0</v>
      </c>
      <c r="O250" s="76">
        <v>17.79</v>
      </c>
    </row>
    <row r="251" spans="1:15" x14ac:dyDescent="0.25">
      <c r="A251" s="76" t="s">
        <v>79</v>
      </c>
      <c r="B251" s="76" t="s">
        <v>80</v>
      </c>
      <c r="C251" s="76" t="s">
        <v>81</v>
      </c>
      <c r="D251" s="76" t="s">
        <v>82</v>
      </c>
      <c r="E251" s="76" t="s">
        <v>615</v>
      </c>
      <c r="F251" s="76" t="s">
        <v>616</v>
      </c>
      <c r="G251" s="76" t="s">
        <v>322</v>
      </c>
      <c r="H251" s="76" t="str">
        <f>VLOOKUP(G251,Sheet1!$E$4:$F$355,2,)</f>
        <v>Third Court</v>
      </c>
      <c r="I251" s="76" t="s">
        <v>181</v>
      </c>
      <c r="J251" s="76" t="s">
        <v>289</v>
      </c>
      <c r="K251" s="76">
        <v>2505</v>
      </c>
      <c r="L251" s="76">
        <v>2505</v>
      </c>
      <c r="M251" s="76">
        <v>152.29</v>
      </c>
      <c r="N251" s="76">
        <v>0</v>
      </c>
      <c r="O251" s="76">
        <v>17.79</v>
      </c>
    </row>
    <row r="252" spans="1:15" x14ac:dyDescent="0.25">
      <c r="A252" s="76" t="s">
        <v>79</v>
      </c>
      <c r="B252" s="76" t="s">
        <v>80</v>
      </c>
      <c r="C252" s="76" t="s">
        <v>81</v>
      </c>
      <c r="D252" s="76" t="s">
        <v>82</v>
      </c>
      <c r="E252" s="76" t="s">
        <v>617</v>
      </c>
      <c r="F252" s="76" t="s">
        <v>618</v>
      </c>
      <c r="G252" s="76" t="s">
        <v>302</v>
      </c>
      <c r="H252" s="76" t="str">
        <f>VLOOKUP(G252,Sheet1!$E$4:$F$355,2,)</f>
        <v>Sixth Court</v>
      </c>
      <c r="I252" s="76" t="s">
        <v>414</v>
      </c>
      <c r="J252" s="76" t="s">
        <v>305</v>
      </c>
      <c r="K252" s="76">
        <v>1960</v>
      </c>
      <c r="L252" s="76">
        <v>1960</v>
      </c>
      <c r="M252" s="76">
        <v>118.94</v>
      </c>
      <c r="N252" s="76">
        <v>0</v>
      </c>
      <c r="O252" s="76">
        <v>12.09</v>
      </c>
    </row>
    <row r="253" spans="1:15" x14ac:dyDescent="0.25">
      <c r="A253" s="76" t="s">
        <v>79</v>
      </c>
      <c r="B253" s="76" t="s">
        <v>80</v>
      </c>
      <c r="C253" s="76" t="s">
        <v>81</v>
      </c>
      <c r="D253" s="76" t="s">
        <v>82</v>
      </c>
      <c r="E253" s="76" t="s">
        <v>619</v>
      </c>
      <c r="F253" s="76" t="s">
        <v>620</v>
      </c>
      <c r="G253" s="76" t="s">
        <v>302</v>
      </c>
      <c r="H253" s="76" t="str">
        <f>VLOOKUP(G253,Sheet1!$E$4:$F$355,2,)</f>
        <v>Sixth Court</v>
      </c>
      <c r="I253" s="76" t="s">
        <v>136</v>
      </c>
      <c r="J253" s="76" t="s">
        <v>289</v>
      </c>
      <c r="K253" s="76">
        <v>2505</v>
      </c>
      <c r="L253" s="76">
        <v>2505</v>
      </c>
      <c r="M253" s="76">
        <v>152.29</v>
      </c>
      <c r="N253" s="76">
        <v>0</v>
      </c>
      <c r="O253" s="76">
        <v>17.79</v>
      </c>
    </row>
    <row r="254" spans="1:15" x14ac:dyDescent="0.25">
      <c r="A254" s="76" t="s">
        <v>79</v>
      </c>
      <c r="B254" s="76" t="s">
        <v>80</v>
      </c>
      <c r="C254" s="76" t="s">
        <v>81</v>
      </c>
      <c r="D254" s="76" t="s">
        <v>82</v>
      </c>
      <c r="E254" s="76" t="s">
        <v>621</v>
      </c>
      <c r="F254" s="76" t="s">
        <v>622</v>
      </c>
      <c r="G254" s="76" t="s">
        <v>322</v>
      </c>
      <c r="H254" s="76" t="str">
        <f>VLOOKUP(G254,Sheet1!$E$4:$F$355,2,)</f>
        <v>Third Court</v>
      </c>
      <c r="I254" s="76" t="s">
        <v>181</v>
      </c>
      <c r="J254" s="76" t="s">
        <v>87</v>
      </c>
      <c r="K254" s="76">
        <v>2185</v>
      </c>
      <c r="L254" s="76">
        <v>2185</v>
      </c>
      <c r="M254" s="76">
        <v>129.47999999999999</v>
      </c>
      <c r="N254" s="76">
        <v>0</v>
      </c>
      <c r="O254" s="76">
        <v>17.940000000000001</v>
      </c>
    </row>
    <row r="255" spans="1:15" x14ac:dyDescent="0.25">
      <c r="A255" s="76" t="s">
        <v>79</v>
      </c>
      <c r="B255" s="76" t="s">
        <v>80</v>
      </c>
      <c r="C255" s="76" t="s">
        <v>81</v>
      </c>
      <c r="D255" s="76" t="s">
        <v>82</v>
      </c>
      <c r="E255" s="76" t="s">
        <v>623</v>
      </c>
      <c r="F255" s="76" t="s">
        <v>624</v>
      </c>
      <c r="G255" s="76" t="s">
        <v>302</v>
      </c>
      <c r="H255" s="76" t="str">
        <f>VLOOKUP(G255,Sheet1!$E$4:$F$355,2,)</f>
        <v>Sixth Court</v>
      </c>
      <c r="I255" s="76" t="s">
        <v>414</v>
      </c>
      <c r="J255" s="76" t="s">
        <v>305</v>
      </c>
      <c r="K255" s="76">
        <v>1960</v>
      </c>
      <c r="L255" s="76">
        <v>1960</v>
      </c>
      <c r="M255" s="76">
        <v>118.94</v>
      </c>
      <c r="N255" s="76">
        <v>0</v>
      </c>
      <c r="O255" s="76">
        <v>12.09</v>
      </c>
    </row>
    <row r="256" spans="1:15" x14ac:dyDescent="0.25">
      <c r="A256" s="76" t="s">
        <v>79</v>
      </c>
      <c r="B256" s="76" t="s">
        <v>80</v>
      </c>
      <c r="C256" s="76" t="s">
        <v>81</v>
      </c>
      <c r="D256" s="76" t="s">
        <v>82</v>
      </c>
      <c r="E256" s="76" t="s">
        <v>625</v>
      </c>
      <c r="F256" s="76" t="s">
        <v>626</v>
      </c>
      <c r="G256" s="76" t="s">
        <v>302</v>
      </c>
      <c r="H256" s="76" t="str">
        <f>VLOOKUP(G256,Sheet1!$E$4:$F$355,2,)</f>
        <v>Sixth Court</v>
      </c>
      <c r="I256" s="76" t="s">
        <v>136</v>
      </c>
      <c r="J256" s="76" t="s">
        <v>305</v>
      </c>
      <c r="K256" s="76">
        <v>1960</v>
      </c>
      <c r="L256" s="76">
        <v>1950</v>
      </c>
      <c r="M256" s="76">
        <v>118.94</v>
      </c>
      <c r="N256" s="76">
        <v>0</v>
      </c>
      <c r="O256" s="76">
        <v>11.51</v>
      </c>
    </row>
    <row r="257" spans="1:15" x14ac:dyDescent="0.25">
      <c r="A257" s="76" t="s">
        <v>79</v>
      </c>
      <c r="B257" s="76" t="s">
        <v>80</v>
      </c>
      <c r="C257" s="76" t="s">
        <v>81</v>
      </c>
      <c r="D257" s="76" t="s">
        <v>82</v>
      </c>
      <c r="E257" s="76" t="s">
        <v>627</v>
      </c>
      <c r="F257" s="76" t="s">
        <v>628</v>
      </c>
      <c r="G257" s="76" t="s">
        <v>302</v>
      </c>
      <c r="H257" s="76" t="str">
        <f>VLOOKUP(G257,Sheet1!$E$4:$F$355,2,)</f>
        <v>Sixth Court</v>
      </c>
      <c r="I257" s="76" t="s">
        <v>127</v>
      </c>
      <c r="J257" s="76" t="s">
        <v>289</v>
      </c>
      <c r="K257" s="76">
        <v>2505</v>
      </c>
      <c r="L257" s="76">
        <v>2505</v>
      </c>
      <c r="M257" s="76">
        <v>152.29</v>
      </c>
      <c r="N257" s="76">
        <v>0</v>
      </c>
      <c r="O257" s="76">
        <v>17.79</v>
      </c>
    </row>
    <row r="258" spans="1:15" x14ac:dyDescent="0.25">
      <c r="A258" s="76" t="s">
        <v>79</v>
      </c>
      <c r="B258" s="76" t="s">
        <v>80</v>
      </c>
      <c r="C258" s="76" t="s">
        <v>81</v>
      </c>
      <c r="D258" s="76" t="s">
        <v>82</v>
      </c>
      <c r="E258" s="76" t="s">
        <v>629</v>
      </c>
      <c r="F258" s="76" t="s">
        <v>630</v>
      </c>
      <c r="G258" s="76" t="s">
        <v>302</v>
      </c>
      <c r="H258" s="76" t="str">
        <f>VLOOKUP(G258,Sheet1!$E$4:$F$355,2,)</f>
        <v>Sixth Court</v>
      </c>
      <c r="I258" s="76" t="s">
        <v>127</v>
      </c>
      <c r="J258" s="76" t="s">
        <v>305</v>
      </c>
      <c r="K258" s="76">
        <v>1950</v>
      </c>
      <c r="L258" s="76">
        <v>1950</v>
      </c>
      <c r="M258" s="76">
        <v>118.94</v>
      </c>
      <c r="N258" s="76">
        <v>0</v>
      </c>
      <c r="O258" s="76">
        <v>11.51</v>
      </c>
    </row>
    <row r="259" spans="1:15" x14ac:dyDescent="0.25">
      <c r="A259" s="76" t="s">
        <v>79</v>
      </c>
      <c r="B259" s="76" t="s">
        <v>80</v>
      </c>
      <c r="C259" s="76" t="s">
        <v>81</v>
      </c>
      <c r="D259" s="76" t="s">
        <v>82</v>
      </c>
      <c r="E259" s="76" t="s">
        <v>631</v>
      </c>
      <c r="F259" s="76" t="s">
        <v>632</v>
      </c>
      <c r="G259" s="76" t="s">
        <v>302</v>
      </c>
      <c r="H259" s="76" t="str">
        <f>VLOOKUP(G259,Sheet1!$E$4:$F$355,2,)</f>
        <v>Sixth Court</v>
      </c>
      <c r="I259" s="76" t="s">
        <v>148</v>
      </c>
      <c r="J259" s="76" t="s">
        <v>289</v>
      </c>
      <c r="K259" s="76">
        <v>2505</v>
      </c>
      <c r="L259" s="76">
        <v>2505</v>
      </c>
      <c r="M259" s="76">
        <v>152.29</v>
      </c>
      <c r="N259" s="76">
        <v>0</v>
      </c>
      <c r="O259" s="76">
        <v>17.79</v>
      </c>
    </row>
    <row r="260" spans="1:15" x14ac:dyDescent="0.25">
      <c r="A260" s="76" t="s">
        <v>79</v>
      </c>
      <c r="B260" s="76" t="s">
        <v>80</v>
      </c>
      <c r="C260" s="76" t="s">
        <v>81</v>
      </c>
      <c r="D260" s="76" t="s">
        <v>82</v>
      </c>
      <c r="E260" s="76" t="s">
        <v>633</v>
      </c>
      <c r="F260" s="76" t="s">
        <v>634</v>
      </c>
      <c r="G260" s="76" t="s">
        <v>302</v>
      </c>
      <c r="H260" s="76" t="str">
        <f>VLOOKUP(G260,Sheet1!$E$4:$F$355,2,)</f>
        <v>Sixth Court</v>
      </c>
      <c r="I260" s="76" t="s">
        <v>127</v>
      </c>
      <c r="J260" s="76" t="s">
        <v>305</v>
      </c>
      <c r="K260" s="76">
        <v>1960</v>
      </c>
      <c r="L260" s="76">
        <v>1950</v>
      </c>
      <c r="M260" s="76">
        <v>118.94</v>
      </c>
      <c r="N260" s="76">
        <v>0</v>
      </c>
      <c r="O260" s="76">
        <v>11.51</v>
      </c>
    </row>
    <row r="261" spans="1:15" x14ac:dyDescent="0.25">
      <c r="A261" s="76" t="s">
        <v>79</v>
      </c>
      <c r="B261" s="76" t="s">
        <v>80</v>
      </c>
      <c r="C261" s="76" t="s">
        <v>81</v>
      </c>
      <c r="D261" s="76" t="s">
        <v>82</v>
      </c>
      <c r="E261" s="76" t="s">
        <v>635</v>
      </c>
      <c r="F261" s="76" t="s">
        <v>636</v>
      </c>
      <c r="G261" s="76" t="s">
        <v>302</v>
      </c>
      <c r="H261" s="76" t="str">
        <f>VLOOKUP(G261,Sheet1!$E$4:$F$355,2,)</f>
        <v>Sixth Court</v>
      </c>
      <c r="I261" s="76" t="s">
        <v>148</v>
      </c>
      <c r="J261" s="76" t="s">
        <v>305</v>
      </c>
      <c r="K261" s="76">
        <v>1950</v>
      </c>
      <c r="L261" s="76">
        <v>1950</v>
      </c>
      <c r="M261" s="76">
        <v>118.94</v>
      </c>
      <c r="N261" s="76">
        <v>0</v>
      </c>
      <c r="O261" s="76">
        <v>11.51</v>
      </c>
    </row>
    <row r="262" spans="1:15" x14ac:dyDescent="0.25">
      <c r="A262" s="76" t="s">
        <v>79</v>
      </c>
      <c r="B262" s="76" t="s">
        <v>80</v>
      </c>
      <c r="C262" s="76" t="s">
        <v>81</v>
      </c>
      <c r="D262" s="76" t="s">
        <v>82</v>
      </c>
      <c r="E262" s="76" t="s">
        <v>637</v>
      </c>
      <c r="F262" s="76" t="s">
        <v>638</v>
      </c>
      <c r="G262" s="76" t="s">
        <v>322</v>
      </c>
      <c r="H262" s="76" t="str">
        <f>VLOOKUP(G262,Sheet1!$E$4:$F$355,2,)</f>
        <v>Third Court</v>
      </c>
      <c r="I262" s="76" t="s">
        <v>200</v>
      </c>
      <c r="J262" s="76" t="s">
        <v>289</v>
      </c>
      <c r="K262" s="76">
        <v>2505</v>
      </c>
      <c r="L262" s="76">
        <v>2505</v>
      </c>
      <c r="M262" s="76">
        <v>152.29</v>
      </c>
      <c r="N262" s="76">
        <v>0</v>
      </c>
      <c r="O262" s="76">
        <v>17.79</v>
      </c>
    </row>
    <row r="263" spans="1:15" x14ac:dyDescent="0.25">
      <c r="A263" s="76" t="s">
        <v>79</v>
      </c>
      <c r="B263" s="76" t="s">
        <v>80</v>
      </c>
      <c r="C263" s="76" t="s">
        <v>81</v>
      </c>
      <c r="D263" s="76" t="s">
        <v>82</v>
      </c>
      <c r="E263" s="76" t="s">
        <v>639</v>
      </c>
      <c r="F263" s="76" t="s">
        <v>640</v>
      </c>
      <c r="G263" s="76" t="s">
        <v>322</v>
      </c>
      <c r="H263" s="76" t="str">
        <f>VLOOKUP(G263,Sheet1!$E$4:$F$355,2,)</f>
        <v>Third Court</v>
      </c>
      <c r="I263" s="76" t="s">
        <v>200</v>
      </c>
      <c r="J263" s="76" t="s">
        <v>289</v>
      </c>
      <c r="K263" s="76">
        <v>2505</v>
      </c>
      <c r="L263" s="76">
        <v>2505</v>
      </c>
      <c r="M263" s="76">
        <v>152.29</v>
      </c>
      <c r="N263" s="76">
        <v>0</v>
      </c>
      <c r="O263" s="76">
        <v>17.79</v>
      </c>
    </row>
    <row r="264" spans="1:15" x14ac:dyDescent="0.25">
      <c r="A264" s="76" t="s">
        <v>79</v>
      </c>
      <c r="B264" s="76" t="s">
        <v>80</v>
      </c>
      <c r="C264" s="76" t="s">
        <v>81</v>
      </c>
      <c r="D264" s="76" t="s">
        <v>82</v>
      </c>
      <c r="E264" s="76" t="s">
        <v>641</v>
      </c>
      <c r="F264" s="76" t="s">
        <v>642</v>
      </c>
      <c r="G264" s="76" t="s">
        <v>302</v>
      </c>
      <c r="H264" s="76" t="str">
        <f>VLOOKUP(G264,Sheet1!$E$4:$F$355,2,)</f>
        <v>Sixth Court</v>
      </c>
      <c r="I264" s="76" t="s">
        <v>164</v>
      </c>
      <c r="J264" s="76" t="s">
        <v>289</v>
      </c>
      <c r="K264" s="76">
        <v>2505</v>
      </c>
      <c r="L264" s="76">
        <v>2505</v>
      </c>
      <c r="M264" s="76">
        <v>152.29</v>
      </c>
      <c r="N264" s="76">
        <v>0</v>
      </c>
      <c r="O264" s="76">
        <v>17.79</v>
      </c>
    </row>
    <row r="265" spans="1:15" x14ac:dyDescent="0.25">
      <c r="A265" s="76" t="s">
        <v>79</v>
      </c>
      <c r="B265" s="76" t="s">
        <v>80</v>
      </c>
      <c r="C265" s="76" t="s">
        <v>81</v>
      </c>
      <c r="D265" s="76" t="s">
        <v>82</v>
      </c>
      <c r="E265" s="76" t="s">
        <v>643</v>
      </c>
      <c r="F265" s="76" t="s">
        <v>644</v>
      </c>
      <c r="G265" s="76" t="s">
        <v>322</v>
      </c>
      <c r="H265" s="76" t="str">
        <f>VLOOKUP(G265,Sheet1!$E$4:$F$355,2,)</f>
        <v>Third Court</v>
      </c>
      <c r="I265" s="76" t="s">
        <v>414</v>
      </c>
      <c r="J265" s="76" t="s">
        <v>87</v>
      </c>
      <c r="K265" s="76">
        <v>2195</v>
      </c>
      <c r="L265" s="76">
        <v>2195</v>
      </c>
      <c r="M265" s="76">
        <v>129.47999999999999</v>
      </c>
      <c r="N265" s="76">
        <v>0</v>
      </c>
      <c r="O265" s="76">
        <v>18.52</v>
      </c>
    </row>
    <row r="266" spans="1:15" x14ac:dyDescent="0.25">
      <c r="A266" s="76" t="s">
        <v>79</v>
      </c>
      <c r="B266" s="76" t="s">
        <v>80</v>
      </c>
      <c r="C266" s="76" t="s">
        <v>81</v>
      </c>
      <c r="D266" s="76" t="s">
        <v>82</v>
      </c>
      <c r="E266" s="76" t="s">
        <v>645</v>
      </c>
      <c r="F266" s="76" t="s">
        <v>646</v>
      </c>
      <c r="G266" s="76" t="s">
        <v>302</v>
      </c>
      <c r="H266" s="76" t="str">
        <f>VLOOKUP(G266,Sheet1!$E$4:$F$355,2,)</f>
        <v>Sixth Court</v>
      </c>
      <c r="I266" s="76" t="s">
        <v>164</v>
      </c>
      <c r="J266" s="76" t="s">
        <v>305</v>
      </c>
      <c r="K266" s="76">
        <v>1950</v>
      </c>
      <c r="L266" s="76">
        <v>1950</v>
      </c>
      <c r="M266" s="76">
        <v>118.94</v>
      </c>
      <c r="N266" s="76">
        <v>0</v>
      </c>
      <c r="O266" s="76">
        <v>11.51</v>
      </c>
    </row>
    <row r="267" spans="1:15" x14ac:dyDescent="0.25">
      <c r="A267" s="76" t="s">
        <v>79</v>
      </c>
      <c r="B267" s="76" t="s">
        <v>80</v>
      </c>
      <c r="C267" s="76" t="s">
        <v>81</v>
      </c>
      <c r="D267" s="76" t="s">
        <v>82</v>
      </c>
      <c r="E267" s="76" t="s">
        <v>647</v>
      </c>
      <c r="F267" s="76" t="s">
        <v>648</v>
      </c>
      <c r="G267" s="76" t="s">
        <v>322</v>
      </c>
      <c r="H267" s="76" t="str">
        <f>VLOOKUP(G267,Sheet1!$E$4:$F$355,2,)</f>
        <v>Third Court</v>
      </c>
      <c r="I267" s="76" t="s">
        <v>200</v>
      </c>
      <c r="J267" s="76" t="s">
        <v>87</v>
      </c>
      <c r="K267" s="76">
        <v>2185</v>
      </c>
      <c r="L267" s="76">
        <v>2185</v>
      </c>
      <c r="M267" s="76">
        <v>129.47999999999999</v>
      </c>
      <c r="N267" s="76">
        <v>0</v>
      </c>
      <c r="O267" s="76">
        <v>17.940000000000001</v>
      </c>
    </row>
    <row r="268" spans="1:15" x14ac:dyDescent="0.25">
      <c r="A268" s="76" t="s">
        <v>79</v>
      </c>
      <c r="B268" s="76" t="s">
        <v>80</v>
      </c>
      <c r="C268" s="76" t="s">
        <v>81</v>
      </c>
      <c r="D268" s="76" t="s">
        <v>82</v>
      </c>
      <c r="E268" s="76" t="s">
        <v>649</v>
      </c>
      <c r="F268" s="76" t="s">
        <v>650</v>
      </c>
      <c r="G268" s="76" t="s">
        <v>302</v>
      </c>
      <c r="H268" s="76" t="str">
        <f>VLOOKUP(G268,Sheet1!$E$4:$F$355,2,)</f>
        <v>Sixth Court</v>
      </c>
      <c r="I268" s="76" t="s">
        <v>164</v>
      </c>
      <c r="J268" s="76" t="s">
        <v>305</v>
      </c>
      <c r="K268" s="76">
        <v>1960</v>
      </c>
      <c r="L268" s="76">
        <v>1950</v>
      </c>
      <c r="M268" s="76">
        <v>118.94</v>
      </c>
      <c r="N268" s="76">
        <v>0</v>
      </c>
      <c r="O268" s="76">
        <v>11.51</v>
      </c>
    </row>
    <row r="269" spans="1:15" x14ac:dyDescent="0.25">
      <c r="A269" s="76" t="s">
        <v>79</v>
      </c>
      <c r="B269" s="76" t="s">
        <v>80</v>
      </c>
      <c r="C269" s="76" t="s">
        <v>81</v>
      </c>
      <c r="D269" s="76" t="s">
        <v>82</v>
      </c>
      <c r="E269" s="76" t="s">
        <v>651</v>
      </c>
      <c r="F269" s="76" t="s">
        <v>652</v>
      </c>
      <c r="G269" s="76" t="s">
        <v>322</v>
      </c>
      <c r="H269" s="76" t="str">
        <f>VLOOKUP(G269,Sheet1!$E$4:$F$355,2,)</f>
        <v>Third Court</v>
      </c>
      <c r="I269" s="76" t="s">
        <v>200</v>
      </c>
      <c r="J269" s="76" t="s">
        <v>87</v>
      </c>
      <c r="K269" s="76">
        <v>2185</v>
      </c>
      <c r="L269" s="76">
        <v>2185</v>
      </c>
      <c r="M269" s="76">
        <v>129.47999999999999</v>
      </c>
      <c r="N269" s="76">
        <v>0</v>
      </c>
      <c r="O269" s="76">
        <v>17.940000000000001</v>
      </c>
    </row>
    <row r="270" spans="1:15" x14ac:dyDescent="0.25">
      <c r="A270" s="76" t="s">
        <v>79</v>
      </c>
      <c r="B270" s="76" t="s">
        <v>80</v>
      </c>
      <c r="C270" s="76" t="s">
        <v>81</v>
      </c>
      <c r="D270" s="76" t="s">
        <v>82</v>
      </c>
      <c r="E270" s="76" t="s">
        <v>653</v>
      </c>
      <c r="F270" s="76" t="s">
        <v>654</v>
      </c>
      <c r="G270" s="76" t="s">
        <v>302</v>
      </c>
      <c r="H270" s="76" t="str">
        <f>VLOOKUP(G270,Sheet1!$E$4:$F$355,2,)</f>
        <v>Sixth Court</v>
      </c>
      <c r="I270" s="76" t="s">
        <v>164</v>
      </c>
      <c r="J270" s="76" t="s">
        <v>289</v>
      </c>
      <c r="K270" s="76">
        <v>2505</v>
      </c>
      <c r="L270" s="76">
        <v>2505</v>
      </c>
      <c r="M270" s="76">
        <v>152.29</v>
      </c>
      <c r="N270" s="76">
        <v>0</v>
      </c>
      <c r="O270" s="76">
        <v>17.79</v>
      </c>
    </row>
    <row r="271" spans="1:15" x14ac:dyDescent="0.25">
      <c r="A271" s="76" t="s">
        <v>79</v>
      </c>
      <c r="B271" s="76" t="s">
        <v>80</v>
      </c>
      <c r="C271" s="76" t="s">
        <v>81</v>
      </c>
      <c r="D271" s="76" t="s">
        <v>82</v>
      </c>
      <c r="E271" s="76" t="s">
        <v>655</v>
      </c>
      <c r="F271" s="76" t="s">
        <v>656</v>
      </c>
      <c r="G271" s="76" t="s">
        <v>322</v>
      </c>
      <c r="H271" s="76" t="str">
        <f>VLOOKUP(G271,Sheet1!$E$4:$F$355,2,)</f>
        <v>Third Court</v>
      </c>
      <c r="I271" s="76" t="s">
        <v>414</v>
      </c>
      <c r="J271" s="76" t="s">
        <v>87</v>
      </c>
      <c r="K271" s="76">
        <v>2195</v>
      </c>
      <c r="L271" s="76">
        <v>2195</v>
      </c>
      <c r="M271" s="76">
        <v>129.47999999999999</v>
      </c>
      <c r="N271" s="76">
        <v>0</v>
      </c>
      <c r="O271" s="76">
        <v>18.52</v>
      </c>
    </row>
    <row r="272" spans="1:15" x14ac:dyDescent="0.25">
      <c r="A272" s="76" t="s">
        <v>79</v>
      </c>
      <c r="B272" s="76" t="s">
        <v>80</v>
      </c>
      <c r="C272" s="76" t="s">
        <v>81</v>
      </c>
      <c r="D272" s="76" t="s">
        <v>82</v>
      </c>
      <c r="E272" s="76" t="s">
        <v>657</v>
      </c>
      <c r="F272" s="76" t="s">
        <v>658</v>
      </c>
      <c r="G272" s="76" t="s">
        <v>302</v>
      </c>
      <c r="H272" s="76" t="str">
        <f>VLOOKUP(G272,Sheet1!$E$4:$F$355,2,)</f>
        <v>Sixth Court</v>
      </c>
      <c r="I272" s="76" t="s">
        <v>181</v>
      </c>
      <c r="J272" s="76" t="s">
        <v>289</v>
      </c>
      <c r="K272" s="76">
        <v>2505</v>
      </c>
      <c r="L272" s="76">
        <v>2505</v>
      </c>
      <c r="M272" s="76">
        <v>152.29</v>
      </c>
      <c r="N272" s="76">
        <v>0</v>
      </c>
      <c r="O272" s="76">
        <v>17.79</v>
      </c>
    </row>
    <row r="273" spans="1:15" x14ac:dyDescent="0.25">
      <c r="A273" s="76" t="s">
        <v>79</v>
      </c>
      <c r="B273" s="76" t="s">
        <v>80</v>
      </c>
      <c r="C273" s="76" t="s">
        <v>81</v>
      </c>
      <c r="D273" s="76" t="s">
        <v>82</v>
      </c>
      <c r="E273" s="76" t="s">
        <v>659</v>
      </c>
      <c r="F273" s="76" t="s">
        <v>660</v>
      </c>
      <c r="G273" s="76" t="s">
        <v>322</v>
      </c>
      <c r="H273" s="76" t="str">
        <f>VLOOKUP(G273,Sheet1!$E$4:$F$355,2,)</f>
        <v>Third Court</v>
      </c>
      <c r="I273" s="76" t="s">
        <v>127</v>
      </c>
      <c r="J273" s="76" t="s">
        <v>87</v>
      </c>
      <c r="K273" s="76">
        <v>2185</v>
      </c>
      <c r="L273" s="76">
        <v>2185</v>
      </c>
      <c r="M273" s="76">
        <v>129.47999999999999</v>
      </c>
      <c r="N273" s="76">
        <v>0</v>
      </c>
      <c r="O273" s="76">
        <v>17.940000000000001</v>
      </c>
    </row>
    <row r="274" spans="1:15" x14ac:dyDescent="0.25">
      <c r="A274" s="76" t="s">
        <v>79</v>
      </c>
      <c r="B274" s="76" t="s">
        <v>80</v>
      </c>
      <c r="C274" s="76" t="s">
        <v>81</v>
      </c>
      <c r="D274" s="76" t="s">
        <v>82</v>
      </c>
      <c r="E274" s="76" t="s">
        <v>661</v>
      </c>
      <c r="F274" s="76" t="s">
        <v>662</v>
      </c>
      <c r="G274" s="76" t="s">
        <v>302</v>
      </c>
      <c r="H274" s="76" t="str">
        <f>VLOOKUP(G274,Sheet1!$E$4:$F$355,2,)</f>
        <v>Sixth Court</v>
      </c>
      <c r="I274" s="76" t="s">
        <v>181</v>
      </c>
      <c r="J274" s="76" t="s">
        <v>305</v>
      </c>
      <c r="K274" s="76">
        <v>1950</v>
      </c>
      <c r="L274" s="76">
        <v>1950</v>
      </c>
      <c r="M274" s="76">
        <v>118.94</v>
      </c>
      <c r="N274" s="76">
        <v>0</v>
      </c>
      <c r="O274" s="76">
        <v>11.51</v>
      </c>
    </row>
    <row r="275" spans="1:15" x14ac:dyDescent="0.25">
      <c r="A275" s="76" t="s">
        <v>79</v>
      </c>
      <c r="B275" s="76" t="s">
        <v>80</v>
      </c>
      <c r="C275" s="76" t="s">
        <v>81</v>
      </c>
      <c r="D275" s="76" t="s">
        <v>82</v>
      </c>
      <c r="E275" s="76" t="s">
        <v>663</v>
      </c>
      <c r="F275" s="76" t="s">
        <v>664</v>
      </c>
      <c r="G275" s="76" t="s">
        <v>322</v>
      </c>
      <c r="H275" s="76" t="str">
        <f>VLOOKUP(G275,Sheet1!$E$4:$F$355,2,)</f>
        <v>Third Court</v>
      </c>
      <c r="I275" s="76" t="s">
        <v>414</v>
      </c>
      <c r="J275" s="76" t="s">
        <v>305</v>
      </c>
      <c r="K275" s="76">
        <v>2040</v>
      </c>
      <c r="L275" s="76">
        <v>2040</v>
      </c>
      <c r="M275" s="76">
        <v>124.54</v>
      </c>
      <c r="N275" s="76">
        <v>0</v>
      </c>
      <c r="O275" s="76">
        <v>13.07</v>
      </c>
    </row>
    <row r="276" spans="1:15" x14ac:dyDescent="0.25">
      <c r="A276" s="76" t="s">
        <v>79</v>
      </c>
      <c r="B276" s="76" t="s">
        <v>80</v>
      </c>
      <c r="C276" s="76" t="s">
        <v>81</v>
      </c>
      <c r="D276" s="76" t="s">
        <v>82</v>
      </c>
      <c r="E276" s="76" t="s">
        <v>665</v>
      </c>
      <c r="F276" s="76" t="s">
        <v>666</v>
      </c>
      <c r="G276" s="76" t="s">
        <v>302</v>
      </c>
      <c r="H276" s="76" t="str">
        <f>VLOOKUP(G276,Sheet1!$E$4:$F$355,2,)</f>
        <v>Sixth Court</v>
      </c>
      <c r="I276" s="76" t="s">
        <v>181</v>
      </c>
      <c r="J276" s="76" t="s">
        <v>305</v>
      </c>
      <c r="K276" s="76">
        <v>1960</v>
      </c>
      <c r="L276" s="76">
        <v>1950</v>
      </c>
      <c r="M276" s="76">
        <v>118.94</v>
      </c>
      <c r="N276" s="76">
        <v>0</v>
      </c>
      <c r="O276" s="76">
        <v>11.51</v>
      </c>
    </row>
    <row r="277" spans="1:15" x14ac:dyDescent="0.25">
      <c r="A277" s="76" t="s">
        <v>79</v>
      </c>
      <c r="B277" s="76" t="s">
        <v>80</v>
      </c>
      <c r="C277" s="76" t="s">
        <v>81</v>
      </c>
      <c r="D277" s="76" t="s">
        <v>82</v>
      </c>
      <c r="E277" s="76" t="s">
        <v>667</v>
      </c>
      <c r="F277" s="76" t="s">
        <v>668</v>
      </c>
      <c r="G277" s="76" t="s">
        <v>322</v>
      </c>
      <c r="H277" s="76" t="str">
        <f>VLOOKUP(G277,Sheet1!$E$4:$F$355,2,)</f>
        <v>Third Court</v>
      </c>
      <c r="I277" s="76" t="s">
        <v>414</v>
      </c>
      <c r="J277" s="76" t="s">
        <v>289</v>
      </c>
      <c r="K277" s="76">
        <v>2560</v>
      </c>
      <c r="L277" s="76">
        <v>2560</v>
      </c>
      <c r="M277" s="76">
        <v>154.75</v>
      </c>
      <c r="N277" s="76">
        <v>0</v>
      </c>
      <c r="O277" s="76">
        <v>18.41</v>
      </c>
    </row>
    <row r="278" spans="1:15" x14ac:dyDescent="0.25">
      <c r="A278" s="76" t="s">
        <v>79</v>
      </c>
      <c r="B278" s="76" t="s">
        <v>80</v>
      </c>
      <c r="C278" s="76" t="s">
        <v>81</v>
      </c>
      <c r="D278" s="76" t="s">
        <v>82</v>
      </c>
      <c r="E278" s="76" t="s">
        <v>669</v>
      </c>
      <c r="F278" s="76" t="s">
        <v>670</v>
      </c>
      <c r="G278" s="76" t="s">
        <v>302</v>
      </c>
      <c r="H278" s="76" t="str">
        <f>VLOOKUP(G278,Sheet1!$E$4:$F$355,2,)</f>
        <v>Sixth Court</v>
      </c>
      <c r="I278" s="76" t="s">
        <v>181</v>
      </c>
      <c r="J278" s="76" t="s">
        <v>289</v>
      </c>
      <c r="K278" s="76">
        <v>2505</v>
      </c>
      <c r="L278" s="76">
        <v>2505</v>
      </c>
      <c r="M278" s="76">
        <v>152.29</v>
      </c>
      <c r="N278" s="76">
        <v>0</v>
      </c>
      <c r="O278" s="76">
        <v>17.79</v>
      </c>
    </row>
    <row r="279" spans="1:15" x14ac:dyDescent="0.25">
      <c r="A279" s="76" t="s">
        <v>79</v>
      </c>
      <c r="B279" s="76" t="s">
        <v>80</v>
      </c>
      <c r="C279" s="76" t="s">
        <v>81</v>
      </c>
      <c r="D279" s="76" t="s">
        <v>82</v>
      </c>
      <c r="E279" s="76" t="s">
        <v>671</v>
      </c>
      <c r="F279" s="76" t="s">
        <v>672</v>
      </c>
      <c r="G279" s="76" t="s">
        <v>322</v>
      </c>
      <c r="H279" s="76" t="str">
        <f>VLOOKUP(G279,Sheet1!$E$4:$F$355,2,)</f>
        <v>Third Court</v>
      </c>
      <c r="I279" s="76" t="s">
        <v>127</v>
      </c>
      <c r="J279" s="76" t="s">
        <v>87</v>
      </c>
      <c r="K279" s="76">
        <v>2185</v>
      </c>
      <c r="L279" s="76">
        <v>2185</v>
      </c>
      <c r="M279" s="76">
        <v>129.47999999999999</v>
      </c>
      <c r="N279" s="76">
        <v>0</v>
      </c>
      <c r="O279" s="76">
        <v>17.940000000000001</v>
      </c>
    </row>
    <row r="280" spans="1:15" x14ac:dyDescent="0.25">
      <c r="A280" s="76" t="s">
        <v>79</v>
      </c>
      <c r="B280" s="76" t="s">
        <v>80</v>
      </c>
      <c r="C280" s="76" t="s">
        <v>81</v>
      </c>
      <c r="D280" s="76" t="s">
        <v>82</v>
      </c>
      <c r="E280" s="76" t="s">
        <v>673</v>
      </c>
      <c r="F280" s="76" t="s">
        <v>674</v>
      </c>
      <c r="G280" s="76" t="s">
        <v>302</v>
      </c>
      <c r="H280" s="76" t="str">
        <f>VLOOKUP(G280,Sheet1!$E$4:$F$355,2,)</f>
        <v>Sixth Court</v>
      </c>
      <c r="I280" s="76" t="s">
        <v>200</v>
      </c>
      <c r="J280" s="76" t="s">
        <v>289</v>
      </c>
      <c r="K280" s="76">
        <v>2505</v>
      </c>
      <c r="L280" s="76">
        <v>2505</v>
      </c>
      <c r="M280" s="76">
        <v>152.29</v>
      </c>
      <c r="N280" s="76">
        <v>0</v>
      </c>
      <c r="O280" s="76">
        <v>17.79</v>
      </c>
    </row>
    <row r="281" spans="1:15" x14ac:dyDescent="0.25">
      <c r="A281" s="76" t="s">
        <v>79</v>
      </c>
      <c r="B281" s="76" t="s">
        <v>80</v>
      </c>
      <c r="C281" s="76" t="s">
        <v>81</v>
      </c>
      <c r="D281" s="76" t="s">
        <v>82</v>
      </c>
      <c r="E281" s="76" t="s">
        <v>675</v>
      </c>
      <c r="F281" s="76" t="s">
        <v>676</v>
      </c>
      <c r="G281" s="76" t="s">
        <v>322</v>
      </c>
      <c r="H281" s="76" t="str">
        <f>VLOOKUP(G281,Sheet1!$E$4:$F$355,2,)</f>
        <v>Third Court</v>
      </c>
      <c r="I281" s="76" t="s">
        <v>136</v>
      </c>
      <c r="J281" s="76" t="s">
        <v>87</v>
      </c>
      <c r="K281" s="76">
        <v>2185</v>
      </c>
      <c r="L281" s="76">
        <v>2185</v>
      </c>
      <c r="M281" s="76">
        <v>129.47999999999999</v>
      </c>
      <c r="N281" s="76">
        <v>0</v>
      </c>
      <c r="O281" s="76">
        <v>17.940000000000001</v>
      </c>
    </row>
    <row r="282" spans="1:15" x14ac:dyDescent="0.25">
      <c r="A282" s="76" t="s">
        <v>79</v>
      </c>
      <c r="B282" s="76" t="s">
        <v>80</v>
      </c>
      <c r="C282" s="76" t="s">
        <v>81</v>
      </c>
      <c r="D282" s="76" t="s">
        <v>82</v>
      </c>
      <c r="E282" s="76" t="s">
        <v>677</v>
      </c>
      <c r="F282" s="76" t="s">
        <v>678</v>
      </c>
      <c r="G282" s="76" t="s">
        <v>302</v>
      </c>
      <c r="H282" s="76" t="str">
        <f>VLOOKUP(G282,Sheet1!$E$4:$F$355,2,)</f>
        <v>Sixth Court</v>
      </c>
      <c r="I282" s="76" t="s">
        <v>200</v>
      </c>
      <c r="J282" s="76" t="s">
        <v>305</v>
      </c>
      <c r="K282" s="76">
        <v>1950</v>
      </c>
      <c r="L282" s="76">
        <v>1950</v>
      </c>
      <c r="M282" s="76">
        <v>118.94</v>
      </c>
      <c r="N282" s="76">
        <v>0</v>
      </c>
      <c r="O282" s="76">
        <v>11.51</v>
      </c>
    </row>
    <row r="283" spans="1:15" x14ac:dyDescent="0.25">
      <c r="A283" s="76" t="s">
        <v>79</v>
      </c>
      <c r="B283" s="76" t="s">
        <v>80</v>
      </c>
      <c r="C283" s="76" t="s">
        <v>81</v>
      </c>
      <c r="D283" s="76" t="s">
        <v>82</v>
      </c>
      <c r="E283" s="76" t="s">
        <v>679</v>
      </c>
      <c r="F283" s="76" t="s">
        <v>680</v>
      </c>
      <c r="G283" s="76" t="s">
        <v>322</v>
      </c>
      <c r="H283" s="76" t="str">
        <f>VLOOKUP(G283,Sheet1!$E$4:$F$355,2,)</f>
        <v>Third Court</v>
      </c>
      <c r="I283" s="76" t="s">
        <v>127</v>
      </c>
      <c r="J283" s="76" t="s">
        <v>87</v>
      </c>
      <c r="K283" s="76">
        <v>2245</v>
      </c>
      <c r="L283" s="76">
        <v>2245</v>
      </c>
      <c r="M283" s="76">
        <v>137.56</v>
      </c>
      <c r="N283" s="76">
        <v>0</v>
      </c>
      <c r="O283" s="76">
        <v>13.99</v>
      </c>
    </row>
    <row r="284" spans="1:15" x14ac:dyDescent="0.25">
      <c r="A284" s="76" t="s">
        <v>79</v>
      </c>
      <c r="B284" s="76" t="s">
        <v>80</v>
      </c>
      <c r="C284" s="76" t="s">
        <v>81</v>
      </c>
      <c r="D284" s="76" t="s">
        <v>82</v>
      </c>
      <c r="E284" s="76" t="s">
        <v>681</v>
      </c>
      <c r="F284" s="76" t="s">
        <v>682</v>
      </c>
      <c r="G284" s="76" t="s">
        <v>302</v>
      </c>
      <c r="H284" s="76" t="str">
        <f>VLOOKUP(G284,Sheet1!$E$4:$F$355,2,)</f>
        <v>Sixth Court</v>
      </c>
      <c r="I284" s="76" t="s">
        <v>200</v>
      </c>
      <c r="J284" s="76" t="s">
        <v>305</v>
      </c>
      <c r="K284" s="76">
        <v>1960</v>
      </c>
      <c r="L284" s="76">
        <v>1950</v>
      </c>
      <c r="M284" s="76">
        <v>118.94</v>
      </c>
      <c r="N284" s="76">
        <v>0</v>
      </c>
      <c r="O284" s="76">
        <v>11.51</v>
      </c>
    </row>
    <row r="285" spans="1:15" x14ac:dyDescent="0.25">
      <c r="A285" s="76" t="s">
        <v>79</v>
      </c>
      <c r="B285" s="76" t="s">
        <v>80</v>
      </c>
      <c r="C285" s="76" t="s">
        <v>81</v>
      </c>
      <c r="D285" s="76" t="s">
        <v>82</v>
      </c>
      <c r="E285" s="76" t="s">
        <v>683</v>
      </c>
      <c r="F285" s="76" t="s">
        <v>684</v>
      </c>
      <c r="G285" s="76" t="s">
        <v>322</v>
      </c>
      <c r="H285" s="76" t="str">
        <f>VLOOKUP(G285,Sheet1!$E$4:$F$355,2,)</f>
        <v>Third Court</v>
      </c>
      <c r="I285" s="76" t="s">
        <v>127</v>
      </c>
      <c r="J285" s="76" t="s">
        <v>289</v>
      </c>
      <c r="K285" s="76">
        <v>2505</v>
      </c>
      <c r="L285" s="76">
        <v>2505</v>
      </c>
      <c r="M285" s="76">
        <v>152.29</v>
      </c>
      <c r="N285" s="76">
        <v>0</v>
      </c>
      <c r="O285" s="76">
        <v>17.79</v>
      </c>
    </row>
    <row r="286" spans="1:15" x14ac:dyDescent="0.25">
      <c r="A286" s="76" t="s">
        <v>79</v>
      </c>
      <c r="B286" s="76" t="s">
        <v>80</v>
      </c>
      <c r="C286" s="76" t="s">
        <v>81</v>
      </c>
      <c r="D286" s="76" t="s">
        <v>82</v>
      </c>
      <c r="E286" s="76" t="s">
        <v>685</v>
      </c>
      <c r="F286" s="76" t="s">
        <v>686</v>
      </c>
      <c r="G286" s="76" t="s">
        <v>302</v>
      </c>
      <c r="H286" s="76" t="str">
        <f>VLOOKUP(G286,Sheet1!$E$4:$F$355,2,)</f>
        <v>Sixth Court</v>
      </c>
      <c r="I286" s="76" t="s">
        <v>200</v>
      </c>
      <c r="J286" s="76" t="s">
        <v>289</v>
      </c>
      <c r="K286" s="76">
        <v>2505</v>
      </c>
      <c r="L286" s="76">
        <v>2505</v>
      </c>
      <c r="M286" s="76">
        <v>152.29</v>
      </c>
      <c r="N286" s="76">
        <v>0</v>
      </c>
      <c r="O286" s="76">
        <v>17.79</v>
      </c>
    </row>
    <row r="287" spans="1:15" x14ac:dyDescent="0.25">
      <c r="A287" s="76" t="s">
        <v>79</v>
      </c>
      <c r="B287" s="76" t="s">
        <v>80</v>
      </c>
      <c r="C287" s="76" t="s">
        <v>81</v>
      </c>
      <c r="D287" s="76" t="s">
        <v>82</v>
      </c>
      <c r="E287" s="76" t="s">
        <v>687</v>
      </c>
      <c r="F287" s="76" t="s">
        <v>688</v>
      </c>
      <c r="G287" s="76" t="s">
        <v>322</v>
      </c>
      <c r="H287" s="76" t="str">
        <f>VLOOKUP(G287,Sheet1!$E$4:$F$355,2,)</f>
        <v>Third Court</v>
      </c>
      <c r="I287" s="76" t="s">
        <v>414</v>
      </c>
      <c r="J287" s="76" t="s">
        <v>87</v>
      </c>
      <c r="K287" s="76">
        <v>2195</v>
      </c>
      <c r="L287" s="76">
        <v>2195</v>
      </c>
      <c r="M287" s="76">
        <v>129.47999999999999</v>
      </c>
      <c r="N287" s="76">
        <v>0</v>
      </c>
      <c r="O287" s="76">
        <v>18.52</v>
      </c>
    </row>
    <row r="288" spans="1:15" x14ac:dyDescent="0.25">
      <c r="A288" s="76" t="s">
        <v>79</v>
      </c>
      <c r="B288" s="76" t="s">
        <v>80</v>
      </c>
      <c r="C288" s="76" t="s">
        <v>81</v>
      </c>
      <c r="D288" s="76" t="s">
        <v>82</v>
      </c>
      <c r="E288" s="76" t="s">
        <v>689</v>
      </c>
      <c r="F288" s="76" t="s">
        <v>690</v>
      </c>
      <c r="G288" s="76" t="s">
        <v>322</v>
      </c>
      <c r="H288" s="76" t="str">
        <f>VLOOKUP(G288,Sheet1!$E$4:$F$355,2,)</f>
        <v>Third Court</v>
      </c>
      <c r="I288" s="76" t="s">
        <v>136</v>
      </c>
      <c r="J288" s="76" t="s">
        <v>87</v>
      </c>
      <c r="K288" s="76">
        <v>2185</v>
      </c>
      <c r="L288" s="76">
        <v>2185</v>
      </c>
      <c r="M288" s="76">
        <v>129.47999999999999</v>
      </c>
      <c r="N288" s="76">
        <v>0</v>
      </c>
      <c r="O288" s="76">
        <v>17.940000000000001</v>
      </c>
    </row>
    <row r="289" spans="1:15" x14ac:dyDescent="0.25">
      <c r="A289" s="76" t="s">
        <v>79</v>
      </c>
      <c r="B289" s="76" t="s">
        <v>80</v>
      </c>
      <c r="C289" s="76" t="s">
        <v>81</v>
      </c>
      <c r="D289" s="76" t="s">
        <v>82</v>
      </c>
      <c r="E289" s="76" t="s">
        <v>691</v>
      </c>
      <c r="F289" s="76" t="s">
        <v>692</v>
      </c>
      <c r="G289" s="76" t="s">
        <v>322</v>
      </c>
      <c r="H289" s="76" t="str">
        <f>VLOOKUP(G289,Sheet1!$E$4:$F$355,2,)</f>
        <v>Third Court</v>
      </c>
      <c r="I289" s="76" t="s">
        <v>414</v>
      </c>
      <c r="J289" s="76" t="s">
        <v>87</v>
      </c>
      <c r="K289" s="76">
        <v>2255</v>
      </c>
      <c r="L289" s="76">
        <v>2255</v>
      </c>
      <c r="M289" s="76">
        <v>137.56</v>
      </c>
      <c r="N289" s="76">
        <v>0</v>
      </c>
      <c r="O289" s="76">
        <v>14.57</v>
      </c>
    </row>
    <row r="290" spans="1:15" x14ac:dyDescent="0.25">
      <c r="A290" s="76" t="s">
        <v>79</v>
      </c>
      <c r="B290" s="76" t="s">
        <v>80</v>
      </c>
      <c r="C290" s="76" t="s">
        <v>81</v>
      </c>
      <c r="D290" s="76" t="s">
        <v>82</v>
      </c>
      <c r="E290" s="76" t="s">
        <v>693</v>
      </c>
      <c r="F290" s="76" t="s">
        <v>694</v>
      </c>
      <c r="G290" s="76" t="s">
        <v>322</v>
      </c>
      <c r="H290" s="76" t="str">
        <f>VLOOKUP(G290,Sheet1!$E$4:$F$355,2,)</f>
        <v>Third Court</v>
      </c>
      <c r="I290" s="76" t="s">
        <v>148</v>
      </c>
      <c r="J290" s="76" t="s">
        <v>87</v>
      </c>
      <c r="K290" s="76">
        <v>2185</v>
      </c>
      <c r="L290" s="76">
        <v>2185</v>
      </c>
      <c r="M290" s="76">
        <v>129.47999999999999</v>
      </c>
      <c r="N290" s="76">
        <v>0</v>
      </c>
      <c r="O290" s="76">
        <v>17.940000000000001</v>
      </c>
    </row>
    <row r="291" spans="1:15" x14ac:dyDescent="0.25">
      <c r="A291" s="76" t="s">
        <v>79</v>
      </c>
      <c r="B291" s="76" t="s">
        <v>80</v>
      </c>
      <c r="C291" s="76" t="s">
        <v>81</v>
      </c>
      <c r="D291" s="76" t="s">
        <v>82</v>
      </c>
      <c r="E291" s="76" t="s">
        <v>695</v>
      </c>
      <c r="F291" s="76" t="s">
        <v>696</v>
      </c>
      <c r="G291" s="76" t="s">
        <v>322</v>
      </c>
      <c r="H291" s="76" t="str">
        <f>VLOOKUP(G291,Sheet1!$E$4:$F$355,2,)</f>
        <v>Third Court</v>
      </c>
      <c r="I291" s="76" t="s">
        <v>414</v>
      </c>
      <c r="J291" s="76" t="s">
        <v>305</v>
      </c>
      <c r="K291" s="76">
        <v>2040</v>
      </c>
      <c r="L291" s="76">
        <v>2040</v>
      </c>
      <c r="M291" s="76">
        <v>124.54</v>
      </c>
      <c r="N291" s="76">
        <v>0</v>
      </c>
      <c r="O291" s="76">
        <v>13.07</v>
      </c>
    </row>
    <row r="292" spans="1:15" x14ac:dyDescent="0.25">
      <c r="A292" s="76" t="s">
        <v>79</v>
      </c>
      <c r="B292" s="76" t="s">
        <v>80</v>
      </c>
      <c r="C292" s="76" t="s">
        <v>81</v>
      </c>
      <c r="D292" s="76" t="s">
        <v>82</v>
      </c>
      <c r="E292" s="76" t="s">
        <v>697</v>
      </c>
      <c r="F292" s="76" t="s">
        <v>698</v>
      </c>
      <c r="G292" s="76" t="s">
        <v>322</v>
      </c>
      <c r="H292" s="76" t="str">
        <f>VLOOKUP(G292,Sheet1!$E$4:$F$355,2,)</f>
        <v>Third Court</v>
      </c>
      <c r="I292" s="76" t="s">
        <v>136</v>
      </c>
      <c r="J292" s="76" t="s">
        <v>289</v>
      </c>
      <c r="K292" s="76">
        <v>2505</v>
      </c>
      <c r="L292" s="76">
        <v>2505</v>
      </c>
      <c r="M292" s="76">
        <v>152.29</v>
      </c>
      <c r="N292" s="76">
        <v>0</v>
      </c>
      <c r="O292" s="76">
        <v>17.79</v>
      </c>
    </row>
    <row r="293" spans="1:15" x14ac:dyDescent="0.25">
      <c r="A293" s="76" t="s">
        <v>79</v>
      </c>
      <c r="B293" s="76" t="s">
        <v>80</v>
      </c>
      <c r="C293" s="76" t="s">
        <v>81</v>
      </c>
      <c r="D293" s="76" t="s">
        <v>82</v>
      </c>
      <c r="E293" s="76" t="s">
        <v>699</v>
      </c>
      <c r="F293" s="76" t="s">
        <v>700</v>
      </c>
      <c r="G293" s="76" t="s">
        <v>322</v>
      </c>
      <c r="H293" s="76" t="str">
        <f>VLOOKUP(G293,Sheet1!$E$4:$F$355,2,)</f>
        <v>Third Court</v>
      </c>
      <c r="I293" s="76" t="s">
        <v>414</v>
      </c>
      <c r="J293" s="76" t="s">
        <v>87</v>
      </c>
      <c r="K293" s="76">
        <v>2195</v>
      </c>
      <c r="L293" s="76">
        <v>2195</v>
      </c>
      <c r="M293" s="76">
        <v>129.47999999999999</v>
      </c>
      <c r="N293" s="76">
        <v>0</v>
      </c>
      <c r="O293" s="76">
        <v>18.52</v>
      </c>
    </row>
    <row r="294" spans="1:15" x14ac:dyDescent="0.25">
      <c r="A294" s="76" t="s">
        <v>79</v>
      </c>
      <c r="B294" s="76" t="s">
        <v>80</v>
      </c>
      <c r="C294" s="76" t="s">
        <v>81</v>
      </c>
      <c r="D294" s="76" t="s">
        <v>82</v>
      </c>
      <c r="E294" s="76" t="s">
        <v>701</v>
      </c>
      <c r="F294" s="76" t="s">
        <v>702</v>
      </c>
      <c r="G294" s="76" t="s">
        <v>322</v>
      </c>
      <c r="H294" s="76" t="str">
        <f>VLOOKUP(G294,Sheet1!$E$4:$F$355,2,)</f>
        <v>Third Court</v>
      </c>
      <c r="I294" s="76" t="s">
        <v>136</v>
      </c>
      <c r="J294" s="76" t="s">
        <v>289</v>
      </c>
      <c r="K294" s="76">
        <v>2505</v>
      </c>
      <c r="L294" s="76">
        <v>2505</v>
      </c>
      <c r="M294" s="76">
        <v>152.29</v>
      </c>
      <c r="N294" s="76">
        <v>0</v>
      </c>
      <c r="O294" s="76">
        <v>17.79</v>
      </c>
    </row>
    <row r="295" spans="1:15" x14ac:dyDescent="0.25">
      <c r="A295" s="76" t="s">
        <v>79</v>
      </c>
      <c r="B295" s="76" t="s">
        <v>80</v>
      </c>
      <c r="C295" s="76" t="s">
        <v>81</v>
      </c>
      <c r="D295" s="76" t="s">
        <v>82</v>
      </c>
      <c r="E295" s="76" t="s">
        <v>703</v>
      </c>
      <c r="F295" s="76" t="s">
        <v>704</v>
      </c>
      <c r="G295" s="76" t="s">
        <v>322</v>
      </c>
      <c r="H295" s="76" t="str">
        <f>VLOOKUP(G295,Sheet1!$E$4:$F$355,2,)</f>
        <v>Third Court</v>
      </c>
      <c r="I295" s="76" t="s">
        <v>127</v>
      </c>
      <c r="J295" s="76" t="s">
        <v>87</v>
      </c>
      <c r="K295" s="76">
        <v>2185</v>
      </c>
      <c r="L295" s="76">
        <v>2185</v>
      </c>
      <c r="M295" s="76">
        <v>129.47999999999999</v>
      </c>
      <c r="N295" s="76">
        <v>0</v>
      </c>
      <c r="O295" s="76">
        <v>17.940000000000001</v>
      </c>
    </row>
    <row r="296" spans="1:15" x14ac:dyDescent="0.25">
      <c r="A296" s="76" t="s">
        <v>79</v>
      </c>
      <c r="B296" s="76" t="s">
        <v>80</v>
      </c>
      <c r="C296" s="76" t="s">
        <v>81</v>
      </c>
      <c r="D296" s="76" t="s">
        <v>82</v>
      </c>
      <c r="E296" s="76" t="s">
        <v>705</v>
      </c>
      <c r="F296" s="76" t="s">
        <v>706</v>
      </c>
      <c r="G296" s="76" t="s">
        <v>322</v>
      </c>
      <c r="H296" s="76" t="str">
        <f>VLOOKUP(G296,Sheet1!$E$4:$F$355,2,)</f>
        <v>Third Court</v>
      </c>
      <c r="I296" s="76" t="s">
        <v>148</v>
      </c>
      <c r="J296" s="76" t="s">
        <v>87</v>
      </c>
      <c r="K296" s="76">
        <v>2185</v>
      </c>
      <c r="L296" s="76">
        <v>2185</v>
      </c>
      <c r="M296" s="76">
        <v>129.47999999999999</v>
      </c>
      <c r="N296" s="76">
        <v>0</v>
      </c>
      <c r="O296" s="76">
        <v>17.940000000000001</v>
      </c>
    </row>
    <row r="297" spans="1:15" x14ac:dyDescent="0.25">
      <c r="A297" s="76" t="s">
        <v>79</v>
      </c>
      <c r="B297" s="76" t="s">
        <v>80</v>
      </c>
      <c r="C297" s="76" t="s">
        <v>81</v>
      </c>
      <c r="D297" s="76" t="s">
        <v>82</v>
      </c>
      <c r="E297" s="76" t="s">
        <v>707</v>
      </c>
      <c r="F297" s="76" t="s">
        <v>708</v>
      </c>
      <c r="G297" s="76" t="s">
        <v>322</v>
      </c>
      <c r="H297" s="76" t="str">
        <f>VLOOKUP(G297,Sheet1!$E$4:$F$355,2,)</f>
        <v>Third Court</v>
      </c>
      <c r="I297" s="76" t="s">
        <v>164</v>
      </c>
      <c r="J297" s="76" t="s">
        <v>87</v>
      </c>
      <c r="K297" s="76">
        <v>2195</v>
      </c>
      <c r="L297" s="76">
        <v>2185</v>
      </c>
      <c r="M297" s="76">
        <v>129.47999999999999</v>
      </c>
      <c r="N297" s="76">
        <v>0</v>
      </c>
      <c r="O297" s="76">
        <v>17.940000000000001</v>
      </c>
    </row>
    <row r="298" spans="1:15" x14ac:dyDescent="0.25">
      <c r="A298" s="76" t="s">
        <v>79</v>
      </c>
      <c r="B298" s="76" t="s">
        <v>80</v>
      </c>
      <c r="C298" s="76" t="s">
        <v>81</v>
      </c>
      <c r="D298" s="76" t="s">
        <v>82</v>
      </c>
      <c r="E298" s="76" t="s">
        <v>709</v>
      </c>
      <c r="F298" s="76" t="s">
        <v>710</v>
      </c>
      <c r="G298" s="76" t="s">
        <v>322</v>
      </c>
      <c r="H298" s="76" t="str">
        <f>VLOOKUP(G298,Sheet1!$E$4:$F$355,2,)</f>
        <v>Third Court</v>
      </c>
      <c r="I298" s="76" t="s">
        <v>127</v>
      </c>
      <c r="J298" s="76" t="s">
        <v>289</v>
      </c>
      <c r="K298" s="76">
        <v>2505</v>
      </c>
      <c r="L298" s="76">
        <v>2505</v>
      </c>
      <c r="M298" s="76">
        <v>152.29</v>
      </c>
      <c r="N298" s="76">
        <v>0</v>
      </c>
      <c r="O298" s="76">
        <v>17.79</v>
      </c>
    </row>
    <row r="299" spans="1:15" x14ac:dyDescent="0.25">
      <c r="A299" s="76" t="s">
        <v>79</v>
      </c>
      <c r="B299" s="76" t="s">
        <v>80</v>
      </c>
      <c r="C299" s="76" t="s">
        <v>81</v>
      </c>
      <c r="D299" s="76" t="s">
        <v>82</v>
      </c>
      <c r="E299" s="76" t="s">
        <v>711</v>
      </c>
      <c r="F299" s="76" t="s">
        <v>712</v>
      </c>
      <c r="G299" s="76" t="s">
        <v>322</v>
      </c>
      <c r="H299" s="76" t="str">
        <f>VLOOKUP(G299,Sheet1!$E$4:$F$355,2,)</f>
        <v>Third Court</v>
      </c>
      <c r="I299" s="76" t="s">
        <v>127</v>
      </c>
      <c r="J299" s="76" t="s">
        <v>87</v>
      </c>
      <c r="K299" s="76">
        <v>2245</v>
      </c>
      <c r="L299" s="76">
        <v>2245</v>
      </c>
      <c r="M299" s="76">
        <v>137.56</v>
      </c>
      <c r="N299" s="76">
        <v>0</v>
      </c>
      <c r="O299" s="76">
        <v>13.99</v>
      </c>
    </row>
    <row r="300" spans="1:15" x14ac:dyDescent="0.25">
      <c r="A300" s="76" t="s">
        <v>79</v>
      </c>
      <c r="B300" s="76" t="s">
        <v>80</v>
      </c>
      <c r="C300" s="76" t="s">
        <v>81</v>
      </c>
      <c r="D300" s="76" t="s">
        <v>82</v>
      </c>
      <c r="E300" s="76" t="s">
        <v>713</v>
      </c>
      <c r="F300" s="76" t="s">
        <v>714</v>
      </c>
      <c r="G300" s="76" t="s">
        <v>322</v>
      </c>
      <c r="H300" s="76" t="str">
        <f>VLOOKUP(G300,Sheet1!$E$4:$F$355,2,)</f>
        <v>Third Court</v>
      </c>
      <c r="I300" s="76" t="s">
        <v>148</v>
      </c>
      <c r="J300" s="76" t="s">
        <v>289</v>
      </c>
      <c r="K300" s="76">
        <v>2505</v>
      </c>
      <c r="L300" s="76">
        <v>2505</v>
      </c>
      <c r="M300" s="76">
        <v>152.29</v>
      </c>
      <c r="N300" s="76">
        <v>0</v>
      </c>
      <c r="O300" s="76">
        <v>17.79</v>
      </c>
    </row>
    <row r="301" spans="1:15" x14ac:dyDescent="0.25">
      <c r="A301" s="76" t="s">
        <v>79</v>
      </c>
      <c r="B301" s="76" t="s">
        <v>80</v>
      </c>
      <c r="C301" s="76" t="s">
        <v>81</v>
      </c>
      <c r="D301" s="76" t="s">
        <v>82</v>
      </c>
      <c r="E301" s="76" t="s">
        <v>715</v>
      </c>
      <c r="F301" s="76" t="s">
        <v>716</v>
      </c>
      <c r="G301" s="76" t="s">
        <v>322</v>
      </c>
      <c r="H301" s="76" t="str">
        <f>VLOOKUP(G301,Sheet1!$E$4:$F$355,2,)</f>
        <v>Third Court</v>
      </c>
      <c r="I301" s="76" t="s">
        <v>127</v>
      </c>
      <c r="J301" s="76" t="s">
        <v>87</v>
      </c>
      <c r="K301" s="76">
        <v>2185</v>
      </c>
      <c r="L301" s="76">
        <v>2185</v>
      </c>
      <c r="M301" s="76">
        <v>129.47999999999999</v>
      </c>
      <c r="N301" s="76">
        <v>0</v>
      </c>
      <c r="O301" s="76">
        <v>17.940000000000001</v>
      </c>
    </row>
    <row r="302" spans="1:15" x14ac:dyDescent="0.25">
      <c r="A302" s="76" t="s">
        <v>79</v>
      </c>
      <c r="B302" s="76" t="s">
        <v>80</v>
      </c>
      <c r="C302" s="76" t="s">
        <v>81</v>
      </c>
      <c r="D302" s="76" t="s">
        <v>82</v>
      </c>
      <c r="E302" s="76" t="s">
        <v>717</v>
      </c>
      <c r="F302" s="76" t="s">
        <v>718</v>
      </c>
      <c r="G302" s="76" t="s">
        <v>322</v>
      </c>
      <c r="H302" s="76" t="str">
        <f>VLOOKUP(G302,Sheet1!$E$4:$F$355,2,)</f>
        <v>Third Court</v>
      </c>
      <c r="I302" s="76" t="s">
        <v>148</v>
      </c>
      <c r="J302" s="76" t="s">
        <v>289</v>
      </c>
      <c r="K302" s="76">
        <v>2505</v>
      </c>
      <c r="L302" s="76">
        <v>2505</v>
      </c>
      <c r="M302" s="76">
        <v>152.29</v>
      </c>
      <c r="N302" s="76">
        <v>0</v>
      </c>
      <c r="O302" s="76">
        <v>17.79</v>
      </c>
    </row>
    <row r="303" spans="1:15" x14ac:dyDescent="0.25">
      <c r="A303" s="76" t="s">
        <v>79</v>
      </c>
      <c r="B303" s="76" t="s">
        <v>80</v>
      </c>
      <c r="C303" s="76" t="s">
        <v>81</v>
      </c>
      <c r="D303" s="76" t="s">
        <v>82</v>
      </c>
      <c r="E303" s="76" t="s">
        <v>719</v>
      </c>
      <c r="F303" s="76" t="s">
        <v>720</v>
      </c>
      <c r="G303" s="76" t="s">
        <v>322</v>
      </c>
      <c r="H303" s="76" t="str">
        <f>VLOOKUP(G303,Sheet1!$E$4:$F$355,2,)</f>
        <v>Third Court</v>
      </c>
      <c r="I303" s="76" t="s">
        <v>136</v>
      </c>
      <c r="J303" s="76" t="s">
        <v>87</v>
      </c>
      <c r="K303" s="76">
        <v>2185</v>
      </c>
      <c r="L303" s="76">
        <v>2185</v>
      </c>
      <c r="M303" s="76">
        <v>129.47999999999999</v>
      </c>
      <c r="N303" s="76">
        <v>0</v>
      </c>
      <c r="O303" s="76">
        <v>17.940000000000001</v>
      </c>
    </row>
    <row r="304" spans="1:15" x14ac:dyDescent="0.25">
      <c r="A304" s="76" t="s">
        <v>79</v>
      </c>
      <c r="B304" s="76" t="s">
        <v>80</v>
      </c>
      <c r="C304" s="76" t="s">
        <v>81</v>
      </c>
      <c r="D304" s="76" t="s">
        <v>82</v>
      </c>
      <c r="E304" s="76" t="s">
        <v>721</v>
      </c>
      <c r="F304" s="76" t="s">
        <v>722</v>
      </c>
      <c r="G304" s="76" t="s">
        <v>322</v>
      </c>
      <c r="H304" s="76" t="str">
        <f>VLOOKUP(G304,Sheet1!$E$4:$F$355,2,)</f>
        <v>Third Court</v>
      </c>
      <c r="I304" s="76" t="s">
        <v>164</v>
      </c>
      <c r="J304" s="76" t="s">
        <v>87</v>
      </c>
      <c r="K304" s="76">
        <v>2185</v>
      </c>
      <c r="L304" s="76">
        <v>2185</v>
      </c>
      <c r="M304" s="76">
        <v>129.47999999999999</v>
      </c>
      <c r="N304" s="76">
        <v>0</v>
      </c>
      <c r="O304" s="76">
        <v>17.940000000000001</v>
      </c>
    </row>
    <row r="305" spans="1:15" x14ac:dyDescent="0.25">
      <c r="A305" s="76" t="s">
        <v>79</v>
      </c>
      <c r="B305" s="76" t="s">
        <v>80</v>
      </c>
      <c r="C305" s="76" t="s">
        <v>81</v>
      </c>
      <c r="D305" s="76" t="s">
        <v>82</v>
      </c>
      <c r="E305" s="76" t="s">
        <v>723</v>
      </c>
      <c r="F305" s="76" t="s">
        <v>724</v>
      </c>
      <c r="G305" s="76" t="s">
        <v>322</v>
      </c>
      <c r="H305" s="76" t="str">
        <f>VLOOKUP(G305,Sheet1!$E$4:$F$355,2,)</f>
        <v>Third Court</v>
      </c>
      <c r="I305" s="76" t="s">
        <v>181</v>
      </c>
      <c r="J305" s="76" t="s">
        <v>87</v>
      </c>
      <c r="K305" s="76">
        <v>2185</v>
      </c>
      <c r="L305" s="76">
        <v>2185</v>
      </c>
      <c r="M305" s="76">
        <v>129.47999999999999</v>
      </c>
      <c r="N305" s="76">
        <v>0</v>
      </c>
      <c r="O305" s="76">
        <v>17.940000000000001</v>
      </c>
    </row>
    <row r="306" spans="1:15" x14ac:dyDescent="0.25">
      <c r="A306" s="76" t="s">
        <v>79</v>
      </c>
      <c r="B306" s="76" t="s">
        <v>80</v>
      </c>
      <c r="C306" s="76" t="s">
        <v>81</v>
      </c>
      <c r="D306" s="76" t="s">
        <v>82</v>
      </c>
      <c r="E306" s="76" t="s">
        <v>725</v>
      </c>
      <c r="F306" s="76" t="s">
        <v>726</v>
      </c>
      <c r="G306" s="76" t="s">
        <v>322</v>
      </c>
      <c r="H306" s="76" t="str">
        <f>VLOOKUP(G306,Sheet1!$E$4:$F$355,2,)</f>
        <v>Third Court</v>
      </c>
      <c r="I306" s="76" t="s">
        <v>136</v>
      </c>
      <c r="J306" s="76" t="s">
        <v>289</v>
      </c>
      <c r="K306" s="76">
        <v>2505</v>
      </c>
      <c r="L306" s="76">
        <v>2505</v>
      </c>
      <c r="M306" s="76">
        <v>152.29</v>
      </c>
      <c r="N306" s="76">
        <v>0</v>
      </c>
      <c r="O306" s="76">
        <v>17.79</v>
      </c>
    </row>
    <row r="307" spans="1:15" x14ac:dyDescent="0.25">
      <c r="A307" s="76" t="s">
        <v>79</v>
      </c>
      <c r="B307" s="76" t="s">
        <v>80</v>
      </c>
      <c r="C307" s="76" t="s">
        <v>81</v>
      </c>
      <c r="D307" s="76" t="s">
        <v>82</v>
      </c>
      <c r="E307" s="76" t="s">
        <v>727</v>
      </c>
      <c r="F307" s="76" t="s">
        <v>728</v>
      </c>
      <c r="G307" s="76" t="s">
        <v>322</v>
      </c>
      <c r="H307" s="76" t="str">
        <f>VLOOKUP(G307,Sheet1!$E$4:$F$355,2,)</f>
        <v>Third Court</v>
      </c>
      <c r="I307" s="76" t="s">
        <v>136</v>
      </c>
      <c r="J307" s="76" t="s">
        <v>289</v>
      </c>
      <c r="K307" s="76">
        <v>2505</v>
      </c>
      <c r="L307" s="76">
        <v>2505</v>
      </c>
      <c r="M307" s="76">
        <v>152.29</v>
      </c>
      <c r="N307" s="76">
        <v>0</v>
      </c>
      <c r="O307" s="76">
        <v>17.79</v>
      </c>
    </row>
    <row r="308" spans="1:15" x14ac:dyDescent="0.25">
      <c r="A308" s="76" t="s">
        <v>79</v>
      </c>
      <c r="B308" s="76" t="s">
        <v>80</v>
      </c>
      <c r="C308" s="76" t="s">
        <v>81</v>
      </c>
      <c r="D308" s="76" t="s">
        <v>82</v>
      </c>
      <c r="E308" s="76" t="s">
        <v>729</v>
      </c>
      <c r="F308" s="76" t="s">
        <v>730</v>
      </c>
      <c r="G308" s="76" t="s">
        <v>322</v>
      </c>
      <c r="H308" s="76" t="str">
        <f>VLOOKUP(G308,Sheet1!$E$4:$F$355,2,)</f>
        <v>Third Court</v>
      </c>
      <c r="I308" s="76" t="s">
        <v>164</v>
      </c>
      <c r="J308" s="76" t="s">
        <v>289</v>
      </c>
      <c r="K308" s="76">
        <v>2505</v>
      </c>
      <c r="L308" s="76">
        <v>2505</v>
      </c>
      <c r="M308" s="76">
        <v>152.29</v>
      </c>
      <c r="N308" s="76">
        <v>0</v>
      </c>
      <c r="O308" s="76">
        <v>17.79</v>
      </c>
    </row>
    <row r="309" spans="1:15" x14ac:dyDescent="0.25">
      <c r="A309" s="76" t="s">
        <v>79</v>
      </c>
      <c r="B309" s="76" t="s">
        <v>80</v>
      </c>
      <c r="C309" s="76" t="s">
        <v>81</v>
      </c>
      <c r="D309" s="76" t="s">
        <v>82</v>
      </c>
      <c r="E309" s="76" t="s">
        <v>731</v>
      </c>
      <c r="F309" s="76" t="s">
        <v>732</v>
      </c>
      <c r="G309" s="76" t="s">
        <v>322</v>
      </c>
      <c r="H309" s="76" t="str">
        <f>VLOOKUP(G309,Sheet1!$E$4:$F$355,2,)</f>
        <v>Third Court</v>
      </c>
      <c r="I309" s="76" t="s">
        <v>136</v>
      </c>
      <c r="J309" s="76" t="s">
        <v>87</v>
      </c>
      <c r="K309" s="76">
        <v>2185</v>
      </c>
      <c r="L309" s="76">
        <v>2185</v>
      </c>
      <c r="M309" s="76">
        <v>129.47999999999999</v>
      </c>
      <c r="N309" s="76">
        <v>0</v>
      </c>
      <c r="O309" s="76">
        <v>17.940000000000001</v>
      </c>
    </row>
    <row r="310" spans="1:15" x14ac:dyDescent="0.25">
      <c r="A310" s="76" t="s">
        <v>79</v>
      </c>
      <c r="B310" s="76" t="s">
        <v>80</v>
      </c>
      <c r="C310" s="76" t="s">
        <v>81</v>
      </c>
      <c r="D310" s="76" t="s">
        <v>82</v>
      </c>
      <c r="E310" s="76" t="s">
        <v>733</v>
      </c>
      <c r="F310" s="76" t="s">
        <v>734</v>
      </c>
      <c r="G310" s="76" t="s">
        <v>322</v>
      </c>
      <c r="H310" s="76" t="str">
        <f>VLOOKUP(G310,Sheet1!$E$4:$F$355,2,)</f>
        <v>Third Court</v>
      </c>
      <c r="I310" s="76" t="s">
        <v>164</v>
      </c>
      <c r="J310" s="76" t="s">
        <v>289</v>
      </c>
      <c r="K310" s="76">
        <v>2505</v>
      </c>
      <c r="L310" s="76">
        <v>2505</v>
      </c>
      <c r="M310" s="76">
        <v>152.29</v>
      </c>
      <c r="N310" s="76">
        <v>0</v>
      </c>
      <c r="O310" s="76">
        <v>17.79</v>
      </c>
    </row>
    <row r="311" spans="1:15" x14ac:dyDescent="0.25">
      <c r="A311" s="76" t="s">
        <v>79</v>
      </c>
      <c r="B311" s="76" t="s">
        <v>80</v>
      </c>
      <c r="C311" s="76" t="s">
        <v>81</v>
      </c>
      <c r="D311" s="76" t="s">
        <v>82</v>
      </c>
      <c r="E311" s="76" t="s">
        <v>735</v>
      </c>
      <c r="F311" s="76" t="s">
        <v>736</v>
      </c>
      <c r="G311" s="76" t="s">
        <v>322</v>
      </c>
      <c r="H311" s="76" t="str">
        <f>VLOOKUP(G311,Sheet1!$E$4:$F$355,2,)</f>
        <v>Third Court</v>
      </c>
      <c r="I311" s="76" t="s">
        <v>148</v>
      </c>
      <c r="J311" s="76" t="s">
        <v>289</v>
      </c>
      <c r="K311" s="76">
        <v>2505</v>
      </c>
      <c r="L311" s="76">
        <v>2505</v>
      </c>
      <c r="M311" s="76">
        <v>152.29</v>
      </c>
      <c r="N311" s="76">
        <v>0</v>
      </c>
      <c r="O311" s="76">
        <v>17.79</v>
      </c>
    </row>
    <row r="312" spans="1:15" x14ac:dyDescent="0.25">
      <c r="A312" s="76" t="s">
        <v>79</v>
      </c>
      <c r="B312" s="76" t="s">
        <v>80</v>
      </c>
      <c r="C312" s="76" t="s">
        <v>81</v>
      </c>
      <c r="D312" s="76" t="s">
        <v>82</v>
      </c>
      <c r="E312" s="76" t="s">
        <v>737</v>
      </c>
      <c r="F312" s="76" t="s">
        <v>738</v>
      </c>
      <c r="G312" s="76" t="s">
        <v>322</v>
      </c>
      <c r="H312" s="76" t="str">
        <f>VLOOKUP(G312,Sheet1!$E$4:$F$355,2,)</f>
        <v>Third Court</v>
      </c>
      <c r="I312" s="76" t="s">
        <v>181</v>
      </c>
      <c r="J312" s="76" t="s">
        <v>289</v>
      </c>
      <c r="K312" s="76">
        <v>2505</v>
      </c>
      <c r="L312" s="76">
        <v>2505</v>
      </c>
      <c r="M312" s="76">
        <v>152.29</v>
      </c>
      <c r="N312" s="76">
        <v>0</v>
      </c>
      <c r="O312" s="76">
        <v>17.79</v>
      </c>
    </row>
    <row r="313" spans="1:15" x14ac:dyDescent="0.25">
      <c r="A313" s="76" t="s">
        <v>79</v>
      </c>
      <c r="B313" s="76" t="s">
        <v>80</v>
      </c>
      <c r="C313" s="76" t="s">
        <v>81</v>
      </c>
      <c r="D313" s="76" t="s">
        <v>82</v>
      </c>
      <c r="E313" s="76" t="s">
        <v>739</v>
      </c>
      <c r="F313" s="76" t="s">
        <v>740</v>
      </c>
      <c r="G313" s="76" t="s">
        <v>322</v>
      </c>
      <c r="H313" s="76" t="str">
        <f>VLOOKUP(G313,Sheet1!$E$4:$F$355,2,)</f>
        <v>Third Court</v>
      </c>
      <c r="I313" s="76" t="s">
        <v>148</v>
      </c>
      <c r="J313" s="76" t="s">
        <v>87</v>
      </c>
      <c r="K313" s="76">
        <v>2185</v>
      </c>
      <c r="L313" s="76">
        <v>2185</v>
      </c>
      <c r="M313" s="76">
        <v>129.47999999999999</v>
      </c>
      <c r="N313" s="76">
        <v>0</v>
      </c>
      <c r="O313" s="76">
        <v>17.940000000000001</v>
      </c>
    </row>
    <row r="314" spans="1:15" x14ac:dyDescent="0.25">
      <c r="A314" s="76" t="s">
        <v>79</v>
      </c>
      <c r="B314" s="76" t="s">
        <v>80</v>
      </c>
      <c r="C314" s="76" t="s">
        <v>81</v>
      </c>
      <c r="D314" s="76" t="s">
        <v>82</v>
      </c>
      <c r="E314" s="76" t="s">
        <v>741</v>
      </c>
      <c r="F314" s="76" t="s">
        <v>742</v>
      </c>
      <c r="G314" s="76" t="s">
        <v>322</v>
      </c>
      <c r="H314" s="76" t="str">
        <f>VLOOKUP(G314,Sheet1!$E$4:$F$355,2,)</f>
        <v>Third Court</v>
      </c>
      <c r="I314" s="76" t="s">
        <v>181</v>
      </c>
      <c r="J314" s="76" t="s">
        <v>289</v>
      </c>
      <c r="K314" s="76">
        <v>2505</v>
      </c>
      <c r="L314" s="76">
        <v>2505</v>
      </c>
      <c r="M314" s="76">
        <v>152.29</v>
      </c>
      <c r="N314" s="76">
        <v>0</v>
      </c>
      <c r="O314" s="76">
        <v>17.79</v>
      </c>
    </row>
    <row r="315" spans="1:15" x14ac:dyDescent="0.25">
      <c r="A315" s="76" t="s">
        <v>79</v>
      </c>
      <c r="B315" s="76" t="s">
        <v>80</v>
      </c>
      <c r="C315" s="76" t="s">
        <v>81</v>
      </c>
      <c r="D315" s="76" t="s">
        <v>82</v>
      </c>
      <c r="E315" s="76" t="s">
        <v>743</v>
      </c>
      <c r="F315" s="76" t="s">
        <v>744</v>
      </c>
      <c r="G315" s="76" t="s">
        <v>322</v>
      </c>
      <c r="H315" s="76" t="str">
        <f>VLOOKUP(G315,Sheet1!$E$4:$F$355,2,)</f>
        <v>Third Court</v>
      </c>
      <c r="I315" s="76" t="s">
        <v>200</v>
      </c>
      <c r="J315" s="76" t="s">
        <v>289</v>
      </c>
      <c r="K315" s="76">
        <v>2505</v>
      </c>
      <c r="L315" s="76">
        <v>2505</v>
      </c>
      <c r="M315" s="76">
        <v>152.29</v>
      </c>
      <c r="N315" s="76">
        <v>0</v>
      </c>
      <c r="O315" s="76">
        <v>17.79</v>
      </c>
    </row>
    <row r="316" spans="1:15" x14ac:dyDescent="0.25">
      <c r="A316" s="76" t="s">
        <v>79</v>
      </c>
      <c r="B316" s="76" t="s">
        <v>80</v>
      </c>
      <c r="C316" s="76" t="s">
        <v>81</v>
      </c>
      <c r="D316" s="76" t="s">
        <v>82</v>
      </c>
      <c r="E316" s="76" t="s">
        <v>745</v>
      </c>
      <c r="F316" s="76" t="s">
        <v>746</v>
      </c>
      <c r="G316" s="76" t="s">
        <v>322</v>
      </c>
      <c r="H316" s="76" t="str">
        <f>VLOOKUP(G316,Sheet1!$E$4:$F$355,2,)</f>
        <v>Third Court</v>
      </c>
      <c r="I316" s="76" t="s">
        <v>200</v>
      </c>
      <c r="J316" s="76" t="s">
        <v>289</v>
      </c>
      <c r="K316" s="76">
        <v>2505</v>
      </c>
      <c r="L316" s="76">
        <v>2505</v>
      </c>
      <c r="M316" s="76">
        <v>152.29</v>
      </c>
      <c r="N316" s="76">
        <v>0</v>
      </c>
      <c r="O316" s="76">
        <v>17.79</v>
      </c>
    </row>
    <row r="317" spans="1:15" x14ac:dyDescent="0.25">
      <c r="A317" s="76" t="s">
        <v>79</v>
      </c>
      <c r="B317" s="76" t="s">
        <v>80</v>
      </c>
      <c r="C317" s="76" t="s">
        <v>81</v>
      </c>
      <c r="D317" s="76" t="s">
        <v>82</v>
      </c>
      <c r="E317" s="76" t="s">
        <v>747</v>
      </c>
      <c r="F317" s="76" t="s">
        <v>748</v>
      </c>
      <c r="G317" s="76" t="s">
        <v>322</v>
      </c>
      <c r="H317" s="76" t="str">
        <f>VLOOKUP(G317,Sheet1!$E$4:$F$355,2,)</f>
        <v>Third Court</v>
      </c>
      <c r="I317" s="76" t="s">
        <v>181</v>
      </c>
      <c r="J317" s="76" t="s">
        <v>87</v>
      </c>
      <c r="K317" s="76">
        <v>2185</v>
      </c>
      <c r="L317" s="76">
        <v>2185</v>
      </c>
      <c r="M317" s="76">
        <v>129.47999999999999</v>
      </c>
      <c r="N317" s="76">
        <v>0</v>
      </c>
      <c r="O317" s="76">
        <v>17.940000000000001</v>
      </c>
    </row>
    <row r="318" spans="1:15" x14ac:dyDescent="0.25">
      <c r="A318" s="76" t="s">
        <v>79</v>
      </c>
      <c r="B318" s="76" t="s">
        <v>80</v>
      </c>
      <c r="C318" s="76" t="s">
        <v>81</v>
      </c>
      <c r="D318" s="76" t="s">
        <v>82</v>
      </c>
      <c r="E318" s="76" t="s">
        <v>749</v>
      </c>
      <c r="F318" s="76" t="s">
        <v>750</v>
      </c>
      <c r="G318" s="76" t="s">
        <v>322</v>
      </c>
      <c r="H318" s="76" t="str">
        <f>VLOOKUP(G318,Sheet1!$E$4:$F$355,2,)</f>
        <v>Third Court</v>
      </c>
      <c r="I318" s="76" t="s">
        <v>200</v>
      </c>
      <c r="J318" s="76" t="s">
        <v>87</v>
      </c>
      <c r="K318" s="76">
        <v>2185</v>
      </c>
      <c r="L318" s="76">
        <v>2185</v>
      </c>
      <c r="M318" s="76">
        <v>129.47999999999999</v>
      </c>
      <c r="N318" s="76">
        <v>0</v>
      </c>
      <c r="O318" s="76">
        <v>17.940000000000001</v>
      </c>
    </row>
    <row r="319" spans="1:15" x14ac:dyDescent="0.25">
      <c r="A319" s="76" t="s">
        <v>79</v>
      </c>
      <c r="B319" s="76" t="s">
        <v>80</v>
      </c>
      <c r="C319" s="76" t="s">
        <v>81</v>
      </c>
      <c r="D319" s="76" t="s">
        <v>82</v>
      </c>
      <c r="E319" s="76" t="s">
        <v>751</v>
      </c>
      <c r="F319" s="76" t="s">
        <v>752</v>
      </c>
      <c r="G319" s="76" t="s">
        <v>322</v>
      </c>
      <c r="H319" s="76" t="str">
        <f>VLOOKUP(G319,Sheet1!$E$4:$F$355,2,)</f>
        <v>Third Court</v>
      </c>
      <c r="I319" s="76" t="s">
        <v>200</v>
      </c>
      <c r="J319" s="76" t="s">
        <v>87</v>
      </c>
      <c r="K319" s="76">
        <v>2185</v>
      </c>
      <c r="L319" s="76">
        <v>2185</v>
      </c>
      <c r="M319" s="76">
        <v>129.47999999999999</v>
      </c>
      <c r="N319" s="76">
        <v>0</v>
      </c>
      <c r="O319" s="76">
        <v>17.940000000000001</v>
      </c>
    </row>
    <row r="320" spans="1:15" x14ac:dyDescent="0.25">
      <c r="A320" s="76" t="s">
        <v>79</v>
      </c>
      <c r="B320" s="76" t="s">
        <v>80</v>
      </c>
      <c r="C320" s="76" t="s">
        <v>81</v>
      </c>
      <c r="D320" s="76" t="s">
        <v>82</v>
      </c>
      <c r="E320" s="76" t="s">
        <v>753</v>
      </c>
      <c r="F320" s="76" t="s">
        <v>754</v>
      </c>
      <c r="G320" s="76" t="s">
        <v>355</v>
      </c>
      <c r="H320" s="76" t="str">
        <f t="shared" ref="H320:H327" si="3">RIGHT(G320,2)</f>
        <v>A2</v>
      </c>
      <c r="I320" s="76" t="s">
        <v>136</v>
      </c>
      <c r="J320" s="76" t="s">
        <v>90</v>
      </c>
      <c r="K320" s="76">
        <v>1605</v>
      </c>
      <c r="L320" s="76">
        <v>1605</v>
      </c>
      <c r="M320" s="76">
        <v>92.71</v>
      </c>
      <c r="N320" s="76">
        <v>0</v>
      </c>
      <c r="O320" s="76">
        <v>15.71</v>
      </c>
    </row>
    <row r="321" spans="1:15" x14ac:dyDescent="0.25">
      <c r="A321" s="76" t="s">
        <v>79</v>
      </c>
      <c r="B321" s="76" t="s">
        <v>80</v>
      </c>
      <c r="C321" s="76" t="s">
        <v>81</v>
      </c>
      <c r="D321" s="76" t="s">
        <v>82</v>
      </c>
      <c r="E321" s="76" t="s">
        <v>755</v>
      </c>
      <c r="F321" s="76" t="s">
        <v>756</v>
      </c>
      <c r="G321" s="76" t="s">
        <v>355</v>
      </c>
      <c r="H321" s="76" t="str">
        <f t="shared" si="3"/>
        <v>A2</v>
      </c>
      <c r="I321" s="76" t="s">
        <v>148</v>
      </c>
      <c r="J321" s="76" t="s">
        <v>87</v>
      </c>
      <c r="K321" s="76">
        <v>2085</v>
      </c>
      <c r="L321" s="76">
        <v>2085</v>
      </c>
      <c r="M321" s="76">
        <v>119.76</v>
      </c>
      <c r="N321" s="76">
        <v>0</v>
      </c>
      <c r="O321" s="76">
        <v>20.96</v>
      </c>
    </row>
    <row r="322" spans="1:15" x14ac:dyDescent="0.25">
      <c r="A322" s="76" t="s">
        <v>79</v>
      </c>
      <c r="B322" s="76" t="s">
        <v>80</v>
      </c>
      <c r="C322" s="76" t="s">
        <v>81</v>
      </c>
      <c r="D322" s="76" t="s">
        <v>82</v>
      </c>
      <c r="E322" s="76" t="s">
        <v>757</v>
      </c>
      <c r="F322" s="76" t="s">
        <v>758</v>
      </c>
      <c r="G322" s="76" t="s">
        <v>355</v>
      </c>
      <c r="H322" s="76" t="str">
        <f t="shared" si="3"/>
        <v>A2</v>
      </c>
      <c r="I322" s="76" t="s">
        <v>136</v>
      </c>
      <c r="J322" s="76" t="s">
        <v>90</v>
      </c>
      <c r="K322" s="76">
        <v>1605</v>
      </c>
      <c r="L322" s="76">
        <v>1605</v>
      </c>
      <c r="M322" s="76">
        <v>92.71</v>
      </c>
      <c r="N322" s="76">
        <v>0</v>
      </c>
      <c r="O322" s="76">
        <v>15.71</v>
      </c>
    </row>
    <row r="323" spans="1:15" x14ac:dyDescent="0.25">
      <c r="A323" s="76" t="s">
        <v>79</v>
      </c>
      <c r="B323" s="76" t="s">
        <v>80</v>
      </c>
      <c r="C323" s="76" t="s">
        <v>81</v>
      </c>
      <c r="D323" s="76" t="s">
        <v>82</v>
      </c>
      <c r="E323" s="76" t="s">
        <v>759</v>
      </c>
      <c r="F323" s="76" t="s">
        <v>760</v>
      </c>
      <c r="G323" s="76" t="s">
        <v>355</v>
      </c>
      <c r="H323" s="76" t="str">
        <f t="shared" si="3"/>
        <v>A2</v>
      </c>
      <c r="I323" s="76" t="s">
        <v>136</v>
      </c>
      <c r="J323" s="76" t="s">
        <v>87</v>
      </c>
      <c r="K323" s="76">
        <v>2085</v>
      </c>
      <c r="L323" s="76">
        <v>2085</v>
      </c>
      <c r="M323" s="76">
        <v>119.76</v>
      </c>
      <c r="N323" s="76">
        <v>0</v>
      </c>
      <c r="O323" s="76">
        <v>20.96</v>
      </c>
    </row>
    <row r="324" spans="1:15" x14ac:dyDescent="0.25">
      <c r="A324" s="76" t="s">
        <v>79</v>
      </c>
      <c r="B324" s="76" t="s">
        <v>80</v>
      </c>
      <c r="C324" s="76" t="s">
        <v>81</v>
      </c>
      <c r="D324" s="76" t="s">
        <v>82</v>
      </c>
      <c r="E324" s="76" t="s">
        <v>761</v>
      </c>
      <c r="F324" s="76" t="s">
        <v>762</v>
      </c>
      <c r="G324" s="76" t="s">
        <v>355</v>
      </c>
      <c r="H324" s="76" t="str">
        <f t="shared" si="3"/>
        <v>A2</v>
      </c>
      <c r="I324" s="76" t="s">
        <v>148</v>
      </c>
      <c r="J324" s="76" t="s">
        <v>90</v>
      </c>
      <c r="K324" s="76">
        <v>1605</v>
      </c>
      <c r="L324" s="76">
        <v>1605</v>
      </c>
      <c r="M324" s="76">
        <v>92.71</v>
      </c>
      <c r="N324" s="76">
        <v>0</v>
      </c>
      <c r="O324" s="76">
        <v>15.71</v>
      </c>
    </row>
    <row r="325" spans="1:15" x14ac:dyDescent="0.25">
      <c r="A325" s="76" t="s">
        <v>79</v>
      </c>
      <c r="B325" s="76" t="s">
        <v>80</v>
      </c>
      <c r="C325" s="76" t="s">
        <v>81</v>
      </c>
      <c r="D325" s="76" t="s">
        <v>82</v>
      </c>
      <c r="E325" s="76" t="s">
        <v>763</v>
      </c>
      <c r="F325" s="76" t="s">
        <v>764</v>
      </c>
      <c r="G325" s="76" t="s">
        <v>355</v>
      </c>
      <c r="H325" s="76" t="str">
        <f t="shared" si="3"/>
        <v>A2</v>
      </c>
      <c r="I325" s="76" t="s">
        <v>164</v>
      </c>
      <c r="J325" s="76" t="s">
        <v>87</v>
      </c>
      <c r="K325" s="76">
        <v>2085</v>
      </c>
      <c r="L325" s="76">
        <v>2085</v>
      </c>
      <c r="M325" s="76">
        <v>119.76</v>
      </c>
      <c r="N325" s="76">
        <v>0</v>
      </c>
      <c r="O325" s="76">
        <v>20.96</v>
      </c>
    </row>
    <row r="326" spans="1:15" x14ac:dyDescent="0.25">
      <c r="A326" s="76" t="s">
        <v>79</v>
      </c>
      <c r="B326" s="76" t="s">
        <v>80</v>
      </c>
      <c r="C326" s="76" t="s">
        <v>81</v>
      </c>
      <c r="D326" s="76" t="s">
        <v>82</v>
      </c>
      <c r="E326" s="76" t="s">
        <v>765</v>
      </c>
      <c r="F326" s="76" t="s">
        <v>766</v>
      </c>
      <c r="G326" s="76" t="s">
        <v>355</v>
      </c>
      <c r="H326" s="76" t="str">
        <f t="shared" si="3"/>
        <v>A2</v>
      </c>
      <c r="I326" s="76" t="s">
        <v>148</v>
      </c>
      <c r="J326" s="76" t="s">
        <v>90</v>
      </c>
      <c r="K326" s="76">
        <v>1605</v>
      </c>
      <c r="L326" s="76">
        <v>1605</v>
      </c>
      <c r="M326" s="76">
        <v>92.71</v>
      </c>
      <c r="N326" s="76">
        <v>0</v>
      </c>
      <c r="O326" s="76">
        <v>15.71</v>
      </c>
    </row>
    <row r="327" spans="1:15" x14ac:dyDescent="0.25">
      <c r="A327" s="76" t="s">
        <v>79</v>
      </c>
      <c r="B327" s="76" t="s">
        <v>80</v>
      </c>
      <c r="C327" s="76" t="s">
        <v>81</v>
      </c>
      <c r="D327" s="76" t="s">
        <v>82</v>
      </c>
      <c r="E327" s="76" t="s">
        <v>767</v>
      </c>
      <c r="F327" s="76" t="s">
        <v>768</v>
      </c>
      <c r="G327" s="76" t="s">
        <v>355</v>
      </c>
      <c r="H327" s="76" t="str">
        <f t="shared" si="3"/>
        <v>A2</v>
      </c>
      <c r="I327" s="76" t="s">
        <v>148</v>
      </c>
      <c r="J327" s="76" t="s">
        <v>87</v>
      </c>
      <c r="K327" s="76">
        <v>2085</v>
      </c>
      <c r="L327" s="76">
        <v>2085</v>
      </c>
      <c r="M327" s="76">
        <v>119.76</v>
      </c>
      <c r="N327" s="76">
        <v>0</v>
      </c>
      <c r="O327" s="76">
        <v>20.96</v>
      </c>
    </row>
    <row r="328" spans="1:15" x14ac:dyDescent="0.25">
      <c r="A328" s="76" t="s">
        <v>79</v>
      </c>
      <c r="B328" s="76" t="s">
        <v>80</v>
      </c>
      <c r="C328" s="76" t="s">
        <v>81</v>
      </c>
      <c r="D328" s="76" t="s">
        <v>82</v>
      </c>
      <c r="E328" s="76" t="s">
        <v>769</v>
      </c>
      <c r="F328" s="76" t="s">
        <v>770</v>
      </c>
      <c r="G328" s="76" t="s">
        <v>352</v>
      </c>
      <c r="H328" s="76" t="str">
        <f>VLOOKUP(G328,Sheet1!$E$4:$F$355,2,)</f>
        <v>First Court</v>
      </c>
      <c r="I328" s="76" t="s">
        <v>164</v>
      </c>
      <c r="J328" s="76" t="s">
        <v>305</v>
      </c>
      <c r="K328" s="76">
        <v>1950</v>
      </c>
      <c r="L328" s="76">
        <v>1950</v>
      </c>
      <c r="M328" s="76">
        <v>118.94</v>
      </c>
      <c r="N328" s="76">
        <v>0</v>
      </c>
      <c r="O328" s="76">
        <v>11.51</v>
      </c>
    </row>
    <row r="329" spans="1:15" x14ac:dyDescent="0.25">
      <c r="A329" s="76" t="s">
        <v>79</v>
      </c>
      <c r="B329" s="76" t="s">
        <v>80</v>
      </c>
      <c r="C329" s="76" t="s">
        <v>81</v>
      </c>
      <c r="D329" s="76" t="s">
        <v>82</v>
      </c>
      <c r="E329" s="76" t="s">
        <v>771</v>
      </c>
      <c r="F329" s="76" t="s">
        <v>772</v>
      </c>
      <c r="G329" s="76" t="s">
        <v>288</v>
      </c>
      <c r="H329" s="76" t="str">
        <f>VLOOKUP(G329,Sheet1!$E$4:$F$355,2,)</f>
        <v>Second Court</v>
      </c>
      <c r="I329" s="76" t="s">
        <v>136</v>
      </c>
      <c r="J329" s="76" t="s">
        <v>289</v>
      </c>
      <c r="K329" s="76">
        <v>2485</v>
      </c>
      <c r="L329" s="76">
        <v>2485</v>
      </c>
      <c r="M329" s="76">
        <v>149.56</v>
      </c>
      <c r="N329" s="76">
        <v>0</v>
      </c>
      <c r="O329" s="76">
        <v>17.82</v>
      </c>
    </row>
    <row r="330" spans="1:15" x14ac:dyDescent="0.25">
      <c r="A330" s="76" t="s">
        <v>79</v>
      </c>
      <c r="B330" s="76" t="s">
        <v>80</v>
      </c>
      <c r="C330" s="76" t="s">
        <v>81</v>
      </c>
      <c r="D330" s="76" t="s">
        <v>82</v>
      </c>
      <c r="E330" s="76" t="s">
        <v>773</v>
      </c>
      <c r="F330" s="76" t="s">
        <v>774</v>
      </c>
      <c r="G330" s="76" t="s">
        <v>367</v>
      </c>
      <c r="H330" s="76" t="str">
        <f>VLOOKUP(G330,Sheet1!$E$4:$F$355,2,)</f>
        <v>Fourth Court</v>
      </c>
      <c r="I330" s="76" t="s">
        <v>200</v>
      </c>
      <c r="J330" s="76" t="s">
        <v>87</v>
      </c>
      <c r="K330" s="76">
        <v>2185</v>
      </c>
      <c r="L330" s="76">
        <v>2185</v>
      </c>
      <c r="M330" s="76">
        <v>129.47999999999999</v>
      </c>
      <c r="N330" s="76">
        <v>0</v>
      </c>
      <c r="O330" s="76">
        <v>17.940000000000001</v>
      </c>
    </row>
    <row r="331" spans="1:15" x14ac:dyDescent="0.25">
      <c r="A331" s="76" t="s">
        <v>79</v>
      </c>
      <c r="B331" s="76" t="s">
        <v>80</v>
      </c>
      <c r="C331" s="76" t="s">
        <v>81</v>
      </c>
      <c r="D331" s="76" t="s">
        <v>82</v>
      </c>
      <c r="E331" s="76" t="s">
        <v>775</v>
      </c>
      <c r="F331" s="76" t="s">
        <v>776</v>
      </c>
      <c r="G331" s="76" t="s">
        <v>352</v>
      </c>
      <c r="H331" s="76" t="str">
        <f>VLOOKUP(G331,Sheet1!$E$4:$F$355,2,)</f>
        <v>First Court</v>
      </c>
      <c r="I331" s="76" t="s">
        <v>164</v>
      </c>
      <c r="J331" s="76" t="s">
        <v>305</v>
      </c>
      <c r="K331" s="76">
        <v>1950</v>
      </c>
      <c r="L331" s="76">
        <v>1950</v>
      </c>
      <c r="M331" s="76">
        <v>118.94</v>
      </c>
      <c r="N331" s="76">
        <v>0</v>
      </c>
      <c r="O331" s="76">
        <v>11.51</v>
      </c>
    </row>
    <row r="332" spans="1:15" x14ac:dyDescent="0.25">
      <c r="A332" s="76" t="s">
        <v>79</v>
      </c>
      <c r="B332" s="76" t="s">
        <v>80</v>
      </c>
      <c r="C332" s="76" t="s">
        <v>81</v>
      </c>
      <c r="D332" s="76" t="s">
        <v>82</v>
      </c>
      <c r="E332" s="76" t="s">
        <v>777</v>
      </c>
      <c r="F332" s="76" t="s">
        <v>778</v>
      </c>
      <c r="G332" s="76" t="s">
        <v>288</v>
      </c>
      <c r="H332" s="76" t="str">
        <f>VLOOKUP(G332,Sheet1!$E$4:$F$355,2,)</f>
        <v>Second Court</v>
      </c>
      <c r="I332" s="76" t="s">
        <v>136</v>
      </c>
      <c r="J332" s="76" t="s">
        <v>289</v>
      </c>
      <c r="K332" s="76">
        <v>2465</v>
      </c>
      <c r="L332" s="76">
        <v>2465</v>
      </c>
      <c r="M332" s="76">
        <v>147.93</v>
      </c>
      <c r="N332" s="76">
        <v>0</v>
      </c>
      <c r="O332" s="76">
        <v>17.82</v>
      </c>
    </row>
    <row r="333" spans="1:15" x14ac:dyDescent="0.25">
      <c r="A333" s="76" t="s">
        <v>79</v>
      </c>
      <c r="B333" s="76" t="s">
        <v>80</v>
      </c>
      <c r="C333" s="76" t="s">
        <v>81</v>
      </c>
      <c r="D333" s="76" t="s">
        <v>82</v>
      </c>
      <c r="E333" s="76" t="s">
        <v>779</v>
      </c>
      <c r="F333" s="76" t="s">
        <v>780</v>
      </c>
      <c r="G333" s="76" t="s">
        <v>367</v>
      </c>
      <c r="H333" s="76" t="str">
        <f>VLOOKUP(G333,Sheet1!$E$4:$F$355,2,)</f>
        <v>Fourth Court</v>
      </c>
      <c r="I333" s="76" t="s">
        <v>200</v>
      </c>
      <c r="J333" s="76" t="s">
        <v>289</v>
      </c>
      <c r="K333" s="76">
        <v>2505</v>
      </c>
      <c r="L333" s="76">
        <v>2505</v>
      </c>
      <c r="M333" s="76">
        <v>152.29</v>
      </c>
      <c r="N333" s="76">
        <v>0</v>
      </c>
      <c r="O333" s="76">
        <v>17.79</v>
      </c>
    </row>
    <row r="334" spans="1:15" x14ac:dyDescent="0.25">
      <c r="A334" s="76" t="s">
        <v>79</v>
      </c>
      <c r="B334" s="76" t="s">
        <v>80</v>
      </c>
      <c r="C334" s="76" t="s">
        <v>81</v>
      </c>
      <c r="D334" s="76" t="s">
        <v>82</v>
      </c>
      <c r="E334" s="76" t="s">
        <v>781</v>
      </c>
      <c r="F334" s="76" t="s">
        <v>782</v>
      </c>
      <c r="G334" s="76" t="s">
        <v>352</v>
      </c>
      <c r="H334" s="76" t="str">
        <f>VLOOKUP(G334,Sheet1!$E$4:$F$355,2,)</f>
        <v>First Court</v>
      </c>
      <c r="I334" s="76" t="s">
        <v>148</v>
      </c>
      <c r="J334" s="76" t="s">
        <v>289</v>
      </c>
      <c r="K334" s="76">
        <v>2505</v>
      </c>
      <c r="L334" s="76">
        <v>2505</v>
      </c>
      <c r="M334" s="76">
        <v>152.29</v>
      </c>
      <c r="N334" s="76">
        <v>0</v>
      </c>
      <c r="O334" s="76">
        <v>17.79</v>
      </c>
    </row>
    <row r="335" spans="1:15" x14ac:dyDescent="0.25">
      <c r="A335" s="76" t="s">
        <v>79</v>
      </c>
      <c r="B335" s="76" t="s">
        <v>80</v>
      </c>
      <c r="C335" s="76" t="s">
        <v>81</v>
      </c>
      <c r="D335" s="76" t="s">
        <v>82</v>
      </c>
      <c r="E335" s="76" t="s">
        <v>783</v>
      </c>
      <c r="F335" s="76" t="s">
        <v>784</v>
      </c>
      <c r="G335" s="76" t="s">
        <v>288</v>
      </c>
      <c r="H335" s="76" t="str">
        <f>VLOOKUP(G335,Sheet1!$E$4:$F$355,2,)</f>
        <v>Second Court</v>
      </c>
      <c r="I335" s="76" t="s">
        <v>127</v>
      </c>
      <c r="J335" s="76" t="s">
        <v>289</v>
      </c>
      <c r="K335" s="76">
        <v>2510</v>
      </c>
      <c r="L335" s="76">
        <v>2510</v>
      </c>
      <c r="M335" s="76">
        <v>151.22</v>
      </c>
      <c r="N335" s="76">
        <v>0</v>
      </c>
      <c r="O335" s="76">
        <v>17.82</v>
      </c>
    </row>
    <row r="336" spans="1:15" x14ac:dyDescent="0.25">
      <c r="A336" s="76" t="s">
        <v>79</v>
      </c>
      <c r="B336" s="76" t="s">
        <v>80</v>
      </c>
      <c r="C336" s="76" t="s">
        <v>81</v>
      </c>
      <c r="D336" s="76" t="s">
        <v>82</v>
      </c>
      <c r="E336" s="76" t="s">
        <v>785</v>
      </c>
      <c r="F336" s="76" t="s">
        <v>786</v>
      </c>
      <c r="G336" s="76" t="s">
        <v>367</v>
      </c>
      <c r="H336" s="76" t="str">
        <f>VLOOKUP(G336,Sheet1!$E$4:$F$355,2,)</f>
        <v>Fourth Court</v>
      </c>
      <c r="I336" s="76" t="s">
        <v>200</v>
      </c>
      <c r="J336" s="76" t="s">
        <v>289</v>
      </c>
      <c r="K336" s="76">
        <v>2505</v>
      </c>
      <c r="L336" s="76">
        <v>2505</v>
      </c>
      <c r="M336" s="76">
        <v>152.29</v>
      </c>
      <c r="N336" s="76">
        <v>0</v>
      </c>
      <c r="O336" s="76">
        <v>17.79</v>
      </c>
    </row>
    <row r="337" spans="1:15" x14ac:dyDescent="0.25">
      <c r="A337" s="76" t="s">
        <v>79</v>
      </c>
      <c r="B337" s="76" t="s">
        <v>80</v>
      </c>
      <c r="C337" s="76" t="s">
        <v>81</v>
      </c>
      <c r="D337" s="76" t="s">
        <v>82</v>
      </c>
      <c r="E337" s="76" t="s">
        <v>787</v>
      </c>
      <c r="F337" s="76" t="s">
        <v>788</v>
      </c>
      <c r="G337" s="76" t="s">
        <v>352</v>
      </c>
      <c r="H337" s="76" t="str">
        <f>VLOOKUP(G337,Sheet1!$E$4:$F$355,2,)</f>
        <v>First Court</v>
      </c>
      <c r="I337" s="76" t="s">
        <v>164</v>
      </c>
      <c r="J337" s="76" t="s">
        <v>289</v>
      </c>
      <c r="K337" s="76">
        <v>2505</v>
      </c>
      <c r="L337" s="76">
        <v>2505</v>
      </c>
      <c r="M337" s="76">
        <v>152.29</v>
      </c>
      <c r="N337" s="76">
        <v>0</v>
      </c>
      <c r="O337" s="76">
        <v>17.79</v>
      </c>
    </row>
    <row r="338" spans="1:15" x14ac:dyDescent="0.25">
      <c r="A338" s="76" t="s">
        <v>79</v>
      </c>
      <c r="B338" s="76" t="s">
        <v>80</v>
      </c>
      <c r="C338" s="76" t="s">
        <v>81</v>
      </c>
      <c r="D338" s="76" t="s">
        <v>82</v>
      </c>
      <c r="E338" s="76" t="s">
        <v>789</v>
      </c>
      <c r="F338" s="76" t="s">
        <v>790</v>
      </c>
      <c r="G338" s="76" t="s">
        <v>288</v>
      </c>
      <c r="H338" s="76" t="str">
        <f>VLOOKUP(G338,Sheet1!$E$4:$F$355,2,)</f>
        <v>Second Court</v>
      </c>
      <c r="I338" s="76" t="s">
        <v>127</v>
      </c>
      <c r="J338" s="76" t="s">
        <v>289</v>
      </c>
      <c r="K338" s="76">
        <v>2525</v>
      </c>
      <c r="L338" s="76">
        <v>2525</v>
      </c>
      <c r="M338" s="76">
        <v>152.29</v>
      </c>
      <c r="N338" s="76">
        <v>0</v>
      </c>
      <c r="O338" s="76">
        <v>17.82</v>
      </c>
    </row>
    <row r="339" spans="1:15" x14ac:dyDescent="0.25">
      <c r="A339" s="76" t="s">
        <v>79</v>
      </c>
      <c r="B339" s="76" t="s">
        <v>80</v>
      </c>
      <c r="C339" s="76" t="s">
        <v>81</v>
      </c>
      <c r="D339" s="76" t="s">
        <v>82</v>
      </c>
      <c r="E339" s="76" t="s">
        <v>791</v>
      </c>
      <c r="F339" s="76" t="s">
        <v>792</v>
      </c>
      <c r="G339" s="76" t="s">
        <v>367</v>
      </c>
      <c r="H339" s="76" t="str">
        <f>VLOOKUP(G339,Sheet1!$E$4:$F$355,2,)</f>
        <v>Fourth Court</v>
      </c>
      <c r="I339" s="76" t="s">
        <v>200</v>
      </c>
      <c r="J339" s="76" t="s">
        <v>87</v>
      </c>
      <c r="K339" s="76">
        <v>2185</v>
      </c>
      <c r="L339" s="76">
        <v>2185</v>
      </c>
      <c r="M339" s="76">
        <v>129.47999999999999</v>
      </c>
      <c r="N339" s="76">
        <v>0</v>
      </c>
      <c r="O339" s="76">
        <v>17.940000000000001</v>
      </c>
    </row>
    <row r="340" spans="1:15" x14ac:dyDescent="0.25">
      <c r="A340" s="76" t="s">
        <v>79</v>
      </c>
      <c r="B340" s="76" t="s">
        <v>80</v>
      </c>
      <c r="C340" s="76" t="s">
        <v>81</v>
      </c>
      <c r="D340" s="76" t="s">
        <v>82</v>
      </c>
      <c r="E340" s="76" t="s">
        <v>793</v>
      </c>
      <c r="F340" s="76" t="s">
        <v>794</v>
      </c>
      <c r="G340" s="76" t="s">
        <v>352</v>
      </c>
      <c r="H340" s="76" t="str">
        <f>VLOOKUP(G340,Sheet1!$E$4:$F$355,2,)</f>
        <v>First Court</v>
      </c>
      <c r="I340" s="76" t="s">
        <v>181</v>
      </c>
      <c r="J340" s="76" t="s">
        <v>305</v>
      </c>
      <c r="K340" s="76">
        <v>1950</v>
      </c>
      <c r="L340" s="76">
        <v>1950</v>
      </c>
      <c r="M340" s="76">
        <v>118.94</v>
      </c>
      <c r="N340" s="76">
        <v>0</v>
      </c>
      <c r="O340" s="76">
        <v>11.51</v>
      </c>
    </row>
    <row r="341" spans="1:15" x14ac:dyDescent="0.25">
      <c r="A341" s="76" t="s">
        <v>79</v>
      </c>
      <c r="B341" s="76" t="s">
        <v>80</v>
      </c>
      <c r="C341" s="76" t="s">
        <v>81</v>
      </c>
      <c r="D341" s="76" t="s">
        <v>82</v>
      </c>
      <c r="E341" s="76" t="s">
        <v>795</v>
      </c>
      <c r="F341" s="76" t="s">
        <v>796</v>
      </c>
      <c r="G341" s="76" t="s">
        <v>367</v>
      </c>
      <c r="H341" s="76" t="str">
        <f>VLOOKUP(G341,Sheet1!$E$4:$F$355,2,)</f>
        <v>Fourth Court</v>
      </c>
      <c r="I341" s="76" t="s">
        <v>414</v>
      </c>
      <c r="J341" s="76" t="s">
        <v>289</v>
      </c>
      <c r="K341" s="76">
        <v>2560</v>
      </c>
      <c r="L341" s="76">
        <v>2560</v>
      </c>
      <c r="M341" s="76">
        <v>154.75</v>
      </c>
      <c r="N341" s="76">
        <v>0</v>
      </c>
      <c r="O341" s="76">
        <v>18.41</v>
      </c>
    </row>
    <row r="342" spans="1:15" x14ac:dyDescent="0.25">
      <c r="A342" s="76" t="s">
        <v>79</v>
      </c>
      <c r="B342" s="76" t="s">
        <v>80</v>
      </c>
      <c r="C342" s="76" t="s">
        <v>81</v>
      </c>
      <c r="D342" s="76" t="s">
        <v>82</v>
      </c>
      <c r="E342" s="76" t="s">
        <v>797</v>
      </c>
      <c r="F342" s="76" t="s">
        <v>798</v>
      </c>
      <c r="G342" s="76" t="s">
        <v>352</v>
      </c>
      <c r="H342" s="76" t="str">
        <f>VLOOKUP(G342,Sheet1!$E$4:$F$355,2,)</f>
        <v>First Court</v>
      </c>
      <c r="I342" s="76" t="s">
        <v>181</v>
      </c>
      <c r="J342" s="76" t="s">
        <v>305</v>
      </c>
      <c r="K342" s="76">
        <v>1950</v>
      </c>
      <c r="L342" s="76">
        <v>1950</v>
      </c>
      <c r="M342" s="76">
        <v>118.94</v>
      </c>
      <c r="N342" s="76">
        <v>0</v>
      </c>
      <c r="O342" s="76">
        <v>11.51</v>
      </c>
    </row>
    <row r="343" spans="1:15" x14ac:dyDescent="0.25">
      <c r="A343" s="76" t="s">
        <v>79</v>
      </c>
      <c r="B343" s="76" t="s">
        <v>80</v>
      </c>
      <c r="C343" s="76" t="s">
        <v>81</v>
      </c>
      <c r="D343" s="76" t="s">
        <v>82</v>
      </c>
      <c r="E343" s="76" t="s">
        <v>799</v>
      </c>
      <c r="F343" s="76" t="s">
        <v>800</v>
      </c>
      <c r="G343" s="76" t="s">
        <v>367</v>
      </c>
      <c r="H343" s="76" t="str">
        <f>VLOOKUP(G343,Sheet1!$E$4:$F$355,2,)</f>
        <v>Fourth Court</v>
      </c>
      <c r="I343" s="76" t="s">
        <v>414</v>
      </c>
      <c r="J343" s="76" t="s">
        <v>87</v>
      </c>
      <c r="K343" s="76">
        <v>2195</v>
      </c>
      <c r="L343" s="76">
        <v>2195</v>
      </c>
      <c r="M343" s="76">
        <v>129.47999999999999</v>
      </c>
      <c r="N343" s="76">
        <v>0</v>
      </c>
      <c r="O343" s="76">
        <v>18.52</v>
      </c>
    </row>
    <row r="344" spans="1:15" x14ac:dyDescent="0.25">
      <c r="A344" s="76" t="s">
        <v>79</v>
      </c>
      <c r="B344" s="76" t="s">
        <v>80</v>
      </c>
      <c r="C344" s="76" t="s">
        <v>81</v>
      </c>
      <c r="D344" s="76" t="s">
        <v>82</v>
      </c>
      <c r="E344" s="76" t="s">
        <v>801</v>
      </c>
      <c r="F344" s="76" t="s">
        <v>802</v>
      </c>
      <c r="G344" s="76" t="s">
        <v>352</v>
      </c>
      <c r="H344" s="76" t="str">
        <f>VLOOKUP(G344,Sheet1!$E$4:$F$355,2,)</f>
        <v>First Court</v>
      </c>
      <c r="I344" s="76" t="s">
        <v>164</v>
      </c>
      <c r="J344" s="76" t="s">
        <v>289</v>
      </c>
      <c r="K344" s="76">
        <v>2505</v>
      </c>
      <c r="L344" s="76">
        <v>2505</v>
      </c>
      <c r="M344" s="76">
        <v>152.29</v>
      </c>
      <c r="N344" s="76">
        <v>0</v>
      </c>
      <c r="O344" s="76">
        <v>17.79</v>
      </c>
    </row>
    <row r="345" spans="1:15" x14ac:dyDescent="0.25">
      <c r="A345" s="76" t="s">
        <v>79</v>
      </c>
      <c r="B345" s="76" t="s">
        <v>80</v>
      </c>
      <c r="C345" s="76" t="s">
        <v>81</v>
      </c>
      <c r="D345" s="76" t="s">
        <v>82</v>
      </c>
      <c r="E345" s="76" t="s">
        <v>803</v>
      </c>
      <c r="F345" s="76" t="s">
        <v>804</v>
      </c>
      <c r="G345" s="76" t="s">
        <v>288</v>
      </c>
      <c r="H345" s="76" t="str">
        <f>VLOOKUP(G345,Sheet1!$E$4:$F$355,2,)</f>
        <v>Second Court</v>
      </c>
      <c r="I345" s="76" t="s">
        <v>136</v>
      </c>
      <c r="J345" s="76" t="s">
        <v>289</v>
      </c>
      <c r="K345" s="76">
        <v>2510</v>
      </c>
      <c r="L345" s="76">
        <v>2510</v>
      </c>
      <c r="M345" s="76">
        <v>151.22</v>
      </c>
      <c r="N345" s="76">
        <v>0</v>
      </c>
      <c r="O345" s="76">
        <v>17.82</v>
      </c>
    </row>
    <row r="346" spans="1:15" x14ac:dyDescent="0.25">
      <c r="A346" s="76" t="s">
        <v>79</v>
      </c>
      <c r="B346" s="76" t="s">
        <v>80</v>
      </c>
      <c r="C346" s="76" t="s">
        <v>81</v>
      </c>
      <c r="D346" s="76" t="s">
        <v>82</v>
      </c>
      <c r="E346" s="76" t="s">
        <v>805</v>
      </c>
      <c r="F346" s="76" t="s">
        <v>806</v>
      </c>
      <c r="G346" s="76" t="s">
        <v>367</v>
      </c>
      <c r="H346" s="76" t="str">
        <f>VLOOKUP(G346,Sheet1!$E$4:$F$355,2,)</f>
        <v>Fourth Court</v>
      </c>
      <c r="I346" s="76" t="s">
        <v>414</v>
      </c>
      <c r="J346" s="76" t="s">
        <v>87</v>
      </c>
      <c r="K346" s="76">
        <v>2195</v>
      </c>
      <c r="L346" s="76">
        <v>2195</v>
      </c>
      <c r="M346" s="76">
        <v>129.47999999999999</v>
      </c>
      <c r="N346" s="76">
        <v>0</v>
      </c>
      <c r="O346" s="76">
        <v>18.52</v>
      </c>
    </row>
    <row r="347" spans="1:15" x14ac:dyDescent="0.25">
      <c r="A347" s="76" t="s">
        <v>79</v>
      </c>
      <c r="B347" s="76" t="s">
        <v>80</v>
      </c>
      <c r="C347" s="76" t="s">
        <v>81</v>
      </c>
      <c r="D347" s="76" t="s">
        <v>82</v>
      </c>
      <c r="E347" s="76" t="s">
        <v>807</v>
      </c>
      <c r="F347" s="76" t="s">
        <v>808</v>
      </c>
      <c r="G347" s="76" t="s">
        <v>352</v>
      </c>
      <c r="H347" s="76" t="str">
        <f>VLOOKUP(G347,Sheet1!$E$4:$F$355,2,)</f>
        <v>First Court</v>
      </c>
      <c r="I347" s="76" t="s">
        <v>181</v>
      </c>
      <c r="J347" s="76" t="s">
        <v>289</v>
      </c>
      <c r="K347" s="76">
        <v>2505</v>
      </c>
      <c r="L347" s="76">
        <v>2505</v>
      </c>
      <c r="M347" s="76">
        <v>152.29</v>
      </c>
      <c r="N347" s="76">
        <v>0</v>
      </c>
      <c r="O347" s="76">
        <v>17.79</v>
      </c>
    </row>
    <row r="348" spans="1:15" x14ac:dyDescent="0.25">
      <c r="A348" s="76" t="s">
        <v>79</v>
      </c>
      <c r="B348" s="76" t="s">
        <v>80</v>
      </c>
      <c r="C348" s="76" t="s">
        <v>81</v>
      </c>
      <c r="D348" s="76" t="s">
        <v>82</v>
      </c>
      <c r="E348" s="76" t="s">
        <v>809</v>
      </c>
      <c r="F348" s="76" t="s">
        <v>810</v>
      </c>
      <c r="G348" s="76" t="s">
        <v>288</v>
      </c>
      <c r="H348" s="76" t="str">
        <f>VLOOKUP(G348,Sheet1!$E$4:$F$355,2,)</f>
        <v>Second Court</v>
      </c>
      <c r="I348" s="76" t="s">
        <v>136</v>
      </c>
      <c r="J348" s="76" t="s">
        <v>289</v>
      </c>
      <c r="K348" s="76">
        <v>2525</v>
      </c>
      <c r="L348" s="76">
        <v>2525</v>
      </c>
      <c r="M348" s="76">
        <v>152.29</v>
      </c>
      <c r="N348" s="76">
        <v>0</v>
      </c>
      <c r="O348" s="76">
        <v>17.82</v>
      </c>
    </row>
    <row r="349" spans="1:15" x14ac:dyDescent="0.25">
      <c r="A349" s="76" t="s">
        <v>79</v>
      </c>
      <c r="B349" s="76" t="s">
        <v>80</v>
      </c>
      <c r="C349" s="76" t="s">
        <v>81</v>
      </c>
      <c r="D349" s="76" t="s">
        <v>82</v>
      </c>
      <c r="E349" s="76" t="s">
        <v>811</v>
      </c>
      <c r="F349" s="76" t="s">
        <v>812</v>
      </c>
      <c r="G349" s="76" t="s">
        <v>367</v>
      </c>
      <c r="H349" s="76" t="str">
        <f>VLOOKUP(G349,Sheet1!$E$4:$F$355,2,)</f>
        <v>Fourth Court</v>
      </c>
      <c r="I349" s="76" t="s">
        <v>414</v>
      </c>
      <c r="J349" s="76" t="s">
        <v>305</v>
      </c>
      <c r="K349" s="76">
        <v>2040</v>
      </c>
      <c r="L349" s="76">
        <v>2040</v>
      </c>
      <c r="M349" s="76">
        <v>124.54</v>
      </c>
      <c r="N349" s="76">
        <v>0</v>
      </c>
      <c r="O349" s="76">
        <v>13.07</v>
      </c>
    </row>
    <row r="350" spans="1:15" x14ac:dyDescent="0.25">
      <c r="A350" s="76" t="s">
        <v>79</v>
      </c>
      <c r="B350" s="76" t="s">
        <v>80</v>
      </c>
      <c r="C350" s="76" t="s">
        <v>81</v>
      </c>
      <c r="D350" s="76" t="s">
        <v>82</v>
      </c>
      <c r="E350" s="76" t="s">
        <v>813</v>
      </c>
      <c r="F350" s="76" t="s">
        <v>814</v>
      </c>
      <c r="G350" s="76" t="s">
        <v>352</v>
      </c>
      <c r="H350" s="76" t="str">
        <f>VLOOKUP(G350,Sheet1!$E$4:$F$355,2,)</f>
        <v>First Court</v>
      </c>
      <c r="I350" s="76" t="s">
        <v>181</v>
      </c>
      <c r="J350" s="76" t="s">
        <v>289</v>
      </c>
      <c r="K350" s="76">
        <v>2505</v>
      </c>
      <c r="L350" s="76">
        <v>2505</v>
      </c>
      <c r="M350" s="76">
        <v>152.29</v>
      </c>
      <c r="N350" s="76">
        <v>0</v>
      </c>
      <c r="O350" s="76">
        <v>17.79</v>
      </c>
    </row>
    <row r="351" spans="1:15" x14ac:dyDescent="0.25">
      <c r="A351" s="76" t="s">
        <v>79</v>
      </c>
      <c r="B351" s="76" t="s">
        <v>80</v>
      </c>
      <c r="C351" s="76" t="s">
        <v>81</v>
      </c>
      <c r="D351" s="76" t="s">
        <v>82</v>
      </c>
      <c r="E351" s="76" t="s">
        <v>815</v>
      </c>
      <c r="F351" s="76" t="s">
        <v>816</v>
      </c>
      <c r="G351" s="76" t="s">
        <v>288</v>
      </c>
      <c r="H351" s="76" t="str">
        <f>VLOOKUP(G351,Sheet1!$E$4:$F$355,2,)</f>
        <v>Second Court</v>
      </c>
      <c r="I351" s="76" t="s">
        <v>148</v>
      </c>
      <c r="J351" s="76" t="s">
        <v>289</v>
      </c>
      <c r="K351" s="76">
        <v>2465</v>
      </c>
      <c r="L351" s="76">
        <v>2465</v>
      </c>
      <c r="M351" s="76">
        <v>147.93</v>
      </c>
      <c r="N351" s="76">
        <v>0</v>
      </c>
      <c r="O351" s="76">
        <v>17.82</v>
      </c>
    </row>
    <row r="352" spans="1:15" x14ac:dyDescent="0.25">
      <c r="A352" s="76" t="s">
        <v>79</v>
      </c>
      <c r="B352" s="76" t="s">
        <v>80</v>
      </c>
      <c r="C352" s="76" t="s">
        <v>81</v>
      </c>
      <c r="D352" s="76" t="s">
        <v>82</v>
      </c>
      <c r="E352" s="76" t="s">
        <v>817</v>
      </c>
      <c r="F352" s="76" t="s">
        <v>818</v>
      </c>
      <c r="G352" s="76" t="s">
        <v>367</v>
      </c>
      <c r="H352" s="76" t="str">
        <f>VLOOKUP(G352,Sheet1!$E$4:$F$355,2,)</f>
        <v>Fourth Court</v>
      </c>
      <c r="I352" s="76" t="s">
        <v>127</v>
      </c>
      <c r="J352" s="76" t="s">
        <v>87</v>
      </c>
      <c r="K352" s="76">
        <v>2185</v>
      </c>
      <c r="L352" s="76">
        <v>2185</v>
      </c>
      <c r="M352" s="76">
        <v>129.47999999999999</v>
      </c>
      <c r="N352" s="76">
        <v>0</v>
      </c>
      <c r="O352" s="76">
        <v>17.940000000000001</v>
      </c>
    </row>
    <row r="353" spans="1:15" x14ac:dyDescent="0.25">
      <c r="A353" s="76" t="s">
        <v>79</v>
      </c>
      <c r="B353" s="76" t="s">
        <v>80</v>
      </c>
      <c r="C353" s="76" t="s">
        <v>81</v>
      </c>
      <c r="D353" s="76" t="s">
        <v>82</v>
      </c>
      <c r="E353" s="76" t="s">
        <v>819</v>
      </c>
      <c r="F353" s="76" t="s">
        <v>820</v>
      </c>
      <c r="G353" s="76" t="s">
        <v>288</v>
      </c>
      <c r="H353" s="76" t="str">
        <f>VLOOKUP(G353,Sheet1!$E$4:$F$355,2,)</f>
        <v>Second Court</v>
      </c>
      <c r="I353" s="76" t="s">
        <v>148</v>
      </c>
      <c r="J353" s="76" t="s">
        <v>289</v>
      </c>
      <c r="K353" s="76">
        <v>2510</v>
      </c>
      <c r="L353" s="76">
        <v>2510</v>
      </c>
      <c r="M353" s="76">
        <v>151.22</v>
      </c>
      <c r="N353" s="76">
        <v>0</v>
      </c>
      <c r="O353" s="76">
        <v>17.82</v>
      </c>
    </row>
    <row r="354" spans="1:15" x14ac:dyDescent="0.25">
      <c r="A354" s="76" t="s">
        <v>79</v>
      </c>
      <c r="B354" s="76" t="s">
        <v>80</v>
      </c>
      <c r="C354" s="76" t="s">
        <v>81</v>
      </c>
      <c r="D354" s="76" t="s">
        <v>82</v>
      </c>
      <c r="E354" s="76" t="s">
        <v>821</v>
      </c>
      <c r="F354" s="76" t="s">
        <v>822</v>
      </c>
      <c r="G354" s="76" t="s">
        <v>367</v>
      </c>
      <c r="H354" s="76" t="str">
        <f>VLOOKUP(G354,Sheet1!$E$4:$F$355,2,)</f>
        <v>Fourth Court</v>
      </c>
      <c r="I354" s="76" t="s">
        <v>127</v>
      </c>
      <c r="J354" s="76" t="s">
        <v>87</v>
      </c>
      <c r="K354" s="76">
        <v>2245</v>
      </c>
      <c r="L354" s="76">
        <v>2245</v>
      </c>
      <c r="M354" s="76">
        <v>137.56</v>
      </c>
      <c r="N354" s="76">
        <v>0</v>
      </c>
      <c r="O354" s="76">
        <v>13.99</v>
      </c>
    </row>
    <row r="355" spans="1:15" x14ac:dyDescent="0.25">
      <c r="A355" s="76" t="s">
        <v>79</v>
      </c>
      <c r="B355" s="76" t="s">
        <v>80</v>
      </c>
      <c r="C355" s="76" t="s">
        <v>81</v>
      </c>
      <c r="D355" s="76" t="s">
        <v>82</v>
      </c>
      <c r="E355" s="76" t="s">
        <v>823</v>
      </c>
      <c r="F355" s="76" t="s">
        <v>824</v>
      </c>
      <c r="G355" s="76" t="s">
        <v>288</v>
      </c>
      <c r="H355" s="76" t="str">
        <f>VLOOKUP(G355,Sheet1!$E$4:$F$355,2,)</f>
        <v>Second Court</v>
      </c>
      <c r="I355" s="76" t="s">
        <v>148</v>
      </c>
      <c r="J355" s="76" t="s">
        <v>289</v>
      </c>
      <c r="K355" s="76">
        <v>2485</v>
      </c>
      <c r="L355" s="76">
        <v>2485</v>
      </c>
      <c r="M355" s="76">
        <v>149.56</v>
      </c>
      <c r="N355" s="76">
        <v>0</v>
      </c>
      <c r="O355" s="76">
        <v>17.82</v>
      </c>
    </row>
    <row r="356" spans="1:15" x14ac:dyDescent="0.25">
      <c r="A356" s="76" t="s">
        <v>79</v>
      </c>
      <c r="B356" s="76" t="s">
        <v>80</v>
      </c>
      <c r="C356" s="76" t="s">
        <v>81</v>
      </c>
      <c r="D356" s="76" t="s">
        <v>82</v>
      </c>
      <c r="E356" s="76" t="s">
        <v>825</v>
      </c>
      <c r="F356" s="76" t="s">
        <v>826</v>
      </c>
      <c r="G356" s="76" t="s">
        <v>288</v>
      </c>
      <c r="H356" s="76" t="str">
        <f>VLOOKUP(G356,Sheet1!$E$4:$F$355,2,)</f>
        <v>Second Court</v>
      </c>
      <c r="I356" s="76" t="s">
        <v>164</v>
      </c>
      <c r="J356" s="76" t="s">
        <v>289</v>
      </c>
      <c r="K356" s="76">
        <v>2465</v>
      </c>
      <c r="L356" s="76">
        <v>2465</v>
      </c>
      <c r="M356" s="76">
        <v>147.93</v>
      </c>
      <c r="N356" s="76">
        <v>0</v>
      </c>
      <c r="O356" s="76">
        <v>17.82</v>
      </c>
    </row>
    <row r="357" spans="1:15" x14ac:dyDescent="0.25">
      <c r="A357" s="76" t="s">
        <v>79</v>
      </c>
      <c r="B357" s="76" t="s">
        <v>80</v>
      </c>
      <c r="C357" s="76" t="s">
        <v>81</v>
      </c>
      <c r="D357" s="76" t="s">
        <v>82</v>
      </c>
      <c r="E357" s="76" t="s">
        <v>827</v>
      </c>
      <c r="F357" s="76" t="s">
        <v>828</v>
      </c>
      <c r="G357" s="76" t="s">
        <v>367</v>
      </c>
      <c r="H357" s="76" t="str">
        <f>VLOOKUP(G357,Sheet1!$E$4:$F$355,2,)</f>
        <v>Fourth Court</v>
      </c>
      <c r="I357" s="76" t="s">
        <v>136</v>
      </c>
      <c r="J357" s="76" t="s">
        <v>87</v>
      </c>
      <c r="K357" s="76">
        <v>2185</v>
      </c>
      <c r="L357" s="76">
        <v>2185</v>
      </c>
      <c r="M357" s="76">
        <v>129.47999999999999</v>
      </c>
      <c r="N357" s="76">
        <v>0</v>
      </c>
      <c r="O357" s="76">
        <v>17.940000000000001</v>
      </c>
    </row>
    <row r="358" spans="1:15" x14ac:dyDescent="0.25">
      <c r="A358" s="76" t="s">
        <v>79</v>
      </c>
      <c r="B358" s="76" t="s">
        <v>80</v>
      </c>
      <c r="C358" s="76" t="s">
        <v>81</v>
      </c>
      <c r="D358" s="76" t="s">
        <v>82</v>
      </c>
      <c r="E358" s="76" t="s">
        <v>829</v>
      </c>
      <c r="F358" s="76" t="s">
        <v>830</v>
      </c>
      <c r="G358" s="76" t="s">
        <v>288</v>
      </c>
      <c r="H358" s="76" t="str">
        <f>VLOOKUP(G358,Sheet1!$E$4:$F$355,2,)</f>
        <v>Second Court</v>
      </c>
      <c r="I358" s="76" t="s">
        <v>164</v>
      </c>
      <c r="J358" s="76" t="s">
        <v>289</v>
      </c>
      <c r="K358" s="76">
        <v>2510</v>
      </c>
      <c r="L358" s="76">
        <v>2510</v>
      </c>
      <c r="M358" s="76">
        <v>151.22</v>
      </c>
      <c r="N358" s="76">
        <v>0</v>
      </c>
      <c r="O358" s="76">
        <v>17.82</v>
      </c>
    </row>
    <row r="359" spans="1:15" x14ac:dyDescent="0.25">
      <c r="A359" s="76" t="s">
        <v>79</v>
      </c>
      <c r="B359" s="76" t="s">
        <v>80</v>
      </c>
      <c r="C359" s="76" t="s">
        <v>81</v>
      </c>
      <c r="D359" s="76" t="s">
        <v>82</v>
      </c>
      <c r="E359" s="76" t="s">
        <v>831</v>
      </c>
      <c r="F359" s="76" t="s">
        <v>832</v>
      </c>
      <c r="G359" s="76" t="s">
        <v>367</v>
      </c>
      <c r="H359" s="76" t="str">
        <f>VLOOKUP(G359,Sheet1!$E$4:$F$355,2,)</f>
        <v>Fourth Court</v>
      </c>
      <c r="I359" s="76" t="s">
        <v>136</v>
      </c>
      <c r="J359" s="76" t="s">
        <v>289</v>
      </c>
      <c r="K359" s="76">
        <v>2505</v>
      </c>
      <c r="L359" s="76">
        <v>2505</v>
      </c>
      <c r="M359" s="76">
        <v>152.29</v>
      </c>
      <c r="N359" s="76">
        <v>0</v>
      </c>
      <c r="O359" s="76">
        <v>17.79</v>
      </c>
    </row>
    <row r="360" spans="1:15" x14ac:dyDescent="0.25">
      <c r="A360" s="76" t="s">
        <v>79</v>
      </c>
      <c r="B360" s="76" t="s">
        <v>80</v>
      </c>
      <c r="C360" s="76" t="s">
        <v>81</v>
      </c>
      <c r="D360" s="76" t="s">
        <v>82</v>
      </c>
      <c r="E360" s="76" t="s">
        <v>833</v>
      </c>
      <c r="F360" s="76" t="s">
        <v>834</v>
      </c>
      <c r="G360" s="76" t="s">
        <v>288</v>
      </c>
      <c r="H360" s="76" t="str">
        <f>VLOOKUP(G360,Sheet1!$E$4:$F$355,2,)</f>
        <v>Second Court</v>
      </c>
      <c r="I360" s="76" t="s">
        <v>148</v>
      </c>
      <c r="J360" s="76" t="s">
        <v>289</v>
      </c>
      <c r="K360" s="76">
        <v>2525</v>
      </c>
      <c r="L360" s="76">
        <v>2525</v>
      </c>
      <c r="M360" s="76">
        <v>152.29</v>
      </c>
      <c r="N360" s="76">
        <v>0</v>
      </c>
      <c r="O360" s="76">
        <v>17.82</v>
      </c>
    </row>
    <row r="361" spans="1:15" x14ac:dyDescent="0.25">
      <c r="A361" s="76" t="s">
        <v>79</v>
      </c>
      <c r="B361" s="76" t="s">
        <v>80</v>
      </c>
      <c r="C361" s="76" t="s">
        <v>81</v>
      </c>
      <c r="D361" s="76" t="s">
        <v>82</v>
      </c>
      <c r="E361" s="76" t="s">
        <v>835</v>
      </c>
      <c r="F361" s="76" t="s">
        <v>836</v>
      </c>
      <c r="G361" s="76" t="s">
        <v>367</v>
      </c>
      <c r="H361" s="76" t="str">
        <f>VLOOKUP(G361,Sheet1!$E$4:$F$355,2,)</f>
        <v>Fourth Court</v>
      </c>
      <c r="I361" s="76" t="s">
        <v>127</v>
      </c>
      <c r="J361" s="76" t="s">
        <v>289</v>
      </c>
      <c r="K361" s="76">
        <v>2505</v>
      </c>
      <c r="L361" s="76">
        <v>2505</v>
      </c>
      <c r="M361" s="76">
        <v>152.29</v>
      </c>
      <c r="N361" s="76">
        <v>0</v>
      </c>
      <c r="O361" s="76">
        <v>17.79</v>
      </c>
    </row>
    <row r="362" spans="1:15" x14ac:dyDescent="0.25">
      <c r="A362" s="76" t="s">
        <v>79</v>
      </c>
      <c r="B362" s="76" t="s">
        <v>80</v>
      </c>
      <c r="C362" s="76" t="s">
        <v>81</v>
      </c>
      <c r="D362" s="76" t="s">
        <v>82</v>
      </c>
      <c r="E362" s="76" t="s">
        <v>837</v>
      </c>
      <c r="F362" s="76" t="s">
        <v>838</v>
      </c>
      <c r="G362" s="76" t="s">
        <v>288</v>
      </c>
      <c r="H362" s="76" t="str">
        <f>VLOOKUP(G362,Sheet1!$E$4:$F$355,2,)</f>
        <v>Second Court</v>
      </c>
      <c r="I362" s="76" t="s">
        <v>164</v>
      </c>
      <c r="J362" s="76" t="s">
        <v>289</v>
      </c>
      <c r="K362" s="76">
        <v>2485</v>
      </c>
      <c r="L362" s="76">
        <v>2485</v>
      </c>
      <c r="M362" s="76">
        <v>149.56</v>
      </c>
      <c r="N362" s="76">
        <v>0</v>
      </c>
      <c r="O362" s="76">
        <v>17.82</v>
      </c>
    </row>
    <row r="363" spans="1:15" x14ac:dyDescent="0.25">
      <c r="A363" s="76" t="s">
        <v>79</v>
      </c>
      <c r="B363" s="76" t="s">
        <v>80</v>
      </c>
      <c r="C363" s="76" t="s">
        <v>81</v>
      </c>
      <c r="D363" s="76" t="s">
        <v>82</v>
      </c>
      <c r="E363" s="76" t="s">
        <v>839</v>
      </c>
      <c r="F363" s="76" t="s">
        <v>840</v>
      </c>
      <c r="G363" s="76" t="s">
        <v>367</v>
      </c>
      <c r="H363" s="76" t="str">
        <f>VLOOKUP(G363,Sheet1!$E$4:$F$355,2,)</f>
        <v>Fourth Court</v>
      </c>
      <c r="I363" s="76" t="s">
        <v>127</v>
      </c>
      <c r="J363" s="76" t="s">
        <v>87</v>
      </c>
      <c r="K363" s="76">
        <v>2185</v>
      </c>
      <c r="L363" s="76">
        <v>2185</v>
      </c>
      <c r="M363" s="76">
        <v>129.47999999999999</v>
      </c>
      <c r="N363" s="76">
        <v>0</v>
      </c>
      <c r="O363" s="76">
        <v>17.940000000000001</v>
      </c>
    </row>
    <row r="364" spans="1:15" x14ac:dyDescent="0.25">
      <c r="A364" s="76" t="s">
        <v>79</v>
      </c>
      <c r="B364" s="76" t="s">
        <v>80</v>
      </c>
      <c r="C364" s="76" t="s">
        <v>81</v>
      </c>
      <c r="D364" s="76" t="s">
        <v>82</v>
      </c>
      <c r="E364" s="76" t="s">
        <v>841</v>
      </c>
      <c r="F364" s="76" t="s">
        <v>842</v>
      </c>
      <c r="G364" s="76" t="s">
        <v>288</v>
      </c>
      <c r="H364" s="76" t="str">
        <f>VLOOKUP(G364,Sheet1!$E$4:$F$355,2,)</f>
        <v>Second Court</v>
      </c>
      <c r="I364" s="76" t="s">
        <v>181</v>
      </c>
      <c r="J364" s="76" t="s">
        <v>289</v>
      </c>
      <c r="K364" s="76">
        <v>2465</v>
      </c>
      <c r="L364" s="76">
        <v>2465</v>
      </c>
      <c r="M364" s="76">
        <v>147.93</v>
      </c>
      <c r="N364" s="76">
        <v>0</v>
      </c>
      <c r="O364" s="76">
        <v>17.82</v>
      </c>
    </row>
    <row r="365" spans="1:15" x14ac:dyDescent="0.25">
      <c r="A365" s="76" t="s">
        <v>79</v>
      </c>
      <c r="B365" s="76" t="s">
        <v>80</v>
      </c>
      <c r="C365" s="76" t="s">
        <v>81</v>
      </c>
      <c r="D365" s="76" t="s">
        <v>82</v>
      </c>
      <c r="E365" s="76" t="s">
        <v>843</v>
      </c>
      <c r="F365" s="76" t="s">
        <v>844</v>
      </c>
      <c r="G365" s="76" t="s">
        <v>367</v>
      </c>
      <c r="H365" s="76" t="str">
        <f>VLOOKUP(G365,Sheet1!$E$4:$F$355,2,)</f>
        <v>Fourth Court</v>
      </c>
      <c r="I365" s="76" t="s">
        <v>148</v>
      </c>
      <c r="J365" s="76" t="s">
        <v>87</v>
      </c>
      <c r="K365" s="76">
        <v>2185</v>
      </c>
      <c r="L365" s="76">
        <v>2185</v>
      </c>
      <c r="M365" s="76">
        <v>129.47999999999999</v>
      </c>
      <c r="N365" s="76">
        <v>0</v>
      </c>
      <c r="O365" s="76">
        <v>17.940000000000001</v>
      </c>
    </row>
    <row r="366" spans="1:15" x14ac:dyDescent="0.25">
      <c r="A366" s="76" t="s">
        <v>79</v>
      </c>
      <c r="B366" s="76" t="s">
        <v>80</v>
      </c>
      <c r="C366" s="76" t="s">
        <v>81</v>
      </c>
      <c r="D366" s="76" t="s">
        <v>82</v>
      </c>
      <c r="E366" s="76" t="s">
        <v>845</v>
      </c>
      <c r="F366" s="76" t="s">
        <v>846</v>
      </c>
      <c r="G366" s="76" t="s">
        <v>288</v>
      </c>
      <c r="H366" s="76" t="str">
        <f>VLOOKUP(G366,Sheet1!$E$4:$F$355,2,)</f>
        <v>Second Court</v>
      </c>
      <c r="I366" s="76" t="s">
        <v>181</v>
      </c>
      <c r="J366" s="76" t="s">
        <v>289</v>
      </c>
      <c r="K366" s="76">
        <v>2510</v>
      </c>
      <c r="L366" s="76">
        <v>2510</v>
      </c>
      <c r="M366" s="76">
        <v>151.22</v>
      </c>
      <c r="N366" s="76">
        <v>0</v>
      </c>
      <c r="O366" s="76">
        <v>17.82</v>
      </c>
    </row>
    <row r="367" spans="1:15" x14ac:dyDescent="0.25">
      <c r="A367" s="76" t="s">
        <v>79</v>
      </c>
      <c r="B367" s="76" t="s">
        <v>80</v>
      </c>
      <c r="C367" s="76" t="s">
        <v>81</v>
      </c>
      <c r="D367" s="76" t="s">
        <v>82</v>
      </c>
      <c r="E367" s="76" t="s">
        <v>847</v>
      </c>
      <c r="F367" s="76" t="s">
        <v>848</v>
      </c>
      <c r="G367" s="76" t="s">
        <v>367</v>
      </c>
      <c r="H367" s="76" t="str">
        <f>VLOOKUP(G367,Sheet1!$E$4:$F$355,2,)</f>
        <v>Fourth Court</v>
      </c>
      <c r="I367" s="76" t="s">
        <v>148</v>
      </c>
      <c r="J367" s="76" t="s">
        <v>289</v>
      </c>
      <c r="K367" s="76">
        <v>2505</v>
      </c>
      <c r="L367" s="76">
        <v>2505</v>
      </c>
      <c r="M367" s="76">
        <v>152.29</v>
      </c>
      <c r="N367" s="76">
        <v>0</v>
      </c>
      <c r="O367" s="76">
        <v>17.79</v>
      </c>
    </row>
    <row r="368" spans="1:15" x14ac:dyDescent="0.25">
      <c r="A368" s="76" t="s">
        <v>79</v>
      </c>
      <c r="B368" s="76" t="s">
        <v>80</v>
      </c>
      <c r="C368" s="76" t="s">
        <v>81</v>
      </c>
      <c r="D368" s="76" t="s">
        <v>82</v>
      </c>
      <c r="E368" s="76" t="s">
        <v>849</v>
      </c>
      <c r="F368" s="76" t="s">
        <v>850</v>
      </c>
      <c r="G368" s="76" t="s">
        <v>288</v>
      </c>
      <c r="H368" s="76" t="str">
        <f>VLOOKUP(G368,Sheet1!$E$4:$F$355,2,)</f>
        <v>Second Court</v>
      </c>
      <c r="I368" s="76" t="s">
        <v>164</v>
      </c>
      <c r="J368" s="76" t="s">
        <v>289</v>
      </c>
      <c r="K368" s="76">
        <v>2525</v>
      </c>
      <c r="L368" s="76">
        <v>2525</v>
      </c>
      <c r="M368" s="76">
        <v>152.29</v>
      </c>
      <c r="N368" s="76">
        <v>0</v>
      </c>
      <c r="O368" s="76">
        <v>17.82</v>
      </c>
    </row>
    <row r="369" spans="1:15" x14ac:dyDescent="0.25">
      <c r="A369" s="76" t="s">
        <v>79</v>
      </c>
      <c r="B369" s="76" t="s">
        <v>80</v>
      </c>
      <c r="C369" s="76" t="s">
        <v>81</v>
      </c>
      <c r="D369" s="76" t="s">
        <v>82</v>
      </c>
      <c r="E369" s="76" t="s">
        <v>851</v>
      </c>
      <c r="F369" s="76" t="s">
        <v>852</v>
      </c>
      <c r="G369" s="76" t="s">
        <v>367</v>
      </c>
      <c r="H369" s="76" t="str">
        <f>VLOOKUP(G369,Sheet1!$E$4:$F$355,2,)</f>
        <v>Fourth Court</v>
      </c>
      <c r="I369" s="76" t="s">
        <v>136</v>
      </c>
      <c r="J369" s="76" t="s">
        <v>289</v>
      </c>
      <c r="K369" s="76">
        <v>2505</v>
      </c>
      <c r="L369" s="76">
        <v>2505</v>
      </c>
      <c r="M369" s="76">
        <v>152.29</v>
      </c>
      <c r="N369" s="76">
        <v>0</v>
      </c>
      <c r="O369" s="76">
        <v>17.79</v>
      </c>
    </row>
    <row r="370" spans="1:15" x14ac:dyDescent="0.25">
      <c r="A370" s="76" t="s">
        <v>79</v>
      </c>
      <c r="B370" s="76" t="s">
        <v>80</v>
      </c>
      <c r="C370" s="76" t="s">
        <v>81</v>
      </c>
      <c r="D370" s="76" t="s">
        <v>82</v>
      </c>
      <c r="E370" s="76" t="s">
        <v>853</v>
      </c>
      <c r="F370" s="76" t="s">
        <v>854</v>
      </c>
      <c r="G370" s="76" t="s">
        <v>288</v>
      </c>
      <c r="H370" s="76" t="str">
        <f>VLOOKUP(G370,Sheet1!$E$4:$F$355,2,)</f>
        <v>Second Court</v>
      </c>
      <c r="I370" s="76" t="s">
        <v>181</v>
      </c>
      <c r="J370" s="76" t="s">
        <v>289</v>
      </c>
      <c r="K370" s="76">
        <v>2485</v>
      </c>
      <c r="L370" s="76">
        <v>2485</v>
      </c>
      <c r="M370" s="76">
        <v>149.56</v>
      </c>
      <c r="N370" s="76">
        <v>0</v>
      </c>
      <c r="O370" s="76">
        <v>17.82</v>
      </c>
    </row>
    <row r="371" spans="1:15" x14ac:dyDescent="0.25">
      <c r="A371" s="76" t="s">
        <v>79</v>
      </c>
      <c r="B371" s="76" t="s">
        <v>80</v>
      </c>
      <c r="C371" s="76" t="s">
        <v>81</v>
      </c>
      <c r="D371" s="76" t="s">
        <v>82</v>
      </c>
      <c r="E371" s="76" t="s">
        <v>855</v>
      </c>
      <c r="F371" s="76" t="s">
        <v>856</v>
      </c>
      <c r="G371" s="76" t="s">
        <v>367</v>
      </c>
      <c r="H371" s="76" t="str">
        <f>VLOOKUP(G371,Sheet1!$E$4:$F$355,2,)</f>
        <v>Fourth Court</v>
      </c>
      <c r="I371" s="76" t="s">
        <v>136</v>
      </c>
      <c r="J371" s="76" t="s">
        <v>87</v>
      </c>
      <c r="K371" s="76">
        <v>2185</v>
      </c>
      <c r="L371" s="76">
        <v>2185</v>
      </c>
      <c r="M371" s="76">
        <v>129.47999999999999</v>
      </c>
      <c r="N371" s="76">
        <v>0</v>
      </c>
      <c r="O371" s="76">
        <v>17.940000000000001</v>
      </c>
    </row>
    <row r="372" spans="1:15" x14ac:dyDescent="0.25">
      <c r="A372" s="76" t="s">
        <v>79</v>
      </c>
      <c r="B372" s="76" t="s">
        <v>80</v>
      </c>
      <c r="C372" s="76" t="s">
        <v>81</v>
      </c>
      <c r="D372" s="76" t="s">
        <v>82</v>
      </c>
      <c r="E372" s="76" t="s">
        <v>857</v>
      </c>
      <c r="F372" s="76" t="s">
        <v>858</v>
      </c>
      <c r="G372" s="76" t="s">
        <v>288</v>
      </c>
      <c r="H372" s="76" t="str">
        <f>VLOOKUP(G372,Sheet1!$E$4:$F$355,2,)</f>
        <v>Second Court</v>
      </c>
      <c r="I372" s="76" t="s">
        <v>200</v>
      </c>
      <c r="J372" s="76" t="s">
        <v>289</v>
      </c>
      <c r="K372" s="76">
        <v>2465</v>
      </c>
      <c r="L372" s="76">
        <v>2465</v>
      </c>
      <c r="M372" s="76">
        <v>147.93</v>
      </c>
      <c r="N372" s="76">
        <v>0</v>
      </c>
      <c r="O372" s="76">
        <v>17.82</v>
      </c>
    </row>
    <row r="373" spans="1:15" x14ac:dyDescent="0.25">
      <c r="A373" s="76" t="s">
        <v>79</v>
      </c>
      <c r="B373" s="76" t="s">
        <v>80</v>
      </c>
      <c r="C373" s="76" t="s">
        <v>81</v>
      </c>
      <c r="D373" s="76" t="s">
        <v>82</v>
      </c>
      <c r="E373" s="76" t="s">
        <v>859</v>
      </c>
      <c r="F373" s="76" t="s">
        <v>860</v>
      </c>
      <c r="G373" s="76" t="s">
        <v>367</v>
      </c>
      <c r="H373" s="76" t="str">
        <f>VLOOKUP(G373,Sheet1!$E$4:$F$355,2,)</f>
        <v>Fourth Court</v>
      </c>
      <c r="I373" s="76" t="s">
        <v>164</v>
      </c>
      <c r="J373" s="76" t="s">
        <v>87</v>
      </c>
      <c r="K373" s="76">
        <v>2195</v>
      </c>
      <c r="L373" s="76">
        <v>2185</v>
      </c>
      <c r="M373" s="76">
        <v>129.47999999999999</v>
      </c>
      <c r="N373" s="76">
        <v>0</v>
      </c>
      <c r="O373" s="76">
        <v>17.940000000000001</v>
      </c>
    </row>
    <row r="374" spans="1:15" x14ac:dyDescent="0.25">
      <c r="A374" s="76" t="s">
        <v>79</v>
      </c>
      <c r="B374" s="76" t="s">
        <v>80</v>
      </c>
      <c r="C374" s="76" t="s">
        <v>81</v>
      </c>
      <c r="D374" s="76" t="s">
        <v>82</v>
      </c>
      <c r="E374" s="76" t="s">
        <v>861</v>
      </c>
      <c r="F374" s="76" t="s">
        <v>862</v>
      </c>
      <c r="G374" s="76" t="s">
        <v>288</v>
      </c>
      <c r="H374" s="76" t="str">
        <f>VLOOKUP(G374,Sheet1!$E$4:$F$355,2,)</f>
        <v>Second Court</v>
      </c>
      <c r="I374" s="76" t="s">
        <v>200</v>
      </c>
      <c r="J374" s="76" t="s">
        <v>289</v>
      </c>
      <c r="K374" s="76">
        <v>2510</v>
      </c>
      <c r="L374" s="76">
        <v>2510</v>
      </c>
      <c r="M374" s="76">
        <v>151.22</v>
      </c>
      <c r="N374" s="76">
        <v>0</v>
      </c>
      <c r="O374" s="76">
        <v>17.82</v>
      </c>
    </row>
    <row r="375" spans="1:15" x14ac:dyDescent="0.25">
      <c r="A375" s="76" t="s">
        <v>79</v>
      </c>
      <c r="B375" s="76" t="s">
        <v>80</v>
      </c>
      <c r="C375" s="76" t="s">
        <v>81</v>
      </c>
      <c r="D375" s="76" t="s">
        <v>82</v>
      </c>
      <c r="E375" s="76" t="s">
        <v>863</v>
      </c>
      <c r="F375" s="76" t="s">
        <v>864</v>
      </c>
      <c r="G375" s="76" t="s">
        <v>367</v>
      </c>
      <c r="H375" s="76" t="str">
        <f>VLOOKUP(G375,Sheet1!$E$4:$F$355,2,)</f>
        <v>Fourth Court</v>
      </c>
      <c r="I375" s="76" t="s">
        <v>164</v>
      </c>
      <c r="J375" s="76" t="s">
        <v>289</v>
      </c>
      <c r="K375" s="76">
        <v>2505</v>
      </c>
      <c r="L375" s="76">
        <v>2505</v>
      </c>
      <c r="M375" s="76">
        <v>152.29</v>
      </c>
      <c r="N375" s="76">
        <v>0</v>
      </c>
      <c r="O375" s="76">
        <v>17.79</v>
      </c>
    </row>
    <row r="376" spans="1:15" x14ac:dyDescent="0.25">
      <c r="A376" s="76" t="s">
        <v>79</v>
      </c>
      <c r="B376" s="76" t="s">
        <v>80</v>
      </c>
      <c r="C376" s="76" t="s">
        <v>81</v>
      </c>
      <c r="D376" s="76" t="s">
        <v>82</v>
      </c>
      <c r="E376" s="76" t="s">
        <v>865</v>
      </c>
      <c r="F376" s="76" t="s">
        <v>866</v>
      </c>
      <c r="G376" s="76" t="s">
        <v>302</v>
      </c>
      <c r="H376" s="76" t="str">
        <f>VLOOKUP(G376,Sheet1!$E$4:$F$355,2,)</f>
        <v>Sixth Court</v>
      </c>
      <c r="I376" s="76" t="s">
        <v>136</v>
      </c>
      <c r="J376" s="76" t="s">
        <v>289</v>
      </c>
      <c r="K376" s="76">
        <v>2505</v>
      </c>
      <c r="L376" s="76">
        <v>2505</v>
      </c>
      <c r="M376" s="76">
        <v>152.29</v>
      </c>
      <c r="N376" s="76">
        <v>0</v>
      </c>
      <c r="O376" s="76">
        <v>17.79</v>
      </c>
    </row>
    <row r="377" spans="1:15" x14ac:dyDescent="0.25">
      <c r="A377" s="76" t="s">
        <v>79</v>
      </c>
      <c r="B377" s="76" t="s">
        <v>80</v>
      </c>
      <c r="C377" s="76" t="s">
        <v>81</v>
      </c>
      <c r="D377" s="76" t="s">
        <v>82</v>
      </c>
      <c r="E377" s="76" t="s">
        <v>867</v>
      </c>
      <c r="F377" s="76" t="s">
        <v>868</v>
      </c>
      <c r="G377" s="76" t="s">
        <v>288</v>
      </c>
      <c r="H377" s="76" t="str">
        <f>VLOOKUP(G377,Sheet1!$E$4:$F$355,2,)</f>
        <v>Second Court</v>
      </c>
      <c r="I377" s="76" t="s">
        <v>181</v>
      </c>
      <c r="J377" s="76" t="s">
        <v>289</v>
      </c>
      <c r="K377" s="76">
        <v>2525</v>
      </c>
      <c r="L377" s="76">
        <v>2525</v>
      </c>
      <c r="M377" s="76">
        <v>152.29</v>
      </c>
      <c r="N377" s="76">
        <v>0</v>
      </c>
      <c r="O377" s="76">
        <v>17.82</v>
      </c>
    </row>
    <row r="378" spans="1:15" x14ac:dyDescent="0.25">
      <c r="A378" s="76" t="s">
        <v>79</v>
      </c>
      <c r="B378" s="76" t="s">
        <v>80</v>
      </c>
      <c r="C378" s="76" t="s">
        <v>81</v>
      </c>
      <c r="D378" s="76" t="s">
        <v>82</v>
      </c>
      <c r="E378" s="76" t="s">
        <v>869</v>
      </c>
      <c r="F378" s="76" t="s">
        <v>870</v>
      </c>
      <c r="G378" s="76" t="s">
        <v>367</v>
      </c>
      <c r="H378" s="76" t="str">
        <f>VLOOKUP(G378,Sheet1!$E$4:$F$355,2,)</f>
        <v>Fourth Court</v>
      </c>
      <c r="I378" s="76" t="s">
        <v>148</v>
      </c>
      <c r="J378" s="76" t="s">
        <v>289</v>
      </c>
      <c r="K378" s="76">
        <v>2505</v>
      </c>
      <c r="L378" s="76">
        <v>2505</v>
      </c>
      <c r="M378" s="76">
        <v>152.29</v>
      </c>
      <c r="N378" s="76">
        <v>0</v>
      </c>
      <c r="O378" s="76">
        <v>17.79</v>
      </c>
    </row>
    <row r="379" spans="1:15" x14ac:dyDescent="0.25">
      <c r="A379" s="76" t="s">
        <v>79</v>
      </c>
      <c r="B379" s="76" t="s">
        <v>80</v>
      </c>
      <c r="C379" s="76" t="s">
        <v>81</v>
      </c>
      <c r="D379" s="76" t="s">
        <v>82</v>
      </c>
      <c r="E379" s="76" t="s">
        <v>871</v>
      </c>
      <c r="F379" s="76" t="s">
        <v>872</v>
      </c>
      <c r="G379" s="76" t="s">
        <v>288</v>
      </c>
      <c r="H379" s="76" t="str">
        <f>VLOOKUP(G379,Sheet1!$E$4:$F$355,2,)</f>
        <v>Second Court</v>
      </c>
      <c r="I379" s="76" t="s">
        <v>200</v>
      </c>
      <c r="J379" s="76" t="s">
        <v>289</v>
      </c>
      <c r="K379" s="76">
        <v>2485</v>
      </c>
      <c r="L379" s="76">
        <v>2485</v>
      </c>
      <c r="M379" s="76">
        <v>149.56</v>
      </c>
      <c r="N379" s="76">
        <v>0</v>
      </c>
      <c r="O379" s="76">
        <v>17.82</v>
      </c>
    </row>
    <row r="380" spans="1:15" x14ac:dyDescent="0.25">
      <c r="A380" s="76" t="s">
        <v>79</v>
      </c>
      <c r="B380" s="76" t="s">
        <v>80</v>
      </c>
      <c r="C380" s="76" t="s">
        <v>81</v>
      </c>
      <c r="D380" s="76" t="s">
        <v>82</v>
      </c>
      <c r="E380" s="76" t="s">
        <v>873</v>
      </c>
      <c r="F380" s="76" t="s">
        <v>874</v>
      </c>
      <c r="G380" s="76" t="s">
        <v>367</v>
      </c>
      <c r="H380" s="76" t="str">
        <f>VLOOKUP(G380,Sheet1!$E$4:$F$355,2,)</f>
        <v>Fourth Court</v>
      </c>
      <c r="I380" s="76" t="s">
        <v>148</v>
      </c>
      <c r="J380" s="76" t="s">
        <v>87</v>
      </c>
      <c r="K380" s="76">
        <v>2185</v>
      </c>
      <c r="L380" s="76">
        <v>2185</v>
      </c>
      <c r="M380" s="76">
        <v>129.47999999999999</v>
      </c>
      <c r="N380" s="76">
        <v>0</v>
      </c>
      <c r="O380" s="76">
        <v>17.940000000000001</v>
      </c>
    </row>
    <row r="381" spans="1:15" x14ac:dyDescent="0.25">
      <c r="A381" s="76" t="s">
        <v>79</v>
      </c>
      <c r="B381" s="76" t="s">
        <v>80</v>
      </c>
      <c r="C381" s="76" t="s">
        <v>81</v>
      </c>
      <c r="D381" s="76" t="s">
        <v>82</v>
      </c>
      <c r="E381" s="76" t="s">
        <v>875</v>
      </c>
      <c r="F381" s="76" t="s">
        <v>876</v>
      </c>
      <c r="G381" s="76" t="s">
        <v>288</v>
      </c>
      <c r="H381" s="76" t="str">
        <f>VLOOKUP(G381,Sheet1!$E$4:$F$355,2,)</f>
        <v>Second Court</v>
      </c>
      <c r="I381" s="76" t="s">
        <v>414</v>
      </c>
      <c r="J381" s="76" t="s">
        <v>305</v>
      </c>
      <c r="K381" s="76">
        <v>2040</v>
      </c>
      <c r="L381" s="76">
        <v>2040</v>
      </c>
      <c r="M381" s="76">
        <v>124.54</v>
      </c>
      <c r="N381" s="76">
        <v>0</v>
      </c>
      <c r="O381" s="76">
        <v>13.07</v>
      </c>
    </row>
    <row r="382" spans="1:15" x14ac:dyDescent="0.25">
      <c r="A382" s="76" t="s">
        <v>79</v>
      </c>
      <c r="B382" s="76" t="s">
        <v>80</v>
      </c>
      <c r="C382" s="76" t="s">
        <v>81</v>
      </c>
      <c r="D382" s="76" t="s">
        <v>82</v>
      </c>
      <c r="E382" s="76" t="s">
        <v>877</v>
      </c>
      <c r="F382" s="76" t="s">
        <v>878</v>
      </c>
      <c r="G382" s="76" t="s">
        <v>367</v>
      </c>
      <c r="H382" s="76" t="str">
        <f>VLOOKUP(G382,Sheet1!$E$4:$F$355,2,)</f>
        <v>Fourth Court</v>
      </c>
      <c r="I382" s="76" t="s">
        <v>181</v>
      </c>
      <c r="J382" s="76" t="s">
        <v>87</v>
      </c>
      <c r="K382" s="76">
        <v>2195</v>
      </c>
      <c r="L382" s="76">
        <v>2185</v>
      </c>
      <c r="M382" s="76">
        <v>129.47999999999999</v>
      </c>
      <c r="N382" s="76">
        <v>0</v>
      </c>
      <c r="O382" s="76">
        <v>17.940000000000001</v>
      </c>
    </row>
    <row r="383" spans="1:15" x14ac:dyDescent="0.25">
      <c r="A383" s="76" t="s">
        <v>79</v>
      </c>
      <c r="B383" s="76" t="s">
        <v>80</v>
      </c>
      <c r="C383" s="76" t="s">
        <v>81</v>
      </c>
      <c r="D383" s="76" t="s">
        <v>82</v>
      </c>
      <c r="E383" s="76" t="s">
        <v>879</v>
      </c>
      <c r="F383" s="76" t="s">
        <v>880</v>
      </c>
      <c r="G383" s="76" t="s">
        <v>302</v>
      </c>
      <c r="H383" s="76" t="str">
        <f>VLOOKUP(G383,Sheet1!$E$4:$F$355,2,)</f>
        <v>Sixth Court</v>
      </c>
      <c r="I383" s="76" t="s">
        <v>136</v>
      </c>
      <c r="J383" s="76" t="s">
        <v>289</v>
      </c>
      <c r="K383" s="76">
        <v>2505</v>
      </c>
      <c r="L383" s="76">
        <v>2505</v>
      </c>
      <c r="M383" s="76">
        <v>152.29</v>
      </c>
      <c r="N383" s="76">
        <v>0</v>
      </c>
      <c r="O383" s="76">
        <v>17.79</v>
      </c>
    </row>
    <row r="384" spans="1:15" x14ac:dyDescent="0.25">
      <c r="A384" s="76" t="s">
        <v>79</v>
      </c>
      <c r="B384" s="76" t="s">
        <v>80</v>
      </c>
      <c r="C384" s="76" t="s">
        <v>81</v>
      </c>
      <c r="D384" s="76" t="s">
        <v>82</v>
      </c>
      <c r="E384" s="76" t="s">
        <v>881</v>
      </c>
      <c r="F384" s="76" t="s">
        <v>882</v>
      </c>
      <c r="G384" s="76" t="s">
        <v>288</v>
      </c>
      <c r="H384" s="76" t="str">
        <f>VLOOKUP(G384,Sheet1!$E$4:$F$355,2,)</f>
        <v>Second Court</v>
      </c>
      <c r="I384" s="76" t="s">
        <v>414</v>
      </c>
      <c r="J384" s="76" t="s">
        <v>289</v>
      </c>
      <c r="K384" s="76">
        <v>2560</v>
      </c>
      <c r="L384" s="76">
        <v>2560</v>
      </c>
      <c r="M384" s="76">
        <v>154.75</v>
      </c>
      <c r="N384" s="76">
        <v>0</v>
      </c>
      <c r="O384" s="76">
        <v>18.41</v>
      </c>
    </row>
    <row r="385" spans="1:15" x14ac:dyDescent="0.25">
      <c r="A385" s="76" t="s">
        <v>79</v>
      </c>
      <c r="B385" s="76" t="s">
        <v>80</v>
      </c>
      <c r="C385" s="76" t="s">
        <v>81</v>
      </c>
      <c r="D385" s="76" t="s">
        <v>82</v>
      </c>
      <c r="E385" s="76" t="s">
        <v>883</v>
      </c>
      <c r="F385" s="76" t="s">
        <v>884</v>
      </c>
      <c r="G385" s="76" t="s">
        <v>367</v>
      </c>
      <c r="H385" s="76" t="str">
        <f>VLOOKUP(G385,Sheet1!$E$4:$F$355,2,)</f>
        <v>Fourth Court</v>
      </c>
      <c r="I385" s="76" t="s">
        <v>181</v>
      </c>
      <c r="J385" s="76" t="s">
        <v>289</v>
      </c>
      <c r="K385" s="76">
        <v>2505</v>
      </c>
      <c r="L385" s="76">
        <v>2505</v>
      </c>
      <c r="M385" s="76">
        <v>152.29</v>
      </c>
      <c r="N385" s="76">
        <v>0</v>
      </c>
      <c r="O385" s="76">
        <v>17.79</v>
      </c>
    </row>
    <row r="386" spans="1:15" x14ac:dyDescent="0.25">
      <c r="A386" s="76" t="s">
        <v>79</v>
      </c>
      <c r="B386" s="76" t="s">
        <v>80</v>
      </c>
      <c r="C386" s="76" t="s">
        <v>81</v>
      </c>
      <c r="D386" s="76" t="s">
        <v>82</v>
      </c>
      <c r="E386" s="76" t="s">
        <v>885</v>
      </c>
      <c r="F386" s="76" t="s">
        <v>886</v>
      </c>
      <c r="G386" s="76" t="s">
        <v>302</v>
      </c>
      <c r="H386" s="76" t="str">
        <f>VLOOKUP(G386,Sheet1!$E$4:$F$355,2,)</f>
        <v>Sixth Court</v>
      </c>
      <c r="I386" s="76" t="s">
        <v>148</v>
      </c>
      <c r="J386" s="76" t="s">
        <v>289</v>
      </c>
      <c r="K386" s="76">
        <v>2505</v>
      </c>
      <c r="L386" s="76">
        <v>2505</v>
      </c>
      <c r="M386" s="76">
        <v>152.29</v>
      </c>
      <c r="N386" s="76">
        <v>0</v>
      </c>
      <c r="O386" s="76">
        <v>17.79</v>
      </c>
    </row>
    <row r="387" spans="1:15" x14ac:dyDescent="0.25">
      <c r="A387" s="76" t="s">
        <v>79</v>
      </c>
      <c r="B387" s="76" t="s">
        <v>80</v>
      </c>
      <c r="C387" s="76" t="s">
        <v>81</v>
      </c>
      <c r="D387" s="76" t="s">
        <v>82</v>
      </c>
      <c r="E387" s="76" t="s">
        <v>887</v>
      </c>
      <c r="F387" s="76" t="s">
        <v>888</v>
      </c>
      <c r="G387" s="76" t="s">
        <v>288</v>
      </c>
      <c r="H387" s="76" t="str">
        <f>VLOOKUP(G387,Sheet1!$E$4:$F$355,2,)</f>
        <v>Second Court</v>
      </c>
      <c r="I387" s="76" t="s">
        <v>200</v>
      </c>
      <c r="J387" s="76" t="s">
        <v>289</v>
      </c>
      <c r="K387" s="76">
        <v>2525</v>
      </c>
      <c r="L387" s="76">
        <v>2525</v>
      </c>
      <c r="M387" s="76">
        <v>152.29</v>
      </c>
      <c r="N387" s="76">
        <v>0</v>
      </c>
      <c r="O387" s="76">
        <v>17.82</v>
      </c>
    </row>
    <row r="388" spans="1:15" x14ac:dyDescent="0.25">
      <c r="A388" s="76" t="s">
        <v>79</v>
      </c>
      <c r="B388" s="76" t="s">
        <v>80</v>
      </c>
      <c r="C388" s="76" t="s">
        <v>81</v>
      </c>
      <c r="D388" s="76" t="s">
        <v>82</v>
      </c>
      <c r="E388" s="76" t="s">
        <v>889</v>
      </c>
      <c r="F388" s="76" t="s">
        <v>890</v>
      </c>
      <c r="G388" s="76" t="s">
        <v>367</v>
      </c>
      <c r="H388" s="76" t="str">
        <f>VLOOKUP(G388,Sheet1!$E$4:$F$355,2,)</f>
        <v>Fourth Court</v>
      </c>
      <c r="I388" s="76" t="s">
        <v>164</v>
      </c>
      <c r="J388" s="76" t="s">
        <v>289</v>
      </c>
      <c r="K388" s="76">
        <v>2505</v>
      </c>
      <c r="L388" s="76">
        <v>2505</v>
      </c>
      <c r="M388" s="76">
        <v>152.29</v>
      </c>
      <c r="N388" s="76">
        <v>0</v>
      </c>
      <c r="O388" s="76">
        <v>17.79</v>
      </c>
    </row>
    <row r="389" spans="1:15" x14ac:dyDescent="0.25">
      <c r="A389" s="76" t="s">
        <v>79</v>
      </c>
      <c r="B389" s="76" t="s">
        <v>80</v>
      </c>
      <c r="C389" s="76" t="s">
        <v>81</v>
      </c>
      <c r="D389" s="76" t="s">
        <v>82</v>
      </c>
      <c r="E389" s="76" t="s">
        <v>891</v>
      </c>
      <c r="F389" s="76" t="s">
        <v>892</v>
      </c>
      <c r="G389" s="76" t="s">
        <v>302</v>
      </c>
      <c r="H389" s="76" t="str">
        <f>VLOOKUP(G389,Sheet1!$E$4:$F$355,2,)</f>
        <v>Sixth Court</v>
      </c>
      <c r="I389" s="76" t="s">
        <v>136</v>
      </c>
      <c r="J389" s="76" t="s">
        <v>305</v>
      </c>
      <c r="K389" s="76">
        <v>1950</v>
      </c>
      <c r="L389" s="76">
        <v>1950</v>
      </c>
      <c r="M389" s="76">
        <v>118.94</v>
      </c>
      <c r="N389" s="76">
        <v>0</v>
      </c>
      <c r="O389" s="76">
        <v>11.51</v>
      </c>
    </row>
    <row r="390" spans="1:15" x14ac:dyDescent="0.25">
      <c r="A390" s="76" t="s">
        <v>79</v>
      </c>
      <c r="B390" s="76" t="s">
        <v>80</v>
      </c>
      <c r="C390" s="76" t="s">
        <v>81</v>
      </c>
      <c r="D390" s="76" t="s">
        <v>82</v>
      </c>
      <c r="E390" s="76" t="s">
        <v>893</v>
      </c>
      <c r="F390" s="76" t="s">
        <v>894</v>
      </c>
      <c r="G390" s="76" t="s">
        <v>288</v>
      </c>
      <c r="H390" s="76" t="str">
        <f>VLOOKUP(G390,Sheet1!$E$4:$F$355,2,)</f>
        <v>Second Court</v>
      </c>
      <c r="I390" s="76" t="s">
        <v>414</v>
      </c>
      <c r="J390" s="76" t="s">
        <v>87</v>
      </c>
      <c r="K390" s="76">
        <v>2195</v>
      </c>
      <c r="L390" s="76">
        <v>2195</v>
      </c>
      <c r="M390" s="76">
        <v>129.47999999999999</v>
      </c>
      <c r="N390" s="76">
        <v>0</v>
      </c>
      <c r="O390" s="76">
        <v>18.52</v>
      </c>
    </row>
    <row r="391" spans="1:15" x14ac:dyDescent="0.25">
      <c r="A391" s="76" t="s">
        <v>79</v>
      </c>
      <c r="B391" s="76" t="s">
        <v>80</v>
      </c>
      <c r="C391" s="76" t="s">
        <v>81</v>
      </c>
      <c r="D391" s="76" t="s">
        <v>82</v>
      </c>
      <c r="E391" s="76" t="s">
        <v>895</v>
      </c>
      <c r="F391" s="76" t="s">
        <v>896</v>
      </c>
      <c r="G391" s="76" t="s">
        <v>367</v>
      </c>
      <c r="H391" s="76" t="str">
        <f>VLOOKUP(G391,Sheet1!$E$4:$F$355,2,)</f>
        <v>Fourth Court</v>
      </c>
      <c r="I391" s="76" t="s">
        <v>164</v>
      </c>
      <c r="J391" s="76" t="s">
        <v>87</v>
      </c>
      <c r="K391" s="76">
        <v>2185</v>
      </c>
      <c r="L391" s="76">
        <v>2185</v>
      </c>
      <c r="M391" s="76">
        <v>129.47999999999999</v>
      </c>
      <c r="N391" s="76">
        <v>0</v>
      </c>
      <c r="O391" s="76">
        <v>17.940000000000001</v>
      </c>
    </row>
    <row r="392" spans="1:15" x14ac:dyDescent="0.25">
      <c r="A392" s="76" t="s">
        <v>79</v>
      </c>
      <c r="B392" s="76" t="s">
        <v>80</v>
      </c>
      <c r="C392" s="76" t="s">
        <v>81</v>
      </c>
      <c r="D392" s="76" t="s">
        <v>82</v>
      </c>
      <c r="E392" s="76" t="s">
        <v>897</v>
      </c>
      <c r="F392" s="76" t="s">
        <v>898</v>
      </c>
      <c r="G392" s="76" t="s">
        <v>302</v>
      </c>
      <c r="H392" s="76" t="str">
        <f>VLOOKUP(G392,Sheet1!$E$4:$F$355,2,)</f>
        <v>Sixth Court</v>
      </c>
      <c r="I392" s="76" t="s">
        <v>136</v>
      </c>
      <c r="J392" s="76" t="s">
        <v>305</v>
      </c>
      <c r="K392" s="76">
        <v>1960</v>
      </c>
      <c r="L392" s="76">
        <v>1950</v>
      </c>
      <c r="M392" s="76">
        <v>118.94</v>
      </c>
      <c r="N392" s="76">
        <v>0</v>
      </c>
      <c r="O392" s="76">
        <v>11.51</v>
      </c>
    </row>
    <row r="393" spans="1:15" x14ac:dyDescent="0.25">
      <c r="A393" s="76" t="s">
        <v>79</v>
      </c>
      <c r="B393" s="76" t="s">
        <v>80</v>
      </c>
      <c r="C393" s="76" t="s">
        <v>81</v>
      </c>
      <c r="D393" s="76" t="s">
        <v>82</v>
      </c>
      <c r="E393" s="76" t="s">
        <v>899</v>
      </c>
      <c r="F393" s="76" t="s">
        <v>900</v>
      </c>
      <c r="G393" s="76" t="s">
        <v>288</v>
      </c>
      <c r="H393" s="76" t="str">
        <f>VLOOKUP(G393,Sheet1!$E$4:$F$355,2,)</f>
        <v>Second Court</v>
      </c>
      <c r="I393" s="76" t="s">
        <v>127</v>
      </c>
      <c r="J393" s="76" t="s">
        <v>87</v>
      </c>
      <c r="K393" s="76">
        <v>2245</v>
      </c>
      <c r="L393" s="76">
        <v>2245</v>
      </c>
      <c r="M393" s="76">
        <v>137.56</v>
      </c>
      <c r="N393" s="76">
        <v>0</v>
      </c>
      <c r="O393" s="76">
        <v>13.99</v>
      </c>
    </row>
    <row r="394" spans="1:15" x14ac:dyDescent="0.25">
      <c r="A394" s="76" t="s">
        <v>79</v>
      </c>
      <c r="B394" s="76" t="s">
        <v>80</v>
      </c>
      <c r="C394" s="76" t="s">
        <v>81</v>
      </c>
      <c r="D394" s="76" t="s">
        <v>82</v>
      </c>
      <c r="E394" s="76" t="s">
        <v>901</v>
      </c>
      <c r="F394" s="76" t="s">
        <v>902</v>
      </c>
      <c r="G394" s="76" t="s">
        <v>367</v>
      </c>
      <c r="H394" s="76" t="str">
        <f>VLOOKUP(G394,Sheet1!$E$4:$F$355,2,)</f>
        <v>Fourth Court</v>
      </c>
      <c r="I394" s="76" t="s">
        <v>200</v>
      </c>
      <c r="J394" s="76" t="s">
        <v>87</v>
      </c>
      <c r="K394" s="76">
        <v>2185</v>
      </c>
      <c r="L394" s="76">
        <v>2185</v>
      </c>
      <c r="M394" s="76">
        <v>129.47999999999999</v>
      </c>
      <c r="N394" s="76">
        <v>0</v>
      </c>
      <c r="O394" s="76">
        <v>17.940000000000001</v>
      </c>
    </row>
    <row r="395" spans="1:15" x14ac:dyDescent="0.25">
      <c r="A395" s="76" t="s">
        <v>79</v>
      </c>
      <c r="B395" s="76" t="s">
        <v>80</v>
      </c>
      <c r="C395" s="76" t="s">
        <v>81</v>
      </c>
      <c r="D395" s="76" t="s">
        <v>82</v>
      </c>
      <c r="E395" s="76" t="s">
        <v>903</v>
      </c>
      <c r="F395" s="76" t="s">
        <v>904</v>
      </c>
      <c r="G395" s="76" t="s">
        <v>302</v>
      </c>
      <c r="H395" s="76" t="str">
        <f>VLOOKUP(G395,Sheet1!$E$4:$F$355,2,)</f>
        <v>Sixth Court</v>
      </c>
      <c r="I395" s="76" t="s">
        <v>148</v>
      </c>
      <c r="J395" s="76" t="s">
        <v>289</v>
      </c>
      <c r="K395" s="76">
        <v>2505</v>
      </c>
      <c r="L395" s="76">
        <v>2505</v>
      </c>
      <c r="M395" s="76">
        <v>152.29</v>
      </c>
      <c r="N395" s="76">
        <v>0</v>
      </c>
      <c r="O395" s="76">
        <v>17.79</v>
      </c>
    </row>
    <row r="396" spans="1:15" x14ac:dyDescent="0.25">
      <c r="A396" s="76" t="s">
        <v>79</v>
      </c>
      <c r="B396" s="76" t="s">
        <v>80</v>
      </c>
      <c r="C396" s="76" t="s">
        <v>81</v>
      </c>
      <c r="D396" s="76" t="s">
        <v>82</v>
      </c>
      <c r="E396" s="76" t="s">
        <v>905</v>
      </c>
      <c r="F396" s="76" t="s">
        <v>906</v>
      </c>
      <c r="G396" s="76" t="s">
        <v>288</v>
      </c>
      <c r="H396" s="76" t="str">
        <f>VLOOKUP(G396,Sheet1!$E$4:$F$355,2,)</f>
        <v>Second Court</v>
      </c>
      <c r="I396" s="76" t="s">
        <v>127</v>
      </c>
      <c r="J396" s="76" t="s">
        <v>289</v>
      </c>
      <c r="K396" s="76">
        <v>2505</v>
      </c>
      <c r="L396" s="76">
        <v>2505</v>
      </c>
      <c r="M396" s="76">
        <v>152.29</v>
      </c>
      <c r="N396" s="76">
        <v>0</v>
      </c>
      <c r="O396" s="76">
        <v>17.79</v>
      </c>
    </row>
    <row r="397" spans="1:15" x14ac:dyDescent="0.25">
      <c r="A397" s="76" t="s">
        <v>79</v>
      </c>
      <c r="B397" s="76" t="s">
        <v>80</v>
      </c>
      <c r="C397" s="76" t="s">
        <v>81</v>
      </c>
      <c r="D397" s="76" t="s">
        <v>82</v>
      </c>
      <c r="E397" s="76" t="s">
        <v>907</v>
      </c>
      <c r="F397" s="76" t="s">
        <v>908</v>
      </c>
      <c r="G397" s="76" t="s">
        <v>367</v>
      </c>
      <c r="H397" s="76" t="str">
        <f>VLOOKUP(G397,Sheet1!$E$4:$F$355,2,)</f>
        <v>Fourth Court</v>
      </c>
      <c r="I397" s="76" t="s">
        <v>200</v>
      </c>
      <c r="J397" s="76" t="s">
        <v>289</v>
      </c>
      <c r="K397" s="76">
        <v>2505</v>
      </c>
      <c r="L397" s="76">
        <v>2505</v>
      </c>
      <c r="M397" s="76">
        <v>152.29</v>
      </c>
      <c r="N397" s="76">
        <v>0</v>
      </c>
      <c r="O397" s="76">
        <v>17.79</v>
      </c>
    </row>
    <row r="398" spans="1:15" x14ac:dyDescent="0.25">
      <c r="A398" s="76" t="s">
        <v>79</v>
      </c>
      <c r="B398" s="76" t="s">
        <v>80</v>
      </c>
      <c r="C398" s="76" t="s">
        <v>81</v>
      </c>
      <c r="D398" s="76" t="s">
        <v>82</v>
      </c>
      <c r="E398" s="76" t="s">
        <v>909</v>
      </c>
      <c r="F398" s="76" t="s">
        <v>910</v>
      </c>
      <c r="G398" s="76" t="s">
        <v>302</v>
      </c>
      <c r="H398" s="76" t="str">
        <f>VLOOKUP(G398,Sheet1!$E$4:$F$355,2,)</f>
        <v>Sixth Court</v>
      </c>
      <c r="I398" s="76" t="s">
        <v>164</v>
      </c>
      <c r="J398" s="76" t="s">
        <v>289</v>
      </c>
      <c r="K398" s="76">
        <v>2505</v>
      </c>
      <c r="L398" s="76">
        <v>2505</v>
      </c>
      <c r="M398" s="76">
        <v>152.29</v>
      </c>
      <c r="N398" s="76">
        <v>0</v>
      </c>
      <c r="O398" s="76">
        <v>17.79</v>
      </c>
    </row>
    <row r="399" spans="1:15" x14ac:dyDescent="0.25">
      <c r="A399" s="76" t="s">
        <v>79</v>
      </c>
      <c r="B399" s="76" t="s">
        <v>80</v>
      </c>
      <c r="C399" s="76" t="s">
        <v>81</v>
      </c>
      <c r="D399" s="76" t="s">
        <v>82</v>
      </c>
      <c r="E399" s="76" t="s">
        <v>911</v>
      </c>
      <c r="F399" s="76" t="s">
        <v>912</v>
      </c>
      <c r="G399" s="76" t="s">
        <v>288</v>
      </c>
      <c r="H399" s="76" t="str">
        <f>VLOOKUP(G399,Sheet1!$E$4:$F$355,2,)</f>
        <v>Second Court</v>
      </c>
      <c r="I399" s="76" t="s">
        <v>414</v>
      </c>
      <c r="J399" s="76" t="s">
        <v>87</v>
      </c>
      <c r="K399" s="76">
        <v>2195</v>
      </c>
      <c r="L399" s="76">
        <v>2195</v>
      </c>
      <c r="M399" s="76">
        <v>129.47999999999999</v>
      </c>
      <c r="N399" s="76">
        <v>0</v>
      </c>
      <c r="O399" s="76">
        <v>18.52</v>
      </c>
    </row>
    <row r="400" spans="1:15" x14ac:dyDescent="0.25">
      <c r="A400" s="76" t="s">
        <v>79</v>
      </c>
      <c r="B400" s="76" t="s">
        <v>80</v>
      </c>
      <c r="C400" s="76" t="s">
        <v>81</v>
      </c>
      <c r="D400" s="76" t="s">
        <v>82</v>
      </c>
      <c r="E400" s="76" t="s">
        <v>913</v>
      </c>
      <c r="F400" s="76" t="s">
        <v>914</v>
      </c>
      <c r="G400" s="76" t="s">
        <v>367</v>
      </c>
      <c r="H400" s="76" t="str">
        <f>VLOOKUP(G400,Sheet1!$E$4:$F$355,2,)</f>
        <v>Fourth Court</v>
      </c>
      <c r="I400" s="76" t="s">
        <v>181</v>
      </c>
      <c r="J400" s="76" t="s">
        <v>289</v>
      </c>
      <c r="K400" s="76">
        <v>2505</v>
      </c>
      <c r="L400" s="76">
        <v>2505</v>
      </c>
      <c r="M400" s="76">
        <v>152.29</v>
      </c>
      <c r="N400" s="76">
        <v>0</v>
      </c>
      <c r="O400" s="76">
        <v>17.79</v>
      </c>
    </row>
    <row r="401" spans="1:15" x14ac:dyDescent="0.25">
      <c r="A401" s="76" t="s">
        <v>79</v>
      </c>
      <c r="B401" s="76" t="s">
        <v>80</v>
      </c>
      <c r="C401" s="76" t="s">
        <v>81</v>
      </c>
      <c r="D401" s="76" t="s">
        <v>82</v>
      </c>
      <c r="E401" s="76" t="s">
        <v>915</v>
      </c>
      <c r="F401" s="76" t="s">
        <v>916</v>
      </c>
      <c r="G401" s="76" t="s">
        <v>302</v>
      </c>
      <c r="H401" s="76" t="str">
        <f>VLOOKUP(G401,Sheet1!$E$4:$F$355,2,)</f>
        <v>Sixth Court</v>
      </c>
      <c r="I401" s="76" t="s">
        <v>148</v>
      </c>
      <c r="J401" s="76" t="s">
        <v>305</v>
      </c>
      <c r="K401" s="76">
        <v>1950</v>
      </c>
      <c r="L401" s="76">
        <v>1950</v>
      </c>
      <c r="M401" s="76">
        <v>118.94</v>
      </c>
      <c r="N401" s="76">
        <v>0</v>
      </c>
      <c r="O401" s="76">
        <v>11.51</v>
      </c>
    </row>
    <row r="402" spans="1:15" x14ac:dyDescent="0.25">
      <c r="A402" s="76" t="s">
        <v>79</v>
      </c>
      <c r="B402" s="76" t="s">
        <v>80</v>
      </c>
      <c r="C402" s="76" t="s">
        <v>81</v>
      </c>
      <c r="D402" s="76" t="s">
        <v>82</v>
      </c>
      <c r="E402" s="76" t="s">
        <v>917</v>
      </c>
      <c r="F402" s="76" t="s">
        <v>918</v>
      </c>
      <c r="G402" s="76" t="s">
        <v>288</v>
      </c>
      <c r="H402" s="76" t="str">
        <f>VLOOKUP(G402,Sheet1!$E$4:$F$355,2,)</f>
        <v>Second Court</v>
      </c>
      <c r="I402" s="76" t="s">
        <v>127</v>
      </c>
      <c r="J402" s="76" t="s">
        <v>87</v>
      </c>
      <c r="K402" s="76">
        <v>2185</v>
      </c>
      <c r="L402" s="76">
        <v>2185</v>
      </c>
      <c r="M402" s="76">
        <v>129.47999999999999</v>
      </c>
      <c r="N402" s="76">
        <v>0</v>
      </c>
      <c r="O402" s="76">
        <v>17.940000000000001</v>
      </c>
    </row>
    <row r="403" spans="1:15" x14ac:dyDescent="0.25">
      <c r="A403" s="76" t="s">
        <v>79</v>
      </c>
      <c r="B403" s="76" t="s">
        <v>80</v>
      </c>
      <c r="C403" s="76" t="s">
        <v>81</v>
      </c>
      <c r="D403" s="76" t="s">
        <v>82</v>
      </c>
      <c r="E403" s="76" t="s">
        <v>919</v>
      </c>
      <c r="F403" s="76" t="s">
        <v>920</v>
      </c>
      <c r="G403" s="76" t="s">
        <v>367</v>
      </c>
      <c r="H403" s="76" t="str">
        <f>VLOOKUP(G403,Sheet1!$E$4:$F$355,2,)</f>
        <v>Fourth Court</v>
      </c>
      <c r="I403" s="76" t="s">
        <v>181</v>
      </c>
      <c r="J403" s="76" t="s">
        <v>87</v>
      </c>
      <c r="K403" s="76">
        <v>2185</v>
      </c>
      <c r="L403" s="76">
        <v>2185</v>
      </c>
      <c r="M403" s="76">
        <v>129.47999999999999</v>
      </c>
      <c r="N403" s="76">
        <v>0</v>
      </c>
      <c r="O403" s="76">
        <v>17.940000000000001</v>
      </c>
    </row>
    <row r="404" spans="1:15" x14ac:dyDescent="0.25">
      <c r="A404" s="76" t="s">
        <v>79</v>
      </c>
      <c r="B404" s="76" t="s">
        <v>80</v>
      </c>
      <c r="C404" s="76" t="s">
        <v>81</v>
      </c>
      <c r="D404" s="76" t="s">
        <v>82</v>
      </c>
      <c r="E404" s="76" t="s">
        <v>921</v>
      </c>
      <c r="F404" s="76" t="s">
        <v>922</v>
      </c>
      <c r="G404" s="76" t="s">
        <v>302</v>
      </c>
      <c r="H404" s="76" t="str">
        <f>VLOOKUP(G404,Sheet1!$E$4:$F$355,2,)</f>
        <v>Sixth Court</v>
      </c>
      <c r="I404" s="76" t="s">
        <v>148</v>
      </c>
      <c r="J404" s="76" t="s">
        <v>305</v>
      </c>
      <c r="K404" s="76">
        <v>1950</v>
      </c>
      <c r="L404" s="76">
        <v>1950</v>
      </c>
      <c r="M404" s="76">
        <v>118.94</v>
      </c>
      <c r="N404" s="76">
        <v>0</v>
      </c>
      <c r="O404" s="76">
        <v>11.51</v>
      </c>
    </row>
    <row r="405" spans="1:15" x14ac:dyDescent="0.25">
      <c r="A405" s="76" t="s">
        <v>79</v>
      </c>
      <c r="B405" s="76" t="s">
        <v>80</v>
      </c>
      <c r="C405" s="76" t="s">
        <v>81</v>
      </c>
      <c r="D405" s="76" t="s">
        <v>82</v>
      </c>
      <c r="E405" s="76" t="s">
        <v>923</v>
      </c>
      <c r="F405" s="76" t="s">
        <v>924</v>
      </c>
      <c r="G405" s="76" t="s">
        <v>288</v>
      </c>
      <c r="H405" s="76" t="str">
        <f>VLOOKUP(G405,Sheet1!$E$4:$F$355,2,)</f>
        <v>Second Court</v>
      </c>
      <c r="I405" s="76" t="s">
        <v>414</v>
      </c>
      <c r="J405" s="76" t="s">
        <v>305</v>
      </c>
      <c r="K405" s="76">
        <v>2025</v>
      </c>
      <c r="L405" s="76">
        <v>2025</v>
      </c>
      <c r="M405" s="76">
        <v>121.8</v>
      </c>
      <c r="N405" s="76">
        <v>0</v>
      </c>
      <c r="O405" s="76">
        <v>13.1</v>
      </c>
    </row>
    <row r="406" spans="1:15" x14ac:dyDescent="0.25">
      <c r="A406" s="76" t="s">
        <v>79</v>
      </c>
      <c r="B406" s="76" t="s">
        <v>80</v>
      </c>
      <c r="C406" s="76" t="s">
        <v>81</v>
      </c>
      <c r="D406" s="76" t="s">
        <v>82</v>
      </c>
      <c r="E406" s="76" t="s">
        <v>925</v>
      </c>
      <c r="F406" s="76" t="s">
        <v>926</v>
      </c>
      <c r="G406" s="76" t="s">
        <v>288</v>
      </c>
      <c r="H406" s="76" t="str">
        <f>VLOOKUP(G406,Sheet1!$E$4:$F$355,2,)</f>
        <v>Second Court</v>
      </c>
      <c r="I406" s="76" t="s">
        <v>136</v>
      </c>
      <c r="J406" s="76" t="s">
        <v>289</v>
      </c>
      <c r="K406" s="76">
        <v>2505</v>
      </c>
      <c r="L406" s="76">
        <v>2505</v>
      </c>
      <c r="M406" s="76">
        <v>152.29</v>
      </c>
      <c r="N406" s="76">
        <v>0</v>
      </c>
      <c r="O406" s="76">
        <v>17.79</v>
      </c>
    </row>
    <row r="407" spans="1:15" x14ac:dyDescent="0.25">
      <c r="A407" s="76" t="s">
        <v>79</v>
      </c>
      <c r="B407" s="76" t="s">
        <v>80</v>
      </c>
      <c r="C407" s="76" t="s">
        <v>81</v>
      </c>
      <c r="D407" s="76" t="s">
        <v>82</v>
      </c>
      <c r="E407" s="76" t="s">
        <v>927</v>
      </c>
      <c r="F407" s="76" t="s">
        <v>928</v>
      </c>
      <c r="G407" s="76" t="s">
        <v>288</v>
      </c>
      <c r="H407" s="76" t="str">
        <f>VLOOKUP(G407,Sheet1!$E$4:$F$355,2,)</f>
        <v>Second Court</v>
      </c>
      <c r="I407" s="76" t="s">
        <v>414</v>
      </c>
      <c r="J407" s="76" t="s">
        <v>305</v>
      </c>
      <c r="K407" s="76">
        <v>2015</v>
      </c>
      <c r="L407" s="76">
        <v>2015</v>
      </c>
      <c r="M407" s="76">
        <v>121.25</v>
      </c>
      <c r="N407" s="76">
        <v>0</v>
      </c>
      <c r="O407" s="76">
        <v>13.1</v>
      </c>
    </row>
    <row r="408" spans="1:15" x14ac:dyDescent="0.25">
      <c r="A408" s="76" t="s">
        <v>79</v>
      </c>
      <c r="B408" s="76" t="s">
        <v>80</v>
      </c>
      <c r="C408" s="76" t="s">
        <v>81</v>
      </c>
      <c r="D408" s="76" t="s">
        <v>82</v>
      </c>
      <c r="E408" s="76" t="s">
        <v>929</v>
      </c>
      <c r="F408" s="76" t="s">
        <v>930</v>
      </c>
      <c r="G408" s="76" t="s">
        <v>288</v>
      </c>
      <c r="H408" s="76" t="str">
        <f>VLOOKUP(G408,Sheet1!$E$4:$F$355,2,)</f>
        <v>Second Court</v>
      </c>
      <c r="I408" s="76" t="s">
        <v>127</v>
      </c>
      <c r="J408" s="76" t="s">
        <v>87</v>
      </c>
      <c r="K408" s="76">
        <v>2185</v>
      </c>
      <c r="L408" s="76">
        <v>2185</v>
      </c>
      <c r="M408" s="76">
        <v>129.47999999999999</v>
      </c>
      <c r="N408" s="76">
        <v>0</v>
      </c>
      <c r="O408" s="76">
        <v>17.940000000000001</v>
      </c>
    </row>
    <row r="409" spans="1:15" x14ac:dyDescent="0.25">
      <c r="A409" s="76" t="s">
        <v>79</v>
      </c>
      <c r="B409" s="76" t="s">
        <v>80</v>
      </c>
      <c r="C409" s="76" t="s">
        <v>81</v>
      </c>
      <c r="D409" s="76" t="s">
        <v>82</v>
      </c>
      <c r="E409" s="76" t="s">
        <v>931</v>
      </c>
      <c r="F409" s="76" t="s">
        <v>932</v>
      </c>
      <c r="G409" s="76" t="s">
        <v>367</v>
      </c>
      <c r="H409" s="76" t="str">
        <f>VLOOKUP(G409,Sheet1!$E$4:$F$355,2,)</f>
        <v>Fourth Court</v>
      </c>
      <c r="I409" s="76" t="s">
        <v>200</v>
      </c>
      <c r="J409" s="76" t="s">
        <v>289</v>
      </c>
      <c r="K409" s="76">
        <v>2505</v>
      </c>
      <c r="L409" s="76">
        <v>2505</v>
      </c>
      <c r="M409" s="76">
        <v>152.29</v>
      </c>
      <c r="N409" s="76">
        <v>0</v>
      </c>
      <c r="O409" s="76">
        <v>17.79</v>
      </c>
    </row>
    <row r="410" spans="1:15" x14ac:dyDescent="0.25">
      <c r="A410" s="76" t="s">
        <v>79</v>
      </c>
      <c r="B410" s="76" t="s">
        <v>80</v>
      </c>
      <c r="C410" s="76" t="s">
        <v>81</v>
      </c>
      <c r="D410" s="76" t="s">
        <v>82</v>
      </c>
      <c r="E410" s="76" t="s">
        <v>933</v>
      </c>
      <c r="F410" s="76" t="s">
        <v>934</v>
      </c>
      <c r="G410" s="76" t="s">
        <v>302</v>
      </c>
      <c r="H410" s="76" t="str">
        <f>VLOOKUP(G410,Sheet1!$E$4:$F$355,2,)</f>
        <v>Sixth Court</v>
      </c>
      <c r="I410" s="76" t="s">
        <v>164</v>
      </c>
      <c r="J410" s="76" t="s">
        <v>305</v>
      </c>
      <c r="K410" s="76">
        <v>1960</v>
      </c>
      <c r="L410" s="76">
        <v>1950</v>
      </c>
      <c r="M410" s="76">
        <v>118.94</v>
      </c>
      <c r="N410" s="76">
        <v>0</v>
      </c>
      <c r="O410" s="76">
        <v>11.51</v>
      </c>
    </row>
    <row r="411" spans="1:15" x14ac:dyDescent="0.25">
      <c r="A411" s="76" t="s">
        <v>79</v>
      </c>
      <c r="B411" s="76" t="s">
        <v>80</v>
      </c>
      <c r="C411" s="76" t="s">
        <v>81</v>
      </c>
      <c r="D411" s="76" t="s">
        <v>82</v>
      </c>
      <c r="E411" s="76" t="s">
        <v>935</v>
      </c>
      <c r="F411" s="76" t="s">
        <v>936</v>
      </c>
      <c r="G411" s="76" t="s">
        <v>288</v>
      </c>
      <c r="H411" s="76" t="str">
        <f>VLOOKUP(G411,Sheet1!$E$4:$F$355,2,)</f>
        <v>Second Court</v>
      </c>
      <c r="I411" s="76" t="s">
        <v>136</v>
      </c>
      <c r="J411" s="76" t="s">
        <v>87</v>
      </c>
      <c r="K411" s="76">
        <v>2185</v>
      </c>
      <c r="L411" s="76">
        <v>2185</v>
      </c>
      <c r="M411" s="76">
        <v>129.47999999999999</v>
      </c>
      <c r="N411" s="76">
        <v>0</v>
      </c>
      <c r="O411" s="76">
        <v>17.940000000000001</v>
      </c>
    </row>
    <row r="412" spans="1:15" x14ac:dyDescent="0.25">
      <c r="A412" s="76" t="s">
        <v>79</v>
      </c>
      <c r="B412" s="76" t="s">
        <v>80</v>
      </c>
      <c r="C412" s="76" t="s">
        <v>81</v>
      </c>
      <c r="D412" s="76" t="s">
        <v>82</v>
      </c>
      <c r="E412" s="76" t="s">
        <v>937</v>
      </c>
      <c r="F412" s="76" t="s">
        <v>938</v>
      </c>
      <c r="G412" s="76" t="s">
        <v>367</v>
      </c>
      <c r="H412" s="76" t="str">
        <f>VLOOKUP(G412,Sheet1!$E$4:$F$355,2,)</f>
        <v>Fourth Court</v>
      </c>
      <c r="I412" s="76" t="s">
        <v>200</v>
      </c>
      <c r="J412" s="76" t="s">
        <v>87</v>
      </c>
      <c r="K412" s="76">
        <v>2185</v>
      </c>
      <c r="L412" s="76">
        <v>2185</v>
      </c>
      <c r="M412" s="76">
        <v>129.47999999999999</v>
      </c>
      <c r="N412" s="76">
        <v>0</v>
      </c>
      <c r="O412" s="76">
        <v>17.940000000000001</v>
      </c>
    </row>
    <row r="413" spans="1:15" x14ac:dyDescent="0.25">
      <c r="A413" s="76" t="s">
        <v>79</v>
      </c>
      <c r="B413" s="76" t="s">
        <v>80</v>
      </c>
      <c r="C413" s="76" t="s">
        <v>81</v>
      </c>
      <c r="D413" s="76" t="s">
        <v>82</v>
      </c>
      <c r="E413" s="76" t="s">
        <v>939</v>
      </c>
      <c r="F413" s="76" t="s">
        <v>940</v>
      </c>
      <c r="G413" s="76" t="s">
        <v>288</v>
      </c>
      <c r="H413" s="76" t="str">
        <f>VLOOKUP(G413,Sheet1!$E$4:$F$355,2,)</f>
        <v>Second Court</v>
      </c>
      <c r="I413" s="76" t="s">
        <v>136</v>
      </c>
      <c r="J413" s="76" t="s">
        <v>87</v>
      </c>
      <c r="K413" s="76">
        <v>2185</v>
      </c>
      <c r="L413" s="76">
        <v>2185</v>
      </c>
      <c r="M413" s="76">
        <v>129.47999999999999</v>
      </c>
      <c r="N413" s="76">
        <v>0</v>
      </c>
      <c r="O413" s="76">
        <v>17.940000000000001</v>
      </c>
    </row>
    <row r="414" spans="1:15" x14ac:dyDescent="0.25">
      <c r="A414" s="76" t="s">
        <v>79</v>
      </c>
      <c r="B414" s="76" t="s">
        <v>80</v>
      </c>
      <c r="C414" s="76" t="s">
        <v>81</v>
      </c>
      <c r="D414" s="76" t="s">
        <v>82</v>
      </c>
      <c r="E414" s="76" t="s">
        <v>941</v>
      </c>
      <c r="F414" s="76" t="s">
        <v>942</v>
      </c>
      <c r="G414" s="76" t="s">
        <v>302</v>
      </c>
      <c r="H414" s="76" t="str">
        <f>VLOOKUP(G414,Sheet1!$E$4:$F$355,2,)</f>
        <v>Sixth Court</v>
      </c>
      <c r="I414" s="76" t="s">
        <v>181</v>
      </c>
      <c r="J414" s="76" t="s">
        <v>289</v>
      </c>
      <c r="K414" s="76">
        <v>2505</v>
      </c>
      <c r="L414" s="76">
        <v>2505</v>
      </c>
      <c r="M414" s="76">
        <v>152.29</v>
      </c>
      <c r="N414" s="76">
        <v>0</v>
      </c>
      <c r="O414" s="76">
        <v>17.79</v>
      </c>
    </row>
    <row r="415" spans="1:15" x14ac:dyDescent="0.25">
      <c r="A415" s="76" t="s">
        <v>79</v>
      </c>
      <c r="B415" s="76" t="s">
        <v>80</v>
      </c>
      <c r="C415" s="76" t="s">
        <v>81</v>
      </c>
      <c r="D415" s="76" t="s">
        <v>82</v>
      </c>
      <c r="E415" s="76" t="s">
        <v>943</v>
      </c>
      <c r="F415" s="76" t="s">
        <v>944</v>
      </c>
      <c r="G415" s="76" t="s">
        <v>288</v>
      </c>
      <c r="H415" s="76" t="str">
        <f>VLOOKUP(G415,Sheet1!$E$4:$F$355,2,)</f>
        <v>Second Court</v>
      </c>
      <c r="I415" s="76" t="s">
        <v>148</v>
      </c>
      <c r="J415" s="76" t="s">
        <v>87</v>
      </c>
      <c r="K415" s="76">
        <v>2185</v>
      </c>
      <c r="L415" s="76">
        <v>2185</v>
      </c>
      <c r="M415" s="76">
        <v>129.47999999999999</v>
      </c>
      <c r="N415" s="76">
        <v>0</v>
      </c>
      <c r="O415" s="76">
        <v>17.940000000000001</v>
      </c>
    </row>
    <row r="416" spans="1:15" x14ac:dyDescent="0.25">
      <c r="A416" s="76" t="s">
        <v>79</v>
      </c>
      <c r="B416" s="76" t="s">
        <v>80</v>
      </c>
      <c r="C416" s="76" t="s">
        <v>81</v>
      </c>
      <c r="D416" s="76" t="s">
        <v>82</v>
      </c>
      <c r="E416" s="76" t="s">
        <v>945</v>
      </c>
      <c r="F416" s="76" t="s">
        <v>946</v>
      </c>
      <c r="G416" s="76" t="s">
        <v>302</v>
      </c>
      <c r="H416" s="76" t="str">
        <f>VLOOKUP(G416,Sheet1!$E$4:$F$355,2,)</f>
        <v>Sixth Court</v>
      </c>
      <c r="I416" s="76" t="s">
        <v>181</v>
      </c>
      <c r="J416" s="76" t="s">
        <v>305</v>
      </c>
      <c r="K416" s="76">
        <v>1960</v>
      </c>
      <c r="L416" s="76">
        <v>1950</v>
      </c>
      <c r="M416" s="76">
        <v>118.94</v>
      </c>
      <c r="N416" s="76">
        <v>0</v>
      </c>
      <c r="O416" s="76">
        <v>11.51</v>
      </c>
    </row>
    <row r="417" spans="1:15" x14ac:dyDescent="0.25">
      <c r="A417" s="76" t="s">
        <v>79</v>
      </c>
      <c r="B417" s="76" t="s">
        <v>80</v>
      </c>
      <c r="C417" s="76" t="s">
        <v>81</v>
      </c>
      <c r="D417" s="76" t="s">
        <v>82</v>
      </c>
      <c r="E417" s="76" t="s">
        <v>947</v>
      </c>
      <c r="F417" s="76" t="s">
        <v>948</v>
      </c>
      <c r="G417" s="76" t="s">
        <v>302</v>
      </c>
      <c r="H417" s="76" t="str">
        <f>VLOOKUP(G417,Sheet1!$E$4:$F$355,2,)</f>
        <v>Sixth Court</v>
      </c>
      <c r="I417" s="76" t="s">
        <v>164</v>
      </c>
      <c r="J417" s="76" t="s">
        <v>305</v>
      </c>
      <c r="K417" s="76">
        <v>1950</v>
      </c>
      <c r="L417" s="76">
        <v>1950</v>
      </c>
      <c r="M417" s="76">
        <v>118.94</v>
      </c>
      <c r="N417" s="76">
        <v>0</v>
      </c>
      <c r="O417" s="76">
        <v>11.51</v>
      </c>
    </row>
    <row r="418" spans="1:15" x14ac:dyDescent="0.25">
      <c r="A418" s="76" t="s">
        <v>79</v>
      </c>
      <c r="B418" s="76" t="s">
        <v>80</v>
      </c>
      <c r="C418" s="76" t="s">
        <v>81</v>
      </c>
      <c r="D418" s="76" t="s">
        <v>82</v>
      </c>
      <c r="E418" s="76" t="s">
        <v>949</v>
      </c>
      <c r="F418" s="76" t="s">
        <v>950</v>
      </c>
      <c r="G418" s="76" t="s">
        <v>288</v>
      </c>
      <c r="H418" s="76" t="str">
        <f>VLOOKUP(G418,Sheet1!$E$4:$F$355,2,)</f>
        <v>Second Court</v>
      </c>
      <c r="I418" s="76" t="s">
        <v>136</v>
      </c>
      <c r="J418" s="76" t="s">
        <v>289</v>
      </c>
      <c r="K418" s="76">
        <v>2505</v>
      </c>
      <c r="L418" s="76">
        <v>2505</v>
      </c>
      <c r="M418" s="76">
        <v>152.29</v>
      </c>
      <c r="N418" s="76">
        <v>0</v>
      </c>
      <c r="O418" s="76">
        <v>17.79</v>
      </c>
    </row>
    <row r="419" spans="1:15" x14ac:dyDescent="0.25">
      <c r="A419" s="76" t="s">
        <v>79</v>
      </c>
      <c r="B419" s="76" t="s">
        <v>80</v>
      </c>
      <c r="C419" s="76" t="s">
        <v>81</v>
      </c>
      <c r="D419" s="76" t="s">
        <v>82</v>
      </c>
      <c r="E419" s="76" t="s">
        <v>951</v>
      </c>
      <c r="F419" s="76" t="s">
        <v>952</v>
      </c>
      <c r="G419" s="76" t="s">
        <v>302</v>
      </c>
      <c r="H419" s="76" t="str">
        <f>VLOOKUP(G419,Sheet1!$E$4:$F$355,2,)</f>
        <v>Sixth Court</v>
      </c>
      <c r="I419" s="76" t="s">
        <v>164</v>
      </c>
      <c r="J419" s="76" t="s">
        <v>289</v>
      </c>
      <c r="K419" s="76">
        <v>2505</v>
      </c>
      <c r="L419" s="76">
        <v>2505</v>
      </c>
      <c r="M419" s="76">
        <v>152.29</v>
      </c>
      <c r="N419" s="76">
        <v>0</v>
      </c>
      <c r="O419" s="76">
        <v>17.79</v>
      </c>
    </row>
    <row r="420" spans="1:15" x14ac:dyDescent="0.25">
      <c r="A420" s="76" t="s">
        <v>79</v>
      </c>
      <c r="B420" s="76" t="s">
        <v>80</v>
      </c>
      <c r="C420" s="76" t="s">
        <v>81</v>
      </c>
      <c r="D420" s="76" t="s">
        <v>82</v>
      </c>
      <c r="E420" s="76" t="s">
        <v>953</v>
      </c>
      <c r="F420" s="76" t="s">
        <v>954</v>
      </c>
      <c r="G420" s="76" t="s">
        <v>288</v>
      </c>
      <c r="H420" s="76" t="str">
        <f>VLOOKUP(G420,Sheet1!$E$4:$F$355,2,)</f>
        <v>Second Court</v>
      </c>
      <c r="I420" s="76" t="s">
        <v>148</v>
      </c>
      <c r="J420" s="76" t="s">
        <v>87</v>
      </c>
      <c r="K420" s="76">
        <v>2185</v>
      </c>
      <c r="L420" s="76">
        <v>2185</v>
      </c>
      <c r="M420" s="76">
        <v>129.47999999999999</v>
      </c>
      <c r="N420" s="76">
        <v>0</v>
      </c>
      <c r="O420" s="76">
        <v>17.940000000000001</v>
      </c>
    </row>
    <row r="421" spans="1:15" x14ac:dyDescent="0.25">
      <c r="A421" s="76" t="s">
        <v>79</v>
      </c>
      <c r="B421" s="76" t="s">
        <v>80</v>
      </c>
      <c r="C421" s="76" t="s">
        <v>81</v>
      </c>
      <c r="D421" s="76" t="s">
        <v>82</v>
      </c>
      <c r="E421" s="76" t="s">
        <v>955</v>
      </c>
      <c r="F421" s="76" t="s">
        <v>956</v>
      </c>
      <c r="G421" s="76" t="s">
        <v>302</v>
      </c>
      <c r="H421" s="76" t="str">
        <f>VLOOKUP(G421,Sheet1!$E$4:$F$355,2,)</f>
        <v>Sixth Court</v>
      </c>
      <c r="I421" s="76" t="s">
        <v>200</v>
      </c>
      <c r="J421" s="76" t="s">
        <v>289</v>
      </c>
      <c r="K421" s="76">
        <v>2505</v>
      </c>
      <c r="L421" s="76">
        <v>2505</v>
      </c>
      <c r="M421" s="76">
        <v>152.29</v>
      </c>
      <c r="N421" s="76">
        <v>0</v>
      </c>
      <c r="O421" s="76">
        <v>17.79</v>
      </c>
    </row>
    <row r="422" spans="1:15" x14ac:dyDescent="0.25">
      <c r="A422" s="76" t="s">
        <v>79</v>
      </c>
      <c r="B422" s="76" t="s">
        <v>80</v>
      </c>
      <c r="C422" s="76" t="s">
        <v>81</v>
      </c>
      <c r="D422" s="76" t="s">
        <v>82</v>
      </c>
      <c r="E422" s="76" t="s">
        <v>957</v>
      </c>
      <c r="F422" s="76" t="s">
        <v>958</v>
      </c>
      <c r="G422" s="76" t="s">
        <v>288</v>
      </c>
      <c r="H422" s="76" t="str">
        <f>VLOOKUP(G422,Sheet1!$E$4:$F$355,2,)</f>
        <v>Second Court</v>
      </c>
      <c r="I422" s="76" t="s">
        <v>164</v>
      </c>
      <c r="J422" s="76" t="s">
        <v>87</v>
      </c>
      <c r="K422" s="76">
        <v>2185</v>
      </c>
      <c r="L422" s="76">
        <v>2185</v>
      </c>
      <c r="M422" s="76">
        <v>129.47999999999999</v>
      </c>
      <c r="N422" s="76">
        <v>0</v>
      </c>
      <c r="O422" s="76">
        <v>17.940000000000001</v>
      </c>
    </row>
    <row r="423" spans="1:15" x14ac:dyDescent="0.25">
      <c r="A423" s="76" t="s">
        <v>79</v>
      </c>
      <c r="B423" s="76" t="s">
        <v>80</v>
      </c>
      <c r="C423" s="76" t="s">
        <v>81</v>
      </c>
      <c r="D423" s="76" t="s">
        <v>82</v>
      </c>
      <c r="E423" s="76" t="s">
        <v>959</v>
      </c>
      <c r="F423" s="76" t="s">
        <v>960</v>
      </c>
      <c r="G423" s="76" t="s">
        <v>302</v>
      </c>
      <c r="H423" s="76" t="str">
        <f>VLOOKUP(G423,Sheet1!$E$4:$F$355,2,)</f>
        <v>Sixth Court</v>
      </c>
      <c r="I423" s="76" t="s">
        <v>200</v>
      </c>
      <c r="J423" s="76" t="s">
        <v>305</v>
      </c>
      <c r="K423" s="76">
        <v>1950</v>
      </c>
      <c r="L423" s="76">
        <v>1950</v>
      </c>
      <c r="M423" s="76">
        <v>118.94</v>
      </c>
      <c r="N423" s="76">
        <v>0</v>
      </c>
      <c r="O423" s="76">
        <v>11.51</v>
      </c>
    </row>
    <row r="424" spans="1:15" x14ac:dyDescent="0.25">
      <c r="A424" s="76" t="s">
        <v>79</v>
      </c>
      <c r="B424" s="76" t="s">
        <v>80</v>
      </c>
      <c r="C424" s="76" t="s">
        <v>81</v>
      </c>
      <c r="D424" s="76" t="s">
        <v>82</v>
      </c>
      <c r="E424" s="76" t="s">
        <v>961</v>
      </c>
      <c r="F424" s="76" t="s">
        <v>962</v>
      </c>
      <c r="G424" s="76" t="s">
        <v>288</v>
      </c>
      <c r="H424" s="76" t="str">
        <f>VLOOKUP(G424,Sheet1!$E$4:$F$355,2,)</f>
        <v>Second Court</v>
      </c>
      <c r="I424" s="76" t="s">
        <v>148</v>
      </c>
      <c r="J424" s="76" t="s">
        <v>289</v>
      </c>
      <c r="K424" s="76">
        <v>2505</v>
      </c>
      <c r="L424" s="76">
        <v>2505</v>
      </c>
      <c r="M424" s="76">
        <v>152.29</v>
      </c>
      <c r="N424" s="76">
        <v>0</v>
      </c>
      <c r="O424" s="76">
        <v>17.79</v>
      </c>
    </row>
    <row r="425" spans="1:15" x14ac:dyDescent="0.25">
      <c r="A425" s="76" t="s">
        <v>79</v>
      </c>
      <c r="B425" s="76" t="s">
        <v>80</v>
      </c>
      <c r="C425" s="76" t="s">
        <v>81</v>
      </c>
      <c r="D425" s="76" t="s">
        <v>82</v>
      </c>
      <c r="E425" s="76" t="s">
        <v>963</v>
      </c>
      <c r="F425" s="76" t="s">
        <v>964</v>
      </c>
      <c r="G425" s="76" t="s">
        <v>302</v>
      </c>
      <c r="H425" s="76" t="str">
        <f>VLOOKUP(G425,Sheet1!$E$4:$F$355,2,)</f>
        <v>Sixth Court</v>
      </c>
      <c r="I425" s="76" t="s">
        <v>181</v>
      </c>
      <c r="J425" s="76" t="s">
        <v>305</v>
      </c>
      <c r="K425" s="76">
        <v>1960</v>
      </c>
      <c r="L425" s="76">
        <v>1950</v>
      </c>
      <c r="M425" s="76">
        <v>118.94</v>
      </c>
      <c r="N425" s="76">
        <v>0</v>
      </c>
      <c r="O425" s="76">
        <v>11.51</v>
      </c>
    </row>
    <row r="426" spans="1:15" x14ac:dyDescent="0.25">
      <c r="A426" s="76" t="s">
        <v>79</v>
      </c>
      <c r="B426" s="76" t="s">
        <v>80</v>
      </c>
      <c r="C426" s="76" t="s">
        <v>81</v>
      </c>
      <c r="D426" s="76" t="s">
        <v>82</v>
      </c>
      <c r="E426" s="76" t="s">
        <v>965</v>
      </c>
      <c r="F426" s="76" t="s">
        <v>966</v>
      </c>
      <c r="G426" s="76" t="s">
        <v>288</v>
      </c>
      <c r="H426" s="76" t="str">
        <f>VLOOKUP(G426,Sheet1!$E$4:$F$355,2,)</f>
        <v>Second Court</v>
      </c>
      <c r="I426" s="76" t="s">
        <v>148</v>
      </c>
      <c r="J426" s="76" t="s">
        <v>289</v>
      </c>
      <c r="K426" s="76">
        <v>2505</v>
      </c>
      <c r="L426" s="76">
        <v>2505</v>
      </c>
      <c r="M426" s="76">
        <v>152.29</v>
      </c>
      <c r="N426" s="76">
        <v>0</v>
      </c>
      <c r="O426" s="76">
        <v>17.79</v>
      </c>
    </row>
    <row r="427" spans="1:15" x14ac:dyDescent="0.25">
      <c r="A427" s="76" t="s">
        <v>79</v>
      </c>
      <c r="B427" s="76" t="s">
        <v>80</v>
      </c>
      <c r="C427" s="76" t="s">
        <v>81</v>
      </c>
      <c r="D427" s="76" t="s">
        <v>82</v>
      </c>
      <c r="E427" s="76" t="s">
        <v>967</v>
      </c>
      <c r="F427" s="76" t="s">
        <v>968</v>
      </c>
      <c r="G427" s="76" t="s">
        <v>302</v>
      </c>
      <c r="H427" s="76" t="str">
        <f>VLOOKUP(G427,Sheet1!$E$4:$F$355,2,)</f>
        <v>Sixth Court</v>
      </c>
      <c r="I427" s="76" t="s">
        <v>181</v>
      </c>
      <c r="J427" s="76" t="s">
        <v>289</v>
      </c>
      <c r="K427" s="76">
        <v>2505</v>
      </c>
      <c r="L427" s="76">
        <v>2505</v>
      </c>
      <c r="M427" s="76">
        <v>152.29</v>
      </c>
      <c r="N427" s="76">
        <v>0</v>
      </c>
      <c r="O427" s="76">
        <v>17.79</v>
      </c>
    </row>
    <row r="428" spans="1:15" x14ac:dyDescent="0.25">
      <c r="A428" s="76" t="s">
        <v>79</v>
      </c>
      <c r="B428" s="76" t="s">
        <v>80</v>
      </c>
      <c r="C428" s="76" t="s">
        <v>81</v>
      </c>
      <c r="D428" s="76" t="s">
        <v>82</v>
      </c>
      <c r="E428" s="76" t="s">
        <v>969</v>
      </c>
      <c r="F428" s="76" t="s">
        <v>970</v>
      </c>
      <c r="G428" s="76" t="s">
        <v>288</v>
      </c>
      <c r="H428" s="76" t="str">
        <f>VLOOKUP(G428,Sheet1!$E$4:$F$355,2,)</f>
        <v>Second Court</v>
      </c>
      <c r="I428" s="76" t="s">
        <v>164</v>
      </c>
      <c r="J428" s="76" t="s">
        <v>87</v>
      </c>
      <c r="K428" s="76">
        <v>2185</v>
      </c>
      <c r="L428" s="76">
        <v>2185</v>
      </c>
      <c r="M428" s="76">
        <v>129.47999999999999</v>
      </c>
      <c r="N428" s="76">
        <v>0</v>
      </c>
      <c r="O428" s="76">
        <v>17.940000000000001</v>
      </c>
    </row>
    <row r="429" spans="1:15" x14ac:dyDescent="0.25">
      <c r="A429" s="76" t="s">
        <v>79</v>
      </c>
      <c r="B429" s="76" t="s">
        <v>80</v>
      </c>
      <c r="C429" s="76" t="s">
        <v>81</v>
      </c>
      <c r="D429" s="76" t="s">
        <v>82</v>
      </c>
      <c r="E429" s="76" t="s">
        <v>971</v>
      </c>
      <c r="F429" s="76" t="s">
        <v>972</v>
      </c>
      <c r="G429" s="76" t="s">
        <v>302</v>
      </c>
      <c r="H429" s="76" t="str">
        <f>VLOOKUP(G429,Sheet1!$E$4:$F$355,2,)</f>
        <v>Sixth Court</v>
      </c>
      <c r="I429" s="76" t="s">
        <v>414</v>
      </c>
      <c r="J429" s="76" t="s">
        <v>305</v>
      </c>
      <c r="K429" s="76">
        <v>1960</v>
      </c>
      <c r="L429" s="76">
        <v>1960</v>
      </c>
      <c r="M429" s="76">
        <v>118.94</v>
      </c>
      <c r="N429" s="76">
        <v>0</v>
      </c>
      <c r="O429" s="76">
        <v>12.09</v>
      </c>
    </row>
    <row r="430" spans="1:15" x14ac:dyDescent="0.25">
      <c r="A430" s="76" t="s">
        <v>79</v>
      </c>
      <c r="B430" s="76" t="s">
        <v>80</v>
      </c>
      <c r="C430" s="76" t="s">
        <v>81</v>
      </c>
      <c r="D430" s="76" t="s">
        <v>82</v>
      </c>
      <c r="E430" s="76" t="s">
        <v>973</v>
      </c>
      <c r="F430" s="76" t="s">
        <v>974</v>
      </c>
      <c r="G430" s="76" t="s">
        <v>288</v>
      </c>
      <c r="H430" s="76" t="str">
        <f>VLOOKUP(G430,Sheet1!$E$4:$F$355,2,)</f>
        <v>Second Court</v>
      </c>
      <c r="I430" s="76" t="s">
        <v>181</v>
      </c>
      <c r="J430" s="76" t="s">
        <v>87</v>
      </c>
      <c r="K430" s="76">
        <v>2185</v>
      </c>
      <c r="L430" s="76">
        <v>2185</v>
      </c>
      <c r="M430" s="76">
        <v>129.47999999999999</v>
      </c>
      <c r="N430" s="76">
        <v>0</v>
      </c>
      <c r="O430" s="76">
        <v>17.940000000000001</v>
      </c>
    </row>
    <row r="431" spans="1:15" x14ac:dyDescent="0.25">
      <c r="A431" s="76" t="s">
        <v>79</v>
      </c>
      <c r="B431" s="76" t="s">
        <v>80</v>
      </c>
      <c r="C431" s="76" t="s">
        <v>81</v>
      </c>
      <c r="D431" s="76" t="s">
        <v>82</v>
      </c>
      <c r="E431" s="76" t="s">
        <v>975</v>
      </c>
      <c r="F431" s="76" t="s">
        <v>976</v>
      </c>
      <c r="G431" s="76" t="s">
        <v>302</v>
      </c>
      <c r="H431" s="76" t="str">
        <f>VLOOKUP(G431,Sheet1!$E$4:$F$355,2,)</f>
        <v>Sixth Court</v>
      </c>
      <c r="I431" s="76" t="s">
        <v>414</v>
      </c>
      <c r="J431" s="76" t="s">
        <v>305</v>
      </c>
      <c r="K431" s="76">
        <v>2040</v>
      </c>
      <c r="L431" s="76">
        <v>2040</v>
      </c>
      <c r="M431" s="76">
        <v>124.54</v>
      </c>
      <c r="N431" s="76">
        <v>0</v>
      </c>
      <c r="O431" s="76">
        <v>13.07</v>
      </c>
    </row>
    <row r="432" spans="1:15" x14ac:dyDescent="0.25">
      <c r="A432" s="76" t="s">
        <v>79</v>
      </c>
      <c r="B432" s="76" t="s">
        <v>80</v>
      </c>
      <c r="C432" s="76" t="s">
        <v>81</v>
      </c>
      <c r="D432" s="76" t="s">
        <v>82</v>
      </c>
      <c r="E432" s="76" t="s">
        <v>977</v>
      </c>
      <c r="F432" s="76" t="s">
        <v>978</v>
      </c>
      <c r="G432" s="76" t="s">
        <v>288</v>
      </c>
      <c r="H432" s="76" t="str">
        <f>VLOOKUP(G432,Sheet1!$E$4:$F$355,2,)</f>
        <v>Second Court</v>
      </c>
      <c r="I432" s="76" t="s">
        <v>164</v>
      </c>
      <c r="J432" s="76" t="s">
        <v>289</v>
      </c>
      <c r="K432" s="76">
        <v>2505</v>
      </c>
      <c r="L432" s="76">
        <v>2505</v>
      </c>
      <c r="M432" s="76">
        <v>152.29</v>
      </c>
      <c r="N432" s="76">
        <v>0</v>
      </c>
      <c r="O432" s="76">
        <v>17.79</v>
      </c>
    </row>
    <row r="433" spans="1:15" x14ac:dyDescent="0.25">
      <c r="A433" s="76" t="s">
        <v>79</v>
      </c>
      <c r="B433" s="76" t="s">
        <v>80</v>
      </c>
      <c r="C433" s="76" t="s">
        <v>81</v>
      </c>
      <c r="D433" s="76" t="s">
        <v>82</v>
      </c>
      <c r="E433" s="76" t="s">
        <v>979</v>
      </c>
      <c r="F433" s="76" t="s">
        <v>980</v>
      </c>
      <c r="G433" s="76" t="s">
        <v>302</v>
      </c>
      <c r="H433" s="76" t="str">
        <f>VLOOKUP(G433,Sheet1!$E$4:$F$355,2,)</f>
        <v>Sixth Court</v>
      </c>
      <c r="I433" s="76" t="s">
        <v>200</v>
      </c>
      <c r="J433" s="76" t="s">
        <v>305</v>
      </c>
      <c r="K433" s="76">
        <v>1950</v>
      </c>
      <c r="L433" s="76">
        <v>1950</v>
      </c>
      <c r="M433" s="76">
        <v>118.94</v>
      </c>
      <c r="N433" s="76">
        <v>0</v>
      </c>
      <c r="O433" s="76">
        <v>11.51</v>
      </c>
    </row>
    <row r="434" spans="1:15" x14ac:dyDescent="0.25">
      <c r="A434" s="76" t="s">
        <v>79</v>
      </c>
      <c r="B434" s="76" t="s">
        <v>80</v>
      </c>
      <c r="C434" s="76" t="s">
        <v>81</v>
      </c>
      <c r="D434" s="76" t="s">
        <v>82</v>
      </c>
      <c r="E434" s="76" t="s">
        <v>981</v>
      </c>
      <c r="F434" s="76" t="s">
        <v>982</v>
      </c>
      <c r="G434" s="76" t="s">
        <v>288</v>
      </c>
      <c r="H434" s="76" t="str">
        <f>VLOOKUP(G434,Sheet1!$E$4:$F$355,2,)</f>
        <v>Second Court</v>
      </c>
      <c r="I434" s="76" t="s">
        <v>164</v>
      </c>
      <c r="J434" s="76" t="s">
        <v>289</v>
      </c>
      <c r="K434" s="76">
        <v>2505</v>
      </c>
      <c r="L434" s="76">
        <v>2505</v>
      </c>
      <c r="M434" s="76">
        <v>152.29</v>
      </c>
      <c r="N434" s="76">
        <v>0</v>
      </c>
      <c r="O434" s="76">
        <v>17.79</v>
      </c>
    </row>
    <row r="435" spans="1:15" x14ac:dyDescent="0.25">
      <c r="A435" s="76" t="s">
        <v>79</v>
      </c>
      <c r="B435" s="76" t="s">
        <v>80</v>
      </c>
      <c r="C435" s="76" t="s">
        <v>81</v>
      </c>
      <c r="D435" s="76" t="s">
        <v>82</v>
      </c>
      <c r="E435" s="76" t="s">
        <v>983</v>
      </c>
      <c r="F435" s="76" t="s">
        <v>984</v>
      </c>
      <c r="G435" s="76" t="s">
        <v>302</v>
      </c>
      <c r="H435" s="76" t="str">
        <f>VLOOKUP(G435,Sheet1!$E$4:$F$355,2,)</f>
        <v>Sixth Court</v>
      </c>
      <c r="I435" s="76" t="s">
        <v>200</v>
      </c>
      <c r="J435" s="76" t="s">
        <v>289</v>
      </c>
      <c r="K435" s="76">
        <v>2505</v>
      </c>
      <c r="L435" s="76">
        <v>2505</v>
      </c>
      <c r="M435" s="76">
        <v>152.29</v>
      </c>
      <c r="N435" s="76">
        <v>0</v>
      </c>
      <c r="O435" s="76">
        <v>17.79</v>
      </c>
    </row>
    <row r="436" spans="1:15" x14ac:dyDescent="0.25">
      <c r="A436" s="76" t="s">
        <v>79</v>
      </c>
      <c r="B436" s="76" t="s">
        <v>80</v>
      </c>
      <c r="C436" s="76" t="s">
        <v>81</v>
      </c>
      <c r="D436" s="76" t="s">
        <v>82</v>
      </c>
      <c r="E436" s="76" t="s">
        <v>985</v>
      </c>
      <c r="F436" s="76" t="s">
        <v>986</v>
      </c>
      <c r="G436" s="76" t="s">
        <v>288</v>
      </c>
      <c r="H436" s="76" t="str">
        <f>VLOOKUP(G436,Sheet1!$E$4:$F$355,2,)</f>
        <v>Second Court</v>
      </c>
      <c r="I436" s="76" t="s">
        <v>181</v>
      </c>
      <c r="J436" s="76" t="s">
        <v>87</v>
      </c>
      <c r="K436" s="76">
        <v>2185</v>
      </c>
      <c r="L436" s="76">
        <v>2185</v>
      </c>
      <c r="M436" s="76">
        <v>129.47999999999999</v>
      </c>
      <c r="N436" s="76">
        <v>0</v>
      </c>
      <c r="O436" s="76">
        <v>17.940000000000001</v>
      </c>
    </row>
    <row r="437" spans="1:15" x14ac:dyDescent="0.25">
      <c r="A437" s="76" t="s">
        <v>79</v>
      </c>
      <c r="B437" s="76" t="s">
        <v>80</v>
      </c>
      <c r="C437" s="76" t="s">
        <v>81</v>
      </c>
      <c r="D437" s="76" t="s">
        <v>82</v>
      </c>
      <c r="E437" s="76" t="s">
        <v>987</v>
      </c>
      <c r="F437" s="76" t="s">
        <v>988</v>
      </c>
      <c r="G437" s="76" t="s">
        <v>322</v>
      </c>
      <c r="H437" s="76" t="str">
        <f>VLOOKUP(G437,Sheet1!$E$4:$F$355,2,)</f>
        <v>Third Court</v>
      </c>
      <c r="I437" s="76" t="s">
        <v>148</v>
      </c>
      <c r="J437" s="76" t="s">
        <v>87</v>
      </c>
      <c r="K437" s="76">
        <v>2185</v>
      </c>
      <c r="L437" s="76">
        <v>2185</v>
      </c>
      <c r="M437" s="76">
        <v>129.47999999999999</v>
      </c>
      <c r="N437" s="76">
        <v>0</v>
      </c>
      <c r="O437" s="76">
        <v>17.940000000000001</v>
      </c>
    </row>
    <row r="438" spans="1:15" x14ac:dyDescent="0.25">
      <c r="A438" s="76" t="s">
        <v>79</v>
      </c>
      <c r="B438" s="76" t="s">
        <v>80</v>
      </c>
      <c r="C438" s="76" t="s">
        <v>81</v>
      </c>
      <c r="D438" s="76" t="s">
        <v>82</v>
      </c>
      <c r="E438" s="76" t="s">
        <v>989</v>
      </c>
      <c r="F438" s="76" t="s">
        <v>990</v>
      </c>
      <c r="G438" s="76" t="s">
        <v>302</v>
      </c>
      <c r="H438" s="76" t="str">
        <f>VLOOKUP(G438,Sheet1!$E$4:$F$355,2,)</f>
        <v>Sixth Court</v>
      </c>
      <c r="I438" s="76" t="s">
        <v>127</v>
      </c>
      <c r="J438" s="76" t="s">
        <v>305</v>
      </c>
      <c r="K438" s="76">
        <v>1960</v>
      </c>
      <c r="L438" s="76">
        <v>1950</v>
      </c>
      <c r="M438" s="76">
        <v>118.94</v>
      </c>
      <c r="N438" s="76">
        <v>0</v>
      </c>
      <c r="O438" s="76">
        <v>11.51</v>
      </c>
    </row>
    <row r="439" spans="1:15" x14ac:dyDescent="0.25">
      <c r="A439" s="76" t="s">
        <v>79</v>
      </c>
      <c r="B439" s="76" t="s">
        <v>80</v>
      </c>
      <c r="C439" s="76" t="s">
        <v>81</v>
      </c>
      <c r="D439" s="76" t="s">
        <v>82</v>
      </c>
      <c r="E439" s="76" t="s">
        <v>991</v>
      </c>
      <c r="F439" s="76" t="s">
        <v>992</v>
      </c>
      <c r="G439" s="76" t="s">
        <v>288</v>
      </c>
      <c r="H439" s="76" t="str">
        <f>VLOOKUP(G439,Sheet1!$E$4:$F$355,2,)</f>
        <v>Second Court</v>
      </c>
      <c r="I439" s="76" t="s">
        <v>200</v>
      </c>
      <c r="J439" s="76" t="s">
        <v>87</v>
      </c>
      <c r="K439" s="76">
        <v>2185</v>
      </c>
      <c r="L439" s="76">
        <v>2185</v>
      </c>
      <c r="M439" s="76">
        <v>129.47999999999999</v>
      </c>
      <c r="N439" s="76">
        <v>0</v>
      </c>
      <c r="O439" s="76">
        <v>17.940000000000001</v>
      </c>
    </row>
    <row r="440" spans="1:15" x14ac:dyDescent="0.25">
      <c r="A440" s="76" t="s">
        <v>79</v>
      </c>
      <c r="B440" s="76" t="s">
        <v>80</v>
      </c>
      <c r="C440" s="76" t="s">
        <v>81</v>
      </c>
      <c r="D440" s="76" t="s">
        <v>82</v>
      </c>
      <c r="E440" s="76" t="s">
        <v>993</v>
      </c>
      <c r="F440" s="76" t="s">
        <v>994</v>
      </c>
      <c r="G440" s="76" t="s">
        <v>322</v>
      </c>
      <c r="H440" s="76" t="str">
        <f>VLOOKUP(G440,Sheet1!$E$4:$F$355,2,)</f>
        <v>Third Court</v>
      </c>
      <c r="I440" s="76" t="s">
        <v>148</v>
      </c>
      <c r="J440" s="76" t="s">
        <v>289</v>
      </c>
      <c r="K440" s="76">
        <v>2505</v>
      </c>
      <c r="L440" s="76">
        <v>2505</v>
      </c>
      <c r="M440" s="76">
        <v>152.29</v>
      </c>
      <c r="N440" s="76">
        <v>0</v>
      </c>
      <c r="O440" s="76">
        <v>17.79</v>
      </c>
    </row>
    <row r="441" spans="1:15" x14ac:dyDescent="0.25">
      <c r="A441" s="76" t="s">
        <v>79</v>
      </c>
      <c r="B441" s="76" t="s">
        <v>80</v>
      </c>
      <c r="C441" s="76" t="s">
        <v>81</v>
      </c>
      <c r="D441" s="76" t="s">
        <v>82</v>
      </c>
      <c r="E441" s="76" t="s">
        <v>995</v>
      </c>
      <c r="F441" s="76" t="s">
        <v>996</v>
      </c>
      <c r="G441" s="76" t="s">
        <v>302</v>
      </c>
      <c r="H441" s="76" t="str">
        <f>VLOOKUP(G441,Sheet1!$E$4:$F$355,2,)</f>
        <v>Sixth Court</v>
      </c>
      <c r="I441" s="76" t="s">
        <v>127</v>
      </c>
      <c r="J441" s="76" t="s">
        <v>87</v>
      </c>
      <c r="K441" s="76">
        <v>2245</v>
      </c>
      <c r="L441" s="76">
        <v>2245</v>
      </c>
      <c r="M441" s="76">
        <v>137.56</v>
      </c>
      <c r="N441" s="76">
        <v>0</v>
      </c>
      <c r="O441" s="76">
        <v>13.99</v>
      </c>
    </row>
    <row r="442" spans="1:15" x14ac:dyDescent="0.25">
      <c r="A442" s="76" t="s">
        <v>79</v>
      </c>
      <c r="B442" s="76" t="s">
        <v>80</v>
      </c>
      <c r="C442" s="76" t="s">
        <v>81</v>
      </c>
      <c r="D442" s="76" t="s">
        <v>82</v>
      </c>
      <c r="E442" s="76" t="s">
        <v>997</v>
      </c>
      <c r="F442" s="76" t="s">
        <v>998</v>
      </c>
      <c r="G442" s="76" t="s">
        <v>288</v>
      </c>
      <c r="H442" s="76" t="str">
        <f>VLOOKUP(G442,Sheet1!$E$4:$F$355,2,)</f>
        <v>Second Court</v>
      </c>
      <c r="I442" s="76" t="s">
        <v>181</v>
      </c>
      <c r="J442" s="76" t="s">
        <v>289</v>
      </c>
      <c r="K442" s="76">
        <v>2505</v>
      </c>
      <c r="L442" s="76">
        <v>2505</v>
      </c>
      <c r="M442" s="76">
        <v>152.29</v>
      </c>
      <c r="N442" s="76">
        <v>0</v>
      </c>
      <c r="O442" s="76">
        <v>17.79</v>
      </c>
    </row>
    <row r="443" spans="1:15" x14ac:dyDescent="0.25">
      <c r="A443" s="76" t="s">
        <v>79</v>
      </c>
      <c r="B443" s="76" t="s">
        <v>80</v>
      </c>
      <c r="C443" s="76" t="s">
        <v>81</v>
      </c>
      <c r="D443" s="76" t="s">
        <v>82</v>
      </c>
      <c r="E443" s="76" t="s">
        <v>999</v>
      </c>
      <c r="F443" s="76" t="s">
        <v>1000</v>
      </c>
      <c r="G443" s="76" t="s">
        <v>302</v>
      </c>
      <c r="H443" s="76" t="str">
        <f>VLOOKUP(G443,Sheet1!$E$4:$F$355,2,)</f>
        <v>Sixth Court</v>
      </c>
      <c r="I443" s="76" t="s">
        <v>414</v>
      </c>
      <c r="J443" s="76" t="s">
        <v>289</v>
      </c>
      <c r="K443" s="76">
        <v>2515</v>
      </c>
      <c r="L443" s="76">
        <v>2515</v>
      </c>
      <c r="M443" s="76">
        <v>152.29</v>
      </c>
      <c r="N443" s="76">
        <v>0</v>
      </c>
      <c r="O443" s="76">
        <v>18.37</v>
      </c>
    </row>
    <row r="444" spans="1:15" x14ac:dyDescent="0.25">
      <c r="A444" s="76" t="s">
        <v>79</v>
      </c>
      <c r="B444" s="76" t="s">
        <v>80</v>
      </c>
      <c r="C444" s="76" t="s">
        <v>81</v>
      </c>
      <c r="D444" s="76" t="s">
        <v>82</v>
      </c>
      <c r="E444" s="76" t="s">
        <v>1001</v>
      </c>
      <c r="F444" s="76" t="s">
        <v>1002</v>
      </c>
      <c r="G444" s="76" t="s">
        <v>288</v>
      </c>
      <c r="H444" s="76" t="str">
        <f>VLOOKUP(G444,Sheet1!$E$4:$F$355,2,)</f>
        <v>Second Court</v>
      </c>
      <c r="I444" s="76" t="s">
        <v>181</v>
      </c>
      <c r="J444" s="76" t="s">
        <v>289</v>
      </c>
      <c r="K444" s="76">
        <v>2505</v>
      </c>
      <c r="L444" s="76">
        <v>2505</v>
      </c>
      <c r="M444" s="76">
        <v>152.29</v>
      </c>
      <c r="N444" s="76">
        <v>0</v>
      </c>
      <c r="O444" s="76">
        <v>17.79</v>
      </c>
    </row>
    <row r="445" spans="1:15" x14ac:dyDescent="0.25">
      <c r="A445" s="76" t="s">
        <v>79</v>
      </c>
      <c r="B445" s="76" t="s">
        <v>80</v>
      </c>
      <c r="C445" s="76" t="s">
        <v>81</v>
      </c>
      <c r="D445" s="76" t="s">
        <v>82</v>
      </c>
      <c r="E445" s="76" t="s">
        <v>1003</v>
      </c>
      <c r="F445" s="76" t="s">
        <v>1004</v>
      </c>
      <c r="G445" s="76" t="s">
        <v>302</v>
      </c>
      <c r="H445" s="76" t="str">
        <f>VLOOKUP(G445,Sheet1!$E$4:$F$355,2,)</f>
        <v>Sixth Court</v>
      </c>
      <c r="I445" s="76" t="s">
        <v>414</v>
      </c>
      <c r="J445" s="76" t="s">
        <v>305</v>
      </c>
      <c r="K445" s="76">
        <v>1960</v>
      </c>
      <c r="L445" s="76">
        <v>1960</v>
      </c>
      <c r="M445" s="76">
        <v>118.94</v>
      </c>
      <c r="N445" s="76">
        <v>0</v>
      </c>
      <c r="O445" s="76">
        <v>12.09</v>
      </c>
    </row>
    <row r="446" spans="1:15" x14ac:dyDescent="0.25">
      <c r="A446" s="76" t="s">
        <v>79</v>
      </c>
      <c r="B446" s="76" t="s">
        <v>80</v>
      </c>
      <c r="C446" s="76" t="s">
        <v>81</v>
      </c>
      <c r="D446" s="76" t="s">
        <v>82</v>
      </c>
      <c r="E446" s="76" t="s">
        <v>1005</v>
      </c>
      <c r="F446" s="76" t="s">
        <v>1006</v>
      </c>
      <c r="G446" s="76" t="s">
        <v>288</v>
      </c>
      <c r="H446" s="76" t="str">
        <f>VLOOKUP(G446,Sheet1!$E$4:$F$355,2,)</f>
        <v>Second Court</v>
      </c>
      <c r="I446" s="76" t="s">
        <v>200</v>
      </c>
      <c r="J446" s="76" t="s">
        <v>87</v>
      </c>
      <c r="K446" s="76">
        <v>2185</v>
      </c>
      <c r="L446" s="76">
        <v>2185</v>
      </c>
      <c r="M446" s="76">
        <v>129.47999999999999</v>
      </c>
      <c r="N446" s="76">
        <v>0</v>
      </c>
      <c r="O446" s="76">
        <v>17.940000000000001</v>
      </c>
    </row>
    <row r="447" spans="1:15" x14ac:dyDescent="0.25">
      <c r="A447" s="76" t="s">
        <v>79</v>
      </c>
      <c r="B447" s="76" t="s">
        <v>80</v>
      </c>
      <c r="C447" s="76" t="s">
        <v>81</v>
      </c>
      <c r="D447" s="76" t="s">
        <v>82</v>
      </c>
      <c r="E447" s="76" t="s">
        <v>1007</v>
      </c>
      <c r="F447" s="76" t="s">
        <v>1008</v>
      </c>
      <c r="G447" s="76" t="s">
        <v>322</v>
      </c>
      <c r="H447" s="76" t="str">
        <f>VLOOKUP(G447,Sheet1!$E$4:$F$355,2,)</f>
        <v>Third Court</v>
      </c>
      <c r="I447" s="76" t="s">
        <v>164</v>
      </c>
      <c r="J447" s="76" t="s">
        <v>87</v>
      </c>
      <c r="K447" s="76">
        <v>2185</v>
      </c>
      <c r="L447" s="76">
        <v>2185</v>
      </c>
      <c r="M447" s="76">
        <v>129.47999999999999</v>
      </c>
      <c r="N447" s="76">
        <v>0</v>
      </c>
      <c r="O447" s="76">
        <v>17.940000000000001</v>
      </c>
    </row>
    <row r="448" spans="1:15" x14ac:dyDescent="0.25">
      <c r="A448" s="76" t="s">
        <v>79</v>
      </c>
      <c r="B448" s="76" t="s">
        <v>80</v>
      </c>
      <c r="C448" s="76" t="s">
        <v>81</v>
      </c>
      <c r="D448" s="76" t="s">
        <v>82</v>
      </c>
      <c r="E448" s="76" t="s">
        <v>1009</v>
      </c>
      <c r="F448" s="76" t="s">
        <v>1010</v>
      </c>
      <c r="G448" s="76" t="s">
        <v>302</v>
      </c>
      <c r="H448" s="76" t="str">
        <f>VLOOKUP(G448,Sheet1!$E$4:$F$355,2,)</f>
        <v>Sixth Court</v>
      </c>
      <c r="I448" s="76" t="s">
        <v>136</v>
      </c>
      <c r="J448" s="76" t="s">
        <v>305</v>
      </c>
      <c r="K448" s="76">
        <v>1950</v>
      </c>
      <c r="L448" s="76">
        <v>1950</v>
      </c>
      <c r="M448" s="76">
        <v>118.94</v>
      </c>
      <c r="N448" s="76">
        <v>0</v>
      </c>
      <c r="O448" s="76">
        <v>11.51</v>
      </c>
    </row>
    <row r="449" spans="1:15" x14ac:dyDescent="0.25">
      <c r="A449" s="76" t="s">
        <v>79</v>
      </c>
      <c r="B449" s="76" t="s">
        <v>80</v>
      </c>
      <c r="C449" s="76" t="s">
        <v>81</v>
      </c>
      <c r="D449" s="76" t="s">
        <v>82</v>
      </c>
      <c r="E449" s="76" t="s">
        <v>1011</v>
      </c>
      <c r="F449" s="76" t="s">
        <v>1012</v>
      </c>
      <c r="G449" s="76" t="s">
        <v>322</v>
      </c>
      <c r="H449" s="76" t="str">
        <f>VLOOKUP(G449,Sheet1!$E$4:$F$355,2,)</f>
        <v>Third Court</v>
      </c>
      <c r="I449" s="76" t="s">
        <v>164</v>
      </c>
      <c r="J449" s="76" t="s">
        <v>289</v>
      </c>
      <c r="K449" s="76">
        <v>2505</v>
      </c>
      <c r="L449" s="76">
        <v>2505</v>
      </c>
      <c r="M449" s="76">
        <v>152.29</v>
      </c>
      <c r="N449" s="76">
        <v>0</v>
      </c>
      <c r="O449" s="76">
        <v>17.79</v>
      </c>
    </row>
    <row r="450" spans="1:15" x14ac:dyDescent="0.25">
      <c r="A450" s="76" t="s">
        <v>79</v>
      </c>
      <c r="B450" s="76" t="s">
        <v>80</v>
      </c>
      <c r="C450" s="76" t="s">
        <v>81</v>
      </c>
      <c r="D450" s="76" t="s">
        <v>82</v>
      </c>
      <c r="E450" s="76" t="s">
        <v>1013</v>
      </c>
      <c r="F450" s="76" t="s">
        <v>1014</v>
      </c>
      <c r="G450" s="76" t="s">
        <v>302</v>
      </c>
      <c r="H450" s="76" t="str">
        <f>VLOOKUP(G450,Sheet1!$E$4:$F$355,2,)</f>
        <v>Sixth Court</v>
      </c>
      <c r="I450" s="76" t="s">
        <v>414</v>
      </c>
      <c r="J450" s="76" t="s">
        <v>305</v>
      </c>
      <c r="K450" s="76">
        <v>2040</v>
      </c>
      <c r="L450" s="76">
        <v>2040</v>
      </c>
      <c r="M450" s="76">
        <v>124.54</v>
      </c>
      <c r="N450" s="76">
        <v>0</v>
      </c>
      <c r="O450" s="76">
        <v>13.07</v>
      </c>
    </row>
    <row r="451" spans="1:15" x14ac:dyDescent="0.25">
      <c r="A451" s="76" t="s">
        <v>79</v>
      </c>
      <c r="B451" s="76" t="s">
        <v>80</v>
      </c>
      <c r="C451" s="76" t="s">
        <v>81</v>
      </c>
      <c r="D451" s="76" t="s">
        <v>82</v>
      </c>
      <c r="E451" s="76" t="s">
        <v>1015</v>
      </c>
      <c r="F451" s="76" t="s">
        <v>1016</v>
      </c>
      <c r="G451" s="76" t="s">
        <v>302</v>
      </c>
      <c r="H451" s="76" t="str">
        <f>VLOOKUP(G451,Sheet1!$E$4:$F$355,2,)</f>
        <v>Sixth Court</v>
      </c>
      <c r="I451" s="76" t="s">
        <v>136</v>
      </c>
      <c r="J451" s="76" t="s">
        <v>289</v>
      </c>
      <c r="K451" s="76">
        <v>2505</v>
      </c>
      <c r="L451" s="76">
        <v>2505</v>
      </c>
      <c r="M451" s="76">
        <v>152.29</v>
      </c>
      <c r="N451" s="76">
        <v>0</v>
      </c>
      <c r="O451" s="76">
        <v>17.79</v>
      </c>
    </row>
    <row r="452" spans="1:15" x14ac:dyDescent="0.25">
      <c r="A452" s="76" t="s">
        <v>79</v>
      </c>
      <c r="B452" s="76" t="s">
        <v>80</v>
      </c>
      <c r="C452" s="76" t="s">
        <v>81</v>
      </c>
      <c r="D452" s="76" t="s">
        <v>82</v>
      </c>
      <c r="E452" s="76" t="s">
        <v>1017</v>
      </c>
      <c r="F452" s="76" t="s">
        <v>1018</v>
      </c>
      <c r="G452" s="76" t="s">
        <v>288</v>
      </c>
      <c r="H452" s="76" t="str">
        <f>VLOOKUP(G452,Sheet1!$E$4:$F$355,2,)</f>
        <v>Second Court</v>
      </c>
      <c r="I452" s="76" t="s">
        <v>200</v>
      </c>
      <c r="J452" s="76" t="s">
        <v>289</v>
      </c>
      <c r="K452" s="76">
        <v>2505</v>
      </c>
      <c r="L452" s="76">
        <v>2505</v>
      </c>
      <c r="M452" s="76">
        <v>152.29</v>
      </c>
      <c r="N452" s="76">
        <v>0</v>
      </c>
      <c r="O452" s="76">
        <v>17.79</v>
      </c>
    </row>
    <row r="453" spans="1:15" x14ac:dyDescent="0.25">
      <c r="A453" s="76" t="s">
        <v>79</v>
      </c>
      <c r="B453" s="76" t="s">
        <v>80</v>
      </c>
      <c r="C453" s="76" t="s">
        <v>81</v>
      </c>
      <c r="D453" s="76" t="s">
        <v>82</v>
      </c>
      <c r="E453" s="76" t="s">
        <v>1019</v>
      </c>
      <c r="F453" s="76" t="s">
        <v>1020</v>
      </c>
      <c r="G453" s="76" t="s">
        <v>322</v>
      </c>
      <c r="H453" s="76" t="str">
        <f>VLOOKUP(G453,Sheet1!$E$4:$F$355,2,)</f>
        <v>Third Court</v>
      </c>
      <c r="I453" s="76" t="s">
        <v>164</v>
      </c>
      <c r="J453" s="76" t="s">
        <v>289</v>
      </c>
      <c r="K453" s="76">
        <v>2505</v>
      </c>
      <c r="L453" s="76">
        <v>2505</v>
      </c>
      <c r="M453" s="76">
        <v>152.29</v>
      </c>
      <c r="N453" s="76">
        <v>0</v>
      </c>
      <c r="O453" s="76">
        <v>17.79</v>
      </c>
    </row>
    <row r="454" spans="1:15" x14ac:dyDescent="0.25">
      <c r="A454" s="76" t="s">
        <v>79</v>
      </c>
      <c r="B454" s="76" t="s">
        <v>80</v>
      </c>
      <c r="C454" s="76" t="s">
        <v>81</v>
      </c>
      <c r="D454" s="76" t="s">
        <v>82</v>
      </c>
      <c r="E454" s="76" t="s">
        <v>1021</v>
      </c>
      <c r="F454" s="76" t="s">
        <v>1022</v>
      </c>
      <c r="G454" s="76" t="s">
        <v>302</v>
      </c>
      <c r="H454" s="76" t="str">
        <f>VLOOKUP(G454,Sheet1!$E$4:$F$355,2,)</f>
        <v>Sixth Court</v>
      </c>
      <c r="I454" s="76" t="s">
        <v>127</v>
      </c>
      <c r="J454" s="76" t="s">
        <v>289</v>
      </c>
      <c r="K454" s="76">
        <v>2505</v>
      </c>
      <c r="L454" s="76">
        <v>2505</v>
      </c>
      <c r="M454" s="76">
        <v>152.29</v>
      </c>
      <c r="N454" s="76">
        <v>0</v>
      </c>
      <c r="O454" s="76">
        <v>17.79</v>
      </c>
    </row>
    <row r="455" spans="1:15" x14ac:dyDescent="0.25">
      <c r="A455" s="76" t="s">
        <v>79</v>
      </c>
      <c r="B455" s="76" t="s">
        <v>80</v>
      </c>
      <c r="C455" s="76" t="s">
        <v>81</v>
      </c>
      <c r="D455" s="76" t="s">
        <v>82</v>
      </c>
      <c r="E455" s="76" t="s">
        <v>1023</v>
      </c>
      <c r="F455" s="76" t="s">
        <v>1024</v>
      </c>
      <c r="G455" s="76" t="s">
        <v>288</v>
      </c>
      <c r="H455" s="76" t="str">
        <f>VLOOKUP(G455,Sheet1!$E$4:$F$355,2,)</f>
        <v>Second Court</v>
      </c>
      <c r="I455" s="76" t="s">
        <v>200</v>
      </c>
      <c r="J455" s="76" t="s">
        <v>289</v>
      </c>
      <c r="K455" s="76">
        <v>2505</v>
      </c>
      <c r="L455" s="76">
        <v>2505</v>
      </c>
      <c r="M455" s="76">
        <v>152.29</v>
      </c>
      <c r="N455" s="76">
        <v>0</v>
      </c>
      <c r="O455" s="76">
        <v>17.79</v>
      </c>
    </row>
    <row r="456" spans="1:15" x14ac:dyDescent="0.25">
      <c r="A456" s="76" t="s">
        <v>79</v>
      </c>
      <c r="B456" s="76" t="s">
        <v>80</v>
      </c>
      <c r="C456" s="76" t="s">
        <v>81</v>
      </c>
      <c r="D456" s="76" t="s">
        <v>82</v>
      </c>
      <c r="E456" s="76" t="s">
        <v>1025</v>
      </c>
      <c r="F456" s="76" t="s">
        <v>1026</v>
      </c>
      <c r="G456" s="76" t="s">
        <v>322</v>
      </c>
      <c r="H456" s="76" t="str">
        <f>VLOOKUP(G456,Sheet1!$E$4:$F$355,2,)</f>
        <v>Third Court</v>
      </c>
      <c r="I456" s="76" t="s">
        <v>164</v>
      </c>
      <c r="J456" s="76" t="s">
        <v>87</v>
      </c>
      <c r="K456" s="76">
        <v>2185</v>
      </c>
      <c r="L456" s="76">
        <v>2185</v>
      </c>
      <c r="M456" s="76">
        <v>129.47999999999999</v>
      </c>
      <c r="N456" s="76">
        <v>0</v>
      </c>
      <c r="O456" s="76">
        <v>17.940000000000001</v>
      </c>
    </row>
    <row r="457" spans="1:15" x14ac:dyDescent="0.25">
      <c r="A457" s="76" t="s">
        <v>79</v>
      </c>
      <c r="B457" s="76" t="s">
        <v>80</v>
      </c>
      <c r="C457" s="76" t="s">
        <v>81</v>
      </c>
      <c r="D457" s="76" t="s">
        <v>82</v>
      </c>
      <c r="E457" s="76" t="s">
        <v>1027</v>
      </c>
      <c r="F457" s="76" t="s">
        <v>1028</v>
      </c>
      <c r="G457" s="76" t="s">
        <v>302</v>
      </c>
      <c r="H457" s="76" t="str">
        <f>VLOOKUP(G457,Sheet1!$E$4:$F$355,2,)</f>
        <v>Sixth Court</v>
      </c>
      <c r="I457" s="76" t="s">
        <v>127</v>
      </c>
      <c r="J457" s="76" t="s">
        <v>305</v>
      </c>
      <c r="K457" s="76">
        <v>1960</v>
      </c>
      <c r="L457" s="76">
        <v>1950</v>
      </c>
      <c r="M457" s="76">
        <v>118.94</v>
      </c>
      <c r="N457" s="76">
        <v>0</v>
      </c>
      <c r="O457" s="76">
        <v>11.51</v>
      </c>
    </row>
    <row r="458" spans="1:15" x14ac:dyDescent="0.25">
      <c r="A458" s="76" t="s">
        <v>79</v>
      </c>
      <c r="B458" s="76" t="s">
        <v>80</v>
      </c>
      <c r="C458" s="76" t="s">
        <v>81</v>
      </c>
      <c r="D458" s="76" t="s">
        <v>82</v>
      </c>
      <c r="E458" s="76" t="s">
        <v>1029</v>
      </c>
      <c r="F458" s="76" t="s">
        <v>1030</v>
      </c>
      <c r="G458" s="76" t="s">
        <v>355</v>
      </c>
      <c r="H458" s="76" t="str">
        <f t="shared" ref="H458:H514" si="4">RIGHT(G458,2)</f>
        <v>A2</v>
      </c>
      <c r="I458" s="76" t="s">
        <v>111</v>
      </c>
      <c r="J458" s="76" t="s">
        <v>87</v>
      </c>
      <c r="K458" s="76">
        <v>2085</v>
      </c>
      <c r="L458" s="76">
        <v>2085</v>
      </c>
      <c r="M458" s="76">
        <v>119.76</v>
      </c>
      <c r="N458" s="76">
        <v>0</v>
      </c>
      <c r="O458" s="76">
        <v>20.96</v>
      </c>
    </row>
    <row r="459" spans="1:15" x14ac:dyDescent="0.25">
      <c r="A459" s="76" t="s">
        <v>79</v>
      </c>
      <c r="B459" s="76" t="s">
        <v>80</v>
      </c>
      <c r="C459" s="76" t="s">
        <v>81</v>
      </c>
      <c r="D459" s="76" t="s">
        <v>82</v>
      </c>
      <c r="E459" s="76" t="s">
        <v>1031</v>
      </c>
      <c r="F459" s="76" t="s">
        <v>1032</v>
      </c>
      <c r="G459" s="76" t="s">
        <v>355</v>
      </c>
      <c r="H459" s="76" t="str">
        <f t="shared" si="4"/>
        <v>A2</v>
      </c>
      <c r="I459" s="76" t="s">
        <v>111</v>
      </c>
      <c r="J459" s="76" t="s">
        <v>87</v>
      </c>
      <c r="K459" s="76">
        <v>2085</v>
      </c>
      <c r="L459" s="76">
        <v>2085</v>
      </c>
      <c r="M459" s="76">
        <v>119.76</v>
      </c>
      <c r="N459" s="76">
        <v>0</v>
      </c>
      <c r="O459" s="76">
        <v>20.96</v>
      </c>
    </row>
    <row r="460" spans="1:15" x14ac:dyDescent="0.25">
      <c r="A460" s="76" t="s">
        <v>79</v>
      </c>
      <c r="B460" s="76" t="s">
        <v>80</v>
      </c>
      <c r="C460" s="76" t="s">
        <v>81</v>
      </c>
      <c r="D460" s="76" t="s">
        <v>82</v>
      </c>
      <c r="E460" s="76" t="s">
        <v>1033</v>
      </c>
      <c r="F460" s="76" t="s">
        <v>1034</v>
      </c>
      <c r="G460" s="76" t="s">
        <v>85</v>
      </c>
      <c r="H460" s="76" t="str">
        <f t="shared" si="4"/>
        <v>A3</v>
      </c>
      <c r="I460" s="76" t="s">
        <v>217</v>
      </c>
      <c r="J460" s="76" t="s">
        <v>87</v>
      </c>
      <c r="K460" s="76">
        <v>2085</v>
      </c>
      <c r="L460" s="76">
        <v>2085</v>
      </c>
      <c r="M460" s="76">
        <v>119.76</v>
      </c>
      <c r="N460" s="76">
        <v>0</v>
      </c>
      <c r="O460" s="76">
        <v>20.96</v>
      </c>
    </row>
    <row r="461" spans="1:15" x14ac:dyDescent="0.25">
      <c r="A461" s="76" t="s">
        <v>79</v>
      </c>
      <c r="B461" s="76" t="s">
        <v>80</v>
      </c>
      <c r="C461" s="76" t="s">
        <v>81</v>
      </c>
      <c r="D461" s="76" t="s">
        <v>82</v>
      </c>
      <c r="E461" s="76" t="s">
        <v>1035</v>
      </c>
      <c r="F461" s="76" t="s">
        <v>1036</v>
      </c>
      <c r="G461" s="76" t="s">
        <v>355</v>
      </c>
      <c r="H461" s="76" t="str">
        <f t="shared" si="4"/>
        <v>A2</v>
      </c>
      <c r="I461" s="76" t="s">
        <v>111</v>
      </c>
      <c r="J461" s="76" t="s">
        <v>90</v>
      </c>
      <c r="K461" s="76">
        <v>1605</v>
      </c>
      <c r="L461" s="76">
        <v>1605</v>
      </c>
      <c r="M461" s="76">
        <v>92.71</v>
      </c>
      <c r="N461" s="76">
        <v>0</v>
      </c>
      <c r="O461" s="76">
        <v>15.71</v>
      </c>
    </row>
    <row r="462" spans="1:15" x14ac:dyDescent="0.25">
      <c r="A462" s="76" t="s">
        <v>79</v>
      </c>
      <c r="B462" s="76" t="s">
        <v>80</v>
      </c>
      <c r="C462" s="76" t="s">
        <v>81</v>
      </c>
      <c r="D462" s="76" t="s">
        <v>82</v>
      </c>
      <c r="E462" s="76" t="s">
        <v>1037</v>
      </c>
      <c r="F462" s="76" t="s">
        <v>1038</v>
      </c>
      <c r="G462" s="76" t="s">
        <v>85</v>
      </c>
      <c r="H462" s="76" t="str">
        <f t="shared" si="4"/>
        <v>A3</v>
      </c>
      <c r="I462" s="76" t="s">
        <v>217</v>
      </c>
      <c r="J462" s="76" t="s">
        <v>90</v>
      </c>
      <c r="K462" s="76">
        <v>1620</v>
      </c>
      <c r="L462" s="76">
        <v>1605</v>
      </c>
      <c r="M462" s="76">
        <v>92.71</v>
      </c>
      <c r="N462" s="76">
        <v>0</v>
      </c>
      <c r="O462" s="76">
        <v>15.71</v>
      </c>
    </row>
    <row r="463" spans="1:15" x14ac:dyDescent="0.25">
      <c r="A463" s="76" t="s">
        <v>79</v>
      </c>
      <c r="B463" s="76" t="s">
        <v>80</v>
      </c>
      <c r="C463" s="76" t="s">
        <v>81</v>
      </c>
      <c r="D463" s="76" t="s">
        <v>82</v>
      </c>
      <c r="E463" s="76" t="s">
        <v>1039</v>
      </c>
      <c r="F463" s="76" t="s">
        <v>1040</v>
      </c>
      <c r="G463" s="76" t="s">
        <v>85</v>
      </c>
      <c r="H463" s="76" t="str">
        <f t="shared" si="4"/>
        <v>A3</v>
      </c>
      <c r="I463" s="76" t="s">
        <v>234</v>
      </c>
      <c r="J463" s="76" t="s">
        <v>87</v>
      </c>
      <c r="K463" s="76">
        <v>2085</v>
      </c>
      <c r="L463" s="76">
        <v>2085</v>
      </c>
      <c r="M463" s="76">
        <v>119.76</v>
      </c>
      <c r="N463" s="76">
        <v>0</v>
      </c>
      <c r="O463" s="76">
        <v>20.96</v>
      </c>
    </row>
    <row r="464" spans="1:15" x14ac:dyDescent="0.25">
      <c r="A464" s="76" t="s">
        <v>79</v>
      </c>
      <c r="B464" s="76" t="s">
        <v>80</v>
      </c>
      <c r="C464" s="76" t="s">
        <v>81</v>
      </c>
      <c r="D464" s="76" t="s">
        <v>82</v>
      </c>
      <c r="E464" s="76" t="s">
        <v>1041</v>
      </c>
      <c r="F464" s="76" t="s">
        <v>1042</v>
      </c>
      <c r="G464" s="76" t="s">
        <v>85</v>
      </c>
      <c r="H464" s="76" t="str">
        <f t="shared" si="4"/>
        <v>A3</v>
      </c>
      <c r="I464" s="76" t="s">
        <v>234</v>
      </c>
      <c r="J464" s="76" t="s">
        <v>90</v>
      </c>
      <c r="K464" s="76">
        <v>1605</v>
      </c>
      <c r="L464" s="76">
        <v>1605</v>
      </c>
      <c r="M464" s="76">
        <v>92.71</v>
      </c>
      <c r="N464" s="76">
        <v>0</v>
      </c>
      <c r="O464" s="76">
        <v>15.71</v>
      </c>
    </row>
    <row r="465" spans="1:15" x14ac:dyDescent="0.25">
      <c r="A465" s="76" t="s">
        <v>79</v>
      </c>
      <c r="B465" s="76" t="s">
        <v>80</v>
      </c>
      <c r="C465" s="76" t="s">
        <v>81</v>
      </c>
      <c r="D465" s="76" t="s">
        <v>82</v>
      </c>
      <c r="E465" s="76" t="s">
        <v>1043</v>
      </c>
      <c r="F465" s="76" t="s">
        <v>1044</v>
      </c>
      <c r="G465" s="76" t="s">
        <v>85</v>
      </c>
      <c r="H465" s="76" t="str">
        <f t="shared" si="4"/>
        <v>A3</v>
      </c>
      <c r="I465" s="76" t="s">
        <v>234</v>
      </c>
      <c r="J465" s="76" t="s">
        <v>87</v>
      </c>
      <c r="K465" s="76">
        <v>2085</v>
      </c>
      <c r="L465" s="76">
        <v>2085</v>
      </c>
      <c r="M465" s="76">
        <v>119.76</v>
      </c>
      <c r="N465" s="76">
        <v>0</v>
      </c>
      <c r="O465" s="76">
        <v>20.96</v>
      </c>
    </row>
    <row r="466" spans="1:15" x14ac:dyDescent="0.25">
      <c r="A466" s="76" t="s">
        <v>79</v>
      </c>
      <c r="B466" s="76" t="s">
        <v>80</v>
      </c>
      <c r="C466" s="76" t="s">
        <v>81</v>
      </c>
      <c r="D466" s="76" t="s">
        <v>82</v>
      </c>
      <c r="E466" s="76" t="s">
        <v>1045</v>
      </c>
      <c r="F466" s="76" t="s">
        <v>1046</v>
      </c>
      <c r="G466" s="76" t="s">
        <v>85</v>
      </c>
      <c r="H466" s="76" t="str">
        <f t="shared" si="4"/>
        <v>A3</v>
      </c>
      <c r="I466" s="76" t="s">
        <v>234</v>
      </c>
      <c r="J466" s="76" t="s">
        <v>90</v>
      </c>
      <c r="K466" s="76">
        <v>1620</v>
      </c>
      <c r="L466" s="76">
        <v>1605</v>
      </c>
      <c r="M466" s="76">
        <v>92.71</v>
      </c>
      <c r="N466" s="76">
        <v>0</v>
      </c>
      <c r="O466" s="76">
        <v>15.71</v>
      </c>
    </row>
    <row r="467" spans="1:15" x14ac:dyDescent="0.25">
      <c r="A467" s="76" t="s">
        <v>79</v>
      </c>
      <c r="B467" s="76" t="s">
        <v>80</v>
      </c>
      <c r="C467" s="76" t="s">
        <v>81</v>
      </c>
      <c r="D467" s="76" t="s">
        <v>82</v>
      </c>
      <c r="E467" s="76" t="s">
        <v>1047</v>
      </c>
      <c r="F467" s="76" t="s">
        <v>1048</v>
      </c>
      <c r="G467" s="76" t="s">
        <v>85</v>
      </c>
      <c r="H467" s="76" t="str">
        <f t="shared" si="4"/>
        <v>A3</v>
      </c>
      <c r="I467" s="76" t="s">
        <v>251</v>
      </c>
      <c r="J467" s="76" t="s">
        <v>87</v>
      </c>
      <c r="K467" s="76">
        <v>2085</v>
      </c>
      <c r="L467" s="76">
        <v>2085</v>
      </c>
      <c r="M467" s="76">
        <v>119.76</v>
      </c>
      <c r="N467" s="76">
        <v>0</v>
      </c>
      <c r="O467" s="76">
        <v>20.96</v>
      </c>
    </row>
    <row r="468" spans="1:15" x14ac:dyDescent="0.25">
      <c r="A468" s="76" t="s">
        <v>79</v>
      </c>
      <c r="B468" s="76" t="s">
        <v>80</v>
      </c>
      <c r="C468" s="76" t="s">
        <v>81</v>
      </c>
      <c r="D468" s="76" t="s">
        <v>82</v>
      </c>
      <c r="E468" s="76" t="s">
        <v>1049</v>
      </c>
      <c r="F468" s="76" t="s">
        <v>1050</v>
      </c>
      <c r="G468" s="76" t="s">
        <v>85</v>
      </c>
      <c r="H468" s="76" t="str">
        <f t="shared" si="4"/>
        <v>A3</v>
      </c>
      <c r="I468" s="76" t="s">
        <v>251</v>
      </c>
      <c r="J468" s="76" t="s">
        <v>90</v>
      </c>
      <c r="K468" s="76">
        <v>1620</v>
      </c>
      <c r="L468" s="76">
        <v>1605</v>
      </c>
      <c r="M468" s="76">
        <v>92.71</v>
      </c>
      <c r="N468" s="76">
        <v>0</v>
      </c>
      <c r="O468" s="76">
        <v>15.71</v>
      </c>
    </row>
    <row r="469" spans="1:15" x14ac:dyDescent="0.25">
      <c r="A469" s="76" t="s">
        <v>79</v>
      </c>
      <c r="B469" s="76" t="s">
        <v>80</v>
      </c>
      <c r="C469" s="76" t="s">
        <v>81</v>
      </c>
      <c r="D469" s="76" t="s">
        <v>82</v>
      </c>
      <c r="E469" s="76" t="s">
        <v>1051</v>
      </c>
      <c r="F469" s="76" t="s">
        <v>1052</v>
      </c>
      <c r="G469" s="76" t="s">
        <v>85</v>
      </c>
      <c r="H469" s="76" t="str">
        <f t="shared" si="4"/>
        <v>A3</v>
      </c>
      <c r="I469" s="76" t="s">
        <v>251</v>
      </c>
      <c r="J469" s="76" t="s">
        <v>87</v>
      </c>
      <c r="K469" s="76">
        <v>2085</v>
      </c>
      <c r="L469" s="76">
        <v>2085</v>
      </c>
      <c r="M469" s="76">
        <v>119.76</v>
      </c>
      <c r="N469" s="76">
        <v>0</v>
      </c>
      <c r="O469" s="76">
        <v>20.96</v>
      </c>
    </row>
    <row r="470" spans="1:15" x14ac:dyDescent="0.25">
      <c r="A470" s="76" t="s">
        <v>79</v>
      </c>
      <c r="B470" s="76" t="s">
        <v>80</v>
      </c>
      <c r="C470" s="76" t="s">
        <v>81</v>
      </c>
      <c r="D470" s="76" t="s">
        <v>82</v>
      </c>
      <c r="E470" s="76" t="s">
        <v>1053</v>
      </c>
      <c r="F470" s="76" t="s">
        <v>1054</v>
      </c>
      <c r="G470" s="76" t="s">
        <v>85</v>
      </c>
      <c r="H470" s="76" t="str">
        <f t="shared" si="4"/>
        <v>A3</v>
      </c>
      <c r="I470" s="76" t="s">
        <v>251</v>
      </c>
      <c r="J470" s="76" t="s">
        <v>90</v>
      </c>
      <c r="K470" s="76">
        <v>1620</v>
      </c>
      <c r="L470" s="76">
        <v>1605</v>
      </c>
      <c r="M470" s="76">
        <v>92.71</v>
      </c>
      <c r="N470" s="76">
        <v>0</v>
      </c>
      <c r="O470" s="76">
        <v>15.71</v>
      </c>
    </row>
    <row r="471" spans="1:15" x14ac:dyDescent="0.25">
      <c r="A471" s="76" t="s">
        <v>79</v>
      </c>
      <c r="B471" s="76" t="s">
        <v>80</v>
      </c>
      <c r="C471" s="76" t="s">
        <v>81</v>
      </c>
      <c r="D471" s="76" t="s">
        <v>82</v>
      </c>
      <c r="E471" s="76" t="s">
        <v>1055</v>
      </c>
      <c r="F471" s="76" t="s">
        <v>1056</v>
      </c>
      <c r="G471" s="76" t="s">
        <v>85</v>
      </c>
      <c r="H471" s="76" t="str">
        <f t="shared" si="4"/>
        <v>A3</v>
      </c>
      <c r="I471" s="76" t="s">
        <v>268</v>
      </c>
      <c r="J471" s="76" t="s">
        <v>87</v>
      </c>
      <c r="K471" s="76">
        <v>2085</v>
      </c>
      <c r="L471" s="76">
        <v>2085</v>
      </c>
      <c r="M471" s="76">
        <v>119.76</v>
      </c>
      <c r="N471" s="76">
        <v>0</v>
      </c>
      <c r="O471" s="76">
        <v>20.96</v>
      </c>
    </row>
    <row r="472" spans="1:15" x14ac:dyDescent="0.25">
      <c r="A472" s="76" t="s">
        <v>79</v>
      </c>
      <c r="B472" s="76" t="s">
        <v>80</v>
      </c>
      <c r="C472" s="76" t="s">
        <v>81</v>
      </c>
      <c r="D472" s="76" t="s">
        <v>82</v>
      </c>
      <c r="E472" s="76" t="s">
        <v>1057</v>
      </c>
      <c r="F472" s="76" t="s">
        <v>1058</v>
      </c>
      <c r="G472" s="76" t="s">
        <v>85</v>
      </c>
      <c r="H472" s="76" t="str">
        <f t="shared" si="4"/>
        <v>A3</v>
      </c>
      <c r="I472" s="76" t="s">
        <v>268</v>
      </c>
      <c r="J472" s="76" t="s">
        <v>90</v>
      </c>
      <c r="K472" s="76">
        <v>1620</v>
      </c>
      <c r="L472" s="76">
        <v>1605</v>
      </c>
      <c r="M472" s="76">
        <v>92.71</v>
      </c>
      <c r="N472" s="76">
        <v>0</v>
      </c>
      <c r="O472" s="76">
        <v>15.71</v>
      </c>
    </row>
    <row r="473" spans="1:15" x14ac:dyDescent="0.25">
      <c r="A473" s="76" t="s">
        <v>79</v>
      </c>
      <c r="B473" s="76" t="s">
        <v>80</v>
      </c>
      <c r="C473" s="76" t="s">
        <v>81</v>
      </c>
      <c r="D473" s="76" t="s">
        <v>82</v>
      </c>
      <c r="E473" s="76" t="s">
        <v>1059</v>
      </c>
      <c r="F473" s="76" t="s">
        <v>1060</v>
      </c>
      <c r="G473" s="76" t="s">
        <v>85</v>
      </c>
      <c r="H473" s="76" t="str">
        <f t="shared" si="4"/>
        <v>A3</v>
      </c>
      <c r="I473" s="76" t="s">
        <v>268</v>
      </c>
      <c r="J473" s="76" t="s">
        <v>87</v>
      </c>
      <c r="K473" s="76">
        <v>2085</v>
      </c>
      <c r="L473" s="76">
        <v>2085</v>
      </c>
      <c r="M473" s="76">
        <v>119.76</v>
      </c>
      <c r="N473" s="76">
        <v>0</v>
      </c>
      <c r="O473" s="76">
        <v>20.96</v>
      </c>
    </row>
    <row r="474" spans="1:15" x14ac:dyDescent="0.25">
      <c r="A474" s="76" t="s">
        <v>79</v>
      </c>
      <c r="B474" s="76" t="s">
        <v>80</v>
      </c>
      <c r="C474" s="76" t="s">
        <v>81</v>
      </c>
      <c r="D474" s="76" t="s">
        <v>82</v>
      </c>
      <c r="E474" s="76" t="s">
        <v>1061</v>
      </c>
      <c r="F474" s="76" t="s">
        <v>1062</v>
      </c>
      <c r="G474" s="76" t="s">
        <v>85</v>
      </c>
      <c r="H474" s="76" t="str">
        <f t="shared" si="4"/>
        <v>A3</v>
      </c>
      <c r="I474" s="76" t="s">
        <v>268</v>
      </c>
      <c r="J474" s="76" t="s">
        <v>90</v>
      </c>
      <c r="K474" s="76">
        <v>1605</v>
      </c>
      <c r="L474" s="76">
        <v>1605</v>
      </c>
      <c r="M474" s="76">
        <v>92.71</v>
      </c>
      <c r="N474" s="76">
        <v>0</v>
      </c>
      <c r="O474" s="76">
        <v>15.71</v>
      </c>
    </row>
    <row r="475" spans="1:15" x14ac:dyDescent="0.25">
      <c r="A475" s="76" t="s">
        <v>79</v>
      </c>
      <c r="B475" s="76" t="s">
        <v>80</v>
      </c>
      <c r="C475" s="76" t="s">
        <v>81</v>
      </c>
      <c r="D475" s="76" t="s">
        <v>82</v>
      </c>
      <c r="E475" s="76" t="s">
        <v>1063</v>
      </c>
      <c r="F475" s="76" t="s">
        <v>1064</v>
      </c>
      <c r="G475" s="76" t="s">
        <v>85</v>
      </c>
      <c r="H475" s="76" t="str">
        <f t="shared" si="4"/>
        <v>A3</v>
      </c>
      <c r="I475" s="76" t="s">
        <v>277</v>
      </c>
      <c r="J475" s="76" t="s">
        <v>87</v>
      </c>
      <c r="K475" s="76">
        <v>2085</v>
      </c>
      <c r="L475" s="76">
        <v>2085</v>
      </c>
      <c r="M475" s="76">
        <v>119.76</v>
      </c>
      <c r="N475" s="76">
        <v>0</v>
      </c>
      <c r="O475" s="76">
        <v>20.96</v>
      </c>
    </row>
    <row r="476" spans="1:15" x14ac:dyDescent="0.25">
      <c r="A476" s="76" t="s">
        <v>79</v>
      </c>
      <c r="B476" s="76" t="s">
        <v>80</v>
      </c>
      <c r="C476" s="76" t="s">
        <v>81</v>
      </c>
      <c r="D476" s="76" t="s">
        <v>82</v>
      </c>
      <c r="E476" s="76" t="s">
        <v>1065</v>
      </c>
      <c r="F476" s="76" t="s">
        <v>1066</v>
      </c>
      <c r="G476" s="76" t="s">
        <v>85</v>
      </c>
      <c r="H476" s="76" t="str">
        <f t="shared" si="4"/>
        <v>A3</v>
      </c>
      <c r="I476" s="76" t="s">
        <v>277</v>
      </c>
      <c r="J476" s="76" t="s">
        <v>90</v>
      </c>
      <c r="K476" s="76">
        <v>1605</v>
      </c>
      <c r="L476" s="76">
        <v>1605</v>
      </c>
      <c r="M476" s="76">
        <v>92.71</v>
      </c>
      <c r="N476" s="76">
        <v>0</v>
      </c>
      <c r="O476" s="76">
        <v>15.71</v>
      </c>
    </row>
    <row r="477" spans="1:15" x14ac:dyDescent="0.25">
      <c r="A477" s="76" t="s">
        <v>79</v>
      </c>
      <c r="B477" s="76" t="s">
        <v>80</v>
      </c>
      <c r="C477" s="76" t="s">
        <v>81</v>
      </c>
      <c r="D477" s="76" t="s">
        <v>82</v>
      </c>
      <c r="E477" s="76" t="s">
        <v>1067</v>
      </c>
      <c r="F477" s="76" t="s">
        <v>1068</v>
      </c>
      <c r="G477" s="76" t="s">
        <v>85</v>
      </c>
      <c r="H477" s="76" t="str">
        <f t="shared" si="4"/>
        <v>A3</v>
      </c>
      <c r="I477" s="76" t="s">
        <v>277</v>
      </c>
      <c r="J477" s="76" t="s">
        <v>87</v>
      </c>
      <c r="K477" s="76">
        <v>2085</v>
      </c>
      <c r="L477" s="76">
        <v>2085</v>
      </c>
      <c r="M477" s="76">
        <v>119.76</v>
      </c>
      <c r="N477" s="76">
        <v>0</v>
      </c>
      <c r="O477" s="76">
        <v>20.96</v>
      </c>
    </row>
    <row r="478" spans="1:15" x14ac:dyDescent="0.25">
      <c r="A478" s="76" t="s">
        <v>79</v>
      </c>
      <c r="B478" s="76" t="s">
        <v>80</v>
      </c>
      <c r="C478" s="76" t="s">
        <v>81</v>
      </c>
      <c r="D478" s="76" t="s">
        <v>82</v>
      </c>
      <c r="E478" s="76" t="s">
        <v>1069</v>
      </c>
      <c r="F478" s="76" t="s">
        <v>1070</v>
      </c>
      <c r="G478" s="76" t="s">
        <v>85</v>
      </c>
      <c r="H478" s="76" t="str">
        <f t="shared" si="4"/>
        <v>A3</v>
      </c>
      <c r="I478" s="76" t="s">
        <v>277</v>
      </c>
      <c r="J478" s="76" t="s">
        <v>90</v>
      </c>
      <c r="K478" s="76">
        <v>1605</v>
      </c>
      <c r="L478" s="76">
        <v>1605</v>
      </c>
      <c r="M478" s="76">
        <v>92.71</v>
      </c>
      <c r="N478" s="76">
        <v>0</v>
      </c>
      <c r="O478" s="76">
        <v>15.71</v>
      </c>
    </row>
    <row r="479" spans="1:15" x14ac:dyDescent="0.25">
      <c r="A479" s="76" t="s">
        <v>79</v>
      </c>
      <c r="B479" s="76" t="s">
        <v>80</v>
      </c>
      <c r="C479" s="76" t="s">
        <v>81</v>
      </c>
      <c r="D479" s="76" t="s">
        <v>82</v>
      </c>
      <c r="E479" s="76" t="s">
        <v>1071</v>
      </c>
      <c r="F479" s="76" t="s">
        <v>1072</v>
      </c>
      <c r="G479" s="76" t="s">
        <v>85</v>
      </c>
      <c r="H479" s="76" t="str">
        <f t="shared" si="4"/>
        <v>A3</v>
      </c>
      <c r="I479" s="76" t="s">
        <v>145</v>
      </c>
      <c r="J479" s="76" t="s">
        <v>87</v>
      </c>
      <c r="K479" s="76">
        <v>2085</v>
      </c>
      <c r="L479" s="76">
        <v>2085</v>
      </c>
      <c r="M479" s="76">
        <v>119.76</v>
      </c>
      <c r="N479" s="76">
        <v>0</v>
      </c>
      <c r="O479" s="76">
        <v>20.96</v>
      </c>
    </row>
    <row r="480" spans="1:15" x14ac:dyDescent="0.25">
      <c r="A480" s="76" t="s">
        <v>79</v>
      </c>
      <c r="B480" s="76" t="s">
        <v>80</v>
      </c>
      <c r="C480" s="76" t="s">
        <v>81</v>
      </c>
      <c r="D480" s="76" t="s">
        <v>82</v>
      </c>
      <c r="E480" s="76" t="s">
        <v>1073</v>
      </c>
      <c r="F480" s="76" t="s">
        <v>1074</v>
      </c>
      <c r="G480" s="76" t="s">
        <v>85</v>
      </c>
      <c r="H480" s="76" t="str">
        <f t="shared" si="4"/>
        <v>A3</v>
      </c>
      <c r="I480" s="76" t="s">
        <v>145</v>
      </c>
      <c r="J480" s="76" t="s">
        <v>90</v>
      </c>
      <c r="K480" s="76">
        <v>1605</v>
      </c>
      <c r="L480" s="76">
        <v>1605</v>
      </c>
      <c r="M480" s="76">
        <v>92.71</v>
      </c>
      <c r="N480" s="76">
        <v>0</v>
      </c>
      <c r="O480" s="76">
        <v>15.71</v>
      </c>
    </row>
    <row r="481" spans="1:15" x14ac:dyDescent="0.25">
      <c r="A481" s="76" t="s">
        <v>79</v>
      </c>
      <c r="B481" s="76" t="s">
        <v>80</v>
      </c>
      <c r="C481" s="76" t="s">
        <v>81</v>
      </c>
      <c r="D481" s="76" t="s">
        <v>82</v>
      </c>
      <c r="E481" s="76" t="s">
        <v>1075</v>
      </c>
      <c r="F481" s="76" t="s">
        <v>1076</v>
      </c>
      <c r="G481" s="76" t="s">
        <v>85</v>
      </c>
      <c r="H481" s="76" t="str">
        <f t="shared" si="4"/>
        <v>A3</v>
      </c>
      <c r="I481" s="76" t="s">
        <v>145</v>
      </c>
      <c r="J481" s="76" t="s">
        <v>87</v>
      </c>
      <c r="K481" s="76">
        <v>2085</v>
      </c>
      <c r="L481" s="76">
        <v>2085</v>
      </c>
      <c r="M481" s="76">
        <v>119.76</v>
      </c>
      <c r="N481" s="76">
        <v>0</v>
      </c>
      <c r="O481" s="76">
        <v>20.96</v>
      </c>
    </row>
    <row r="482" spans="1:15" x14ac:dyDescent="0.25">
      <c r="A482" s="76" t="s">
        <v>79</v>
      </c>
      <c r="B482" s="76" t="s">
        <v>80</v>
      </c>
      <c r="C482" s="76" t="s">
        <v>81</v>
      </c>
      <c r="D482" s="76" t="s">
        <v>82</v>
      </c>
      <c r="E482" s="76" t="s">
        <v>1077</v>
      </c>
      <c r="F482" s="76" t="s">
        <v>1078</v>
      </c>
      <c r="G482" s="76" t="s">
        <v>85</v>
      </c>
      <c r="H482" s="76" t="str">
        <f t="shared" si="4"/>
        <v>A3</v>
      </c>
      <c r="I482" s="76" t="s">
        <v>145</v>
      </c>
      <c r="J482" s="76" t="s">
        <v>90</v>
      </c>
      <c r="K482" s="76">
        <v>1620</v>
      </c>
      <c r="L482" s="76">
        <v>1605</v>
      </c>
      <c r="M482" s="76">
        <v>92.71</v>
      </c>
      <c r="N482" s="76">
        <v>0</v>
      </c>
      <c r="O482" s="76">
        <v>15.71</v>
      </c>
    </row>
    <row r="483" spans="1:15" x14ac:dyDescent="0.25">
      <c r="A483" s="76" t="s">
        <v>79</v>
      </c>
      <c r="B483" s="76" t="s">
        <v>80</v>
      </c>
      <c r="C483" s="76" t="s">
        <v>81</v>
      </c>
      <c r="D483" s="76" t="s">
        <v>82</v>
      </c>
      <c r="E483" s="76" t="s">
        <v>1079</v>
      </c>
      <c r="F483" s="76" t="s">
        <v>1080</v>
      </c>
      <c r="G483" s="76" t="s">
        <v>85</v>
      </c>
      <c r="H483" s="76" t="str">
        <f t="shared" si="4"/>
        <v>A3</v>
      </c>
      <c r="I483" s="76" t="s">
        <v>161</v>
      </c>
      <c r="J483" s="76" t="s">
        <v>87</v>
      </c>
      <c r="K483" s="76">
        <v>2085</v>
      </c>
      <c r="L483" s="76">
        <v>2085</v>
      </c>
      <c r="M483" s="76">
        <v>119.76</v>
      </c>
      <c r="N483" s="76">
        <v>0</v>
      </c>
      <c r="O483" s="76">
        <v>20.96</v>
      </c>
    </row>
    <row r="484" spans="1:15" x14ac:dyDescent="0.25">
      <c r="A484" s="76" t="s">
        <v>79</v>
      </c>
      <c r="B484" s="76" t="s">
        <v>80</v>
      </c>
      <c r="C484" s="76" t="s">
        <v>81</v>
      </c>
      <c r="D484" s="76" t="s">
        <v>82</v>
      </c>
      <c r="E484" s="76" t="s">
        <v>1081</v>
      </c>
      <c r="F484" s="76" t="s">
        <v>1082</v>
      </c>
      <c r="G484" s="76" t="s">
        <v>85</v>
      </c>
      <c r="H484" s="76" t="str">
        <f t="shared" si="4"/>
        <v>A3</v>
      </c>
      <c r="I484" s="76" t="s">
        <v>161</v>
      </c>
      <c r="J484" s="76" t="s">
        <v>90</v>
      </c>
      <c r="K484" s="76">
        <v>1605</v>
      </c>
      <c r="L484" s="76">
        <v>1605</v>
      </c>
      <c r="M484" s="76">
        <v>92.71</v>
      </c>
      <c r="N484" s="76">
        <v>0</v>
      </c>
      <c r="O484" s="76">
        <v>15.71</v>
      </c>
    </row>
    <row r="485" spans="1:15" x14ac:dyDescent="0.25">
      <c r="A485" s="76" t="s">
        <v>79</v>
      </c>
      <c r="B485" s="76" t="s">
        <v>80</v>
      </c>
      <c r="C485" s="76" t="s">
        <v>81</v>
      </c>
      <c r="D485" s="76" t="s">
        <v>82</v>
      </c>
      <c r="E485" s="76" t="s">
        <v>1083</v>
      </c>
      <c r="F485" s="76" t="s">
        <v>1084</v>
      </c>
      <c r="G485" s="76" t="s">
        <v>85</v>
      </c>
      <c r="H485" s="76" t="str">
        <f t="shared" si="4"/>
        <v>A3</v>
      </c>
      <c r="I485" s="76" t="s">
        <v>161</v>
      </c>
      <c r="J485" s="76" t="s">
        <v>87</v>
      </c>
      <c r="K485" s="76">
        <v>2085</v>
      </c>
      <c r="L485" s="76">
        <v>2085</v>
      </c>
      <c r="M485" s="76">
        <v>119.76</v>
      </c>
      <c r="N485" s="76">
        <v>0</v>
      </c>
      <c r="O485" s="76">
        <v>20.96</v>
      </c>
    </row>
    <row r="486" spans="1:15" x14ac:dyDescent="0.25">
      <c r="A486" s="76" t="s">
        <v>79</v>
      </c>
      <c r="B486" s="76" t="s">
        <v>80</v>
      </c>
      <c r="C486" s="76" t="s">
        <v>81</v>
      </c>
      <c r="D486" s="76" t="s">
        <v>82</v>
      </c>
      <c r="E486" s="76" t="s">
        <v>1085</v>
      </c>
      <c r="F486" s="76" t="s">
        <v>1086</v>
      </c>
      <c r="G486" s="76" t="s">
        <v>85</v>
      </c>
      <c r="H486" s="76" t="str">
        <f t="shared" si="4"/>
        <v>A3</v>
      </c>
      <c r="I486" s="76" t="s">
        <v>161</v>
      </c>
      <c r="J486" s="76" t="s">
        <v>90</v>
      </c>
      <c r="K486" s="76">
        <v>1605</v>
      </c>
      <c r="L486" s="76">
        <v>1605</v>
      </c>
      <c r="M486" s="76">
        <v>92.71</v>
      </c>
      <c r="N486" s="76">
        <v>0</v>
      </c>
      <c r="O486" s="76">
        <v>15.71</v>
      </c>
    </row>
    <row r="487" spans="1:15" x14ac:dyDescent="0.25">
      <c r="A487" s="76" t="s">
        <v>79</v>
      </c>
      <c r="B487" s="76" t="s">
        <v>80</v>
      </c>
      <c r="C487" s="76" t="s">
        <v>81</v>
      </c>
      <c r="D487" s="76" t="s">
        <v>82</v>
      </c>
      <c r="E487" s="76" t="s">
        <v>1087</v>
      </c>
      <c r="F487" s="76" t="s">
        <v>1088</v>
      </c>
      <c r="G487" s="76" t="s">
        <v>85</v>
      </c>
      <c r="H487" s="76" t="str">
        <f t="shared" si="4"/>
        <v>A3</v>
      </c>
      <c r="I487" s="76" t="s">
        <v>86</v>
      </c>
      <c r="J487" s="76" t="s">
        <v>87</v>
      </c>
      <c r="K487" s="76">
        <v>2085</v>
      </c>
      <c r="L487" s="76">
        <v>2085</v>
      </c>
      <c r="M487" s="76">
        <v>119.76</v>
      </c>
      <c r="N487" s="76">
        <v>0</v>
      </c>
      <c r="O487" s="76">
        <v>20.96</v>
      </c>
    </row>
    <row r="488" spans="1:15" x14ac:dyDescent="0.25">
      <c r="A488" s="76" t="s">
        <v>79</v>
      </c>
      <c r="B488" s="76" t="s">
        <v>80</v>
      </c>
      <c r="C488" s="76" t="s">
        <v>81</v>
      </c>
      <c r="D488" s="76" t="s">
        <v>82</v>
      </c>
      <c r="E488" s="76" t="s">
        <v>1089</v>
      </c>
      <c r="F488" s="76" t="s">
        <v>1090</v>
      </c>
      <c r="G488" s="76" t="s">
        <v>85</v>
      </c>
      <c r="H488" s="76" t="str">
        <f t="shared" si="4"/>
        <v>A3</v>
      </c>
      <c r="I488" s="76" t="s">
        <v>86</v>
      </c>
      <c r="J488" s="76" t="s">
        <v>90</v>
      </c>
      <c r="K488" s="76">
        <v>1605</v>
      </c>
      <c r="L488" s="76">
        <v>1605</v>
      </c>
      <c r="M488" s="76">
        <v>92.71</v>
      </c>
      <c r="N488" s="76">
        <v>0</v>
      </c>
      <c r="O488" s="76">
        <v>15.71</v>
      </c>
    </row>
    <row r="489" spans="1:15" x14ac:dyDescent="0.25">
      <c r="A489" s="76" t="s">
        <v>79</v>
      </c>
      <c r="B489" s="76" t="s">
        <v>80</v>
      </c>
      <c r="C489" s="76" t="s">
        <v>81</v>
      </c>
      <c r="D489" s="76" t="s">
        <v>82</v>
      </c>
      <c r="E489" s="76" t="s">
        <v>1091</v>
      </c>
      <c r="F489" s="76" t="s">
        <v>1092</v>
      </c>
      <c r="G489" s="76" t="s">
        <v>355</v>
      </c>
      <c r="H489" s="76" t="str">
        <f t="shared" si="4"/>
        <v>A2</v>
      </c>
      <c r="I489" s="76" t="s">
        <v>164</v>
      </c>
      <c r="J489" s="76" t="s">
        <v>90</v>
      </c>
      <c r="K489" s="76">
        <v>1620</v>
      </c>
      <c r="L489" s="76">
        <v>1605</v>
      </c>
      <c r="M489" s="76">
        <v>92.71</v>
      </c>
      <c r="N489" s="76">
        <v>0</v>
      </c>
      <c r="O489" s="76">
        <v>15.71</v>
      </c>
    </row>
    <row r="490" spans="1:15" x14ac:dyDescent="0.25">
      <c r="A490" s="76" t="s">
        <v>79</v>
      </c>
      <c r="B490" s="76" t="s">
        <v>80</v>
      </c>
      <c r="C490" s="76" t="s">
        <v>81</v>
      </c>
      <c r="D490" s="76" t="s">
        <v>82</v>
      </c>
      <c r="E490" s="76" t="s">
        <v>1093</v>
      </c>
      <c r="F490" s="76" t="s">
        <v>1094</v>
      </c>
      <c r="G490" s="76" t="s">
        <v>355</v>
      </c>
      <c r="H490" s="76" t="str">
        <f t="shared" si="4"/>
        <v>A2</v>
      </c>
      <c r="I490" s="76" t="s">
        <v>164</v>
      </c>
      <c r="J490" s="76" t="s">
        <v>87</v>
      </c>
      <c r="K490" s="76">
        <v>2085</v>
      </c>
      <c r="L490" s="76">
        <v>2085</v>
      </c>
      <c r="M490" s="76">
        <v>119.76</v>
      </c>
      <c r="N490" s="76">
        <v>0</v>
      </c>
      <c r="O490" s="76">
        <v>20.96</v>
      </c>
    </row>
    <row r="491" spans="1:15" x14ac:dyDescent="0.25">
      <c r="A491" s="76" t="s">
        <v>79</v>
      </c>
      <c r="B491" s="76" t="s">
        <v>80</v>
      </c>
      <c r="C491" s="76" t="s">
        <v>81</v>
      </c>
      <c r="D491" s="76" t="s">
        <v>82</v>
      </c>
      <c r="E491" s="76" t="s">
        <v>1095</v>
      </c>
      <c r="F491" s="76" t="s">
        <v>1096</v>
      </c>
      <c r="G491" s="76" t="s">
        <v>355</v>
      </c>
      <c r="H491" s="76" t="str">
        <f t="shared" si="4"/>
        <v>A2</v>
      </c>
      <c r="I491" s="76" t="s">
        <v>181</v>
      </c>
      <c r="J491" s="76" t="s">
        <v>87</v>
      </c>
      <c r="K491" s="76">
        <v>2090</v>
      </c>
      <c r="L491" s="76">
        <v>2085</v>
      </c>
      <c r="M491" s="76">
        <v>119.76</v>
      </c>
      <c r="N491" s="76">
        <v>0</v>
      </c>
      <c r="O491" s="76">
        <v>20.96</v>
      </c>
    </row>
    <row r="492" spans="1:15" x14ac:dyDescent="0.25">
      <c r="A492" s="76" t="s">
        <v>79</v>
      </c>
      <c r="B492" s="76" t="s">
        <v>80</v>
      </c>
      <c r="C492" s="76" t="s">
        <v>81</v>
      </c>
      <c r="D492" s="76" t="s">
        <v>82</v>
      </c>
      <c r="E492" s="76" t="s">
        <v>1097</v>
      </c>
      <c r="F492" s="76" t="s">
        <v>1098</v>
      </c>
      <c r="G492" s="76" t="s">
        <v>355</v>
      </c>
      <c r="H492" s="76" t="str">
        <f t="shared" si="4"/>
        <v>A2</v>
      </c>
      <c r="I492" s="76" t="s">
        <v>181</v>
      </c>
      <c r="J492" s="76" t="s">
        <v>90</v>
      </c>
      <c r="K492" s="76">
        <v>1605</v>
      </c>
      <c r="L492" s="76">
        <v>1605</v>
      </c>
      <c r="M492" s="76">
        <v>92.71</v>
      </c>
      <c r="N492" s="76">
        <v>0</v>
      </c>
      <c r="O492" s="76">
        <v>15.71</v>
      </c>
    </row>
    <row r="493" spans="1:15" x14ac:dyDescent="0.25">
      <c r="A493" s="76" t="s">
        <v>79</v>
      </c>
      <c r="B493" s="76" t="s">
        <v>80</v>
      </c>
      <c r="C493" s="76" t="s">
        <v>81</v>
      </c>
      <c r="D493" s="76" t="s">
        <v>82</v>
      </c>
      <c r="E493" s="76" t="s">
        <v>1099</v>
      </c>
      <c r="F493" s="76" t="s">
        <v>1100</v>
      </c>
      <c r="G493" s="76" t="s">
        <v>355</v>
      </c>
      <c r="H493" s="76" t="str">
        <f t="shared" si="4"/>
        <v>A2</v>
      </c>
      <c r="I493" s="76" t="s">
        <v>164</v>
      </c>
      <c r="J493" s="76" t="s">
        <v>90</v>
      </c>
      <c r="K493" s="76">
        <v>1605</v>
      </c>
      <c r="L493" s="76">
        <v>1605</v>
      </c>
      <c r="M493" s="76">
        <v>92.71</v>
      </c>
      <c r="N493" s="76">
        <v>0</v>
      </c>
      <c r="O493" s="76">
        <v>15.71</v>
      </c>
    </row>
    <row r="494" spans="1:15" x14ac:dyDescent="0.25">
      <c r="A494" s="76" t="s">
        <v>79</v>
      </c>
      <c r="B494" s="76" t="s">
        <v>80</v>
      </c>
      <c r="C494" s="76" t="s">
        <v>81</v>
      </c>
      <c r="D494" s="76" t="s">
        <v>82</v>
      </c>
      <c r="E494" s="76" t="s">
        <v>1101</v>
      </c>
      <c r="F494" s="76" t="s">
        <v>1102</v>
      </c>
      <c r="G494" s="76" t="s">
        <v>355</v>
      </c>
      <c r="H494" s="76" t="str">
        <f t="shared" si="4"/>
        <v>A2</v>
      </c>
      <c r="I494" s="76" t="s">
        <v>200</v>
      </c>
      <c r="J494" s="76" t="s">
        <v>87</v>
      </c>
      <c r="K494" s="76">
        <v>2085</v>
      </c>
      <c r="L494" s="76">
        <v>2085</v>
      </c>
      <c r="M494" s="76">
        <v>119.76</v>
      </c>
      <c r="N494" s="76">
        <v>0</v>
      </c>
      <c r="O494" s="76">
        <v>20.96</v>
      </c>
    </row>
    <row r="495" spans="1:15" x14ac:dyDescent="0.25">
      <c r="A495" s="76" t="s">
        <v>79</v>
      </c>
      <c r="B495" s="76" t="s">
        <v>80</v>
      </c>
      <c r="C495" s="76" t="s">
        <v>81</v>
      </c>
      <c r="D495" s="76" t="s">
        <v>82</v>
      </c>
      <c r="E495" s="76" t="s">
        <v>1103</v>
      </c>
      <c r="F495" s="76" t="s">
        <v>1104</v>
      </c>
      <c r="G495" s="76" t="s">
        <v>355</v>
      </c>
      <c r="H495" s="76" t="str">
        <f t="shared" si="4"/>
        <v>A2</v>
      </c>
      <c r="I495" s="76" t="s">
        <v>200</v>
      </c>
      <c r="J495" s="76" t="s">
        <v>90</v>
      </c>
      <c r="K495" s="76">
        <v>1605</v>
      </c>
      <c r="L495" s="76">
        <v>1605</v>
      </c>
      <c r="M495" s="76">
        <v>92.71</v>
      </c>
      <c r="N495" s="76">
        <v>0</v>
      </c>
      <c r="O495" s="76">
        <v>15.71</v>
      </c>
    </row>
    <row r="496" spans="1:15" x14ac:dyDescent="0.25">
      <c r="A496" s="76" t="s">
        <v>79</v>
      </c>
      <c r="B496" s="76" t="s">
        <v>80</v>
      </c>
      <c r="C496" s="76" t="s">
        <v>81</v>
      </c>
      <c r="D496" s="76" t="s">
        <v>82</v>
      </c>
      <c r="E496" s="76" t="s">
        <v>1105</v>
      </c>
      <c r="F496" s="76" t="s">
        <v>1106</v>
      </c>
      <c r="G496" s="76" t="s">
        <v>355</v>
      </c>
      <c r="H496" s="76" t="str">
        <f t="shared" si="4"/>
        <v>A2</v>
      </c>
      <c r="I496" s="76" t="s">
        <v>181</v>
      </c>
      <c r="J496" s="76" t="s">
        <v>87</v>
      </c>
      <c r="K496" s="76">
        <v>2085</v>
      </c>
      <c r="L496" s="76">
        <v>2085</v>
      </c>
      <c r="M496" s="76">
        <v>119.76</v>
      </c>
      <c r="N496" s="76">
        <v>0</v>
      </c>
      <c r="O496" s="76">
        <v>20.96</v>
      </c>
    </row>
    <row r="497" spans="1:15" x14ac:dyDescent="0.25">
      <c r="A497" s="76" t="s">
        <v>79</v>
      </c>
      <c r="B497" s="76" t="s">
        <v>80</v>
      </c>
      <c r="C497" s="76" t="s">
        <v>81</v>
      </c>
      <c r="D497" s="76" t="s">
        <v>82</v>
      </c>
      <c r="E497" s="76" t="s">
        <v>1107</v>
      </c>
      <c r="F497" s="76" t="s">
        <v>1108</v>
      </c>
      <c r="G497" s="76" t="s">
        <v>355</v>
      </c>
      <c r="H497" s="76" t="str">
        <f t="shared" si="4"/>
        <v>A2</v>
      </c>
      <c r="I497" s="76" t="s">
        <v>181</v>
      </c>
      <c r="J497" s="76" t="s">
        <v>90</v>
      </c>
      <c r="K497" s="76">
        <v>1605</v>
      </c>
      <c r="L497" s="76">
        <v>1605</v>
      </c>
      <c r="M497" s="76">
        <v>92.71</v>
      </c>
      <c r="N497" s="76">
        <v>0</v>
      </c>
      <c r="O497" s="76">
        <v>15.71</v>
      </c>
    </row>
    <row r="498" spans="1:15" x14ac:dyDescent="0.25">
      <c r="A498" s="76" t="s">
        <v>79</v>
      </c>
      <c r="B498" s="76" t="s">
        <v>80</v>
      </c>
      <c r="C498" s="76" t="s">
        <v>81</v>
      </c>
      <c r="D498" s="76" t="s">
        <v>82</v>
      </c>
      <c r="E498" s="76" t="s">
        <v>1109</v>
      </c>
      <c r="F498" s="76" t="s">
        <v>1110</v>
      </c>
      <c r="G498" s="76" t="s">
        <v>355</v>
      </c>
      <c r="H498" s="76" t="str">
        <f t="shared" si="4"/>
        <v>A2</v>
      </c>
      <c r="I498" s="76" t="s">
        <v>217</v>
      </c>
      <c r="J498" s="76" t="s">
        <v>87</v>
      </c>
      <c r="K498" s="76">
        <v>2085</v>
      </c>
      <c r="L498" s="76">
        <v>2085</v>
      </c>
      <c r="M498" s="76">
        <v>119.76</v>
      </c>
      <c r="N498" s="76">
        <v>0</v>
      </c>
      <c r="O498" s="76">
        <v>20.96</v>
      </c>
    </row>
    <row r="499" spans="1:15" x14ac:dyDescent="0.25">
      <c r="A499" s="76" t="s">
        <v>79</v>
      </c>
      <c r="B499" s="76" t="s">
        <v>80</v>
      </c>
      <c r="C499" s="76" t="s">
        <v>81</v>
      </c>
      <c r="D499" s="76" t="s">
        <v>82</v>
      </c>
      <c r="E499" s="76" t="s">
        <v>1111</v>
      </c>
      <c r="F499" s="76" t="s">
        <v>1112</v>
      </c>
      <c r="G499" s="76" t="s">
        <v>355</v>
      </c>
      <c r="H499" s="76" t="str">
        <f t="shared" si="4"/>
        <v>A2</v>
      </c>
      <c r="I499" s="76" t="s">
        <v>217</v>
      </c>
      <c r="J499" s="76" t="s">
        <v>90</v>
      </c>
      <c r="K499" s="76">
        <v>1605</v>
      </c>
      <c r="L499" s="76">
        <v>1605</v>
      </c>
      <c r="M499" s="76">
        <v>92.71</v>
      </c>
      <c r="N499" s="76">
        <v>0</v>
      </c>
      <c r="O499" s="76">
        <v>15.71</v>
      </c>
    </row>
    <row r="500" spans="1:15" x14ac:dyDescent="0.25">
      <c r="A500" s="76" t="s">
        <v>79</v>
      </c>
      <c r="B500" s="76" t="s">
        <v>80</v>
      </c>
      <c r="C500" s="76" t="s">
        <v>81</v>
      </c>
      <c r="D500" s="76" t="s">
        <v>82</v>
      </c>
      <c r="E500" s="76" t="s">
        <v>1113</v>
      </c>
      <c r="F500" s="76" t="s">
        <v>1114</v>
      </c>
      <c r="G500" s="76" t="s">
        <v>355</v>
      </c>
      <c r="H500" s="76" t="str">
        <f t="shared" si="4"/>
        <v>A2</v>
      </c>
      <c r="I500" s="76" t="s">
        <v>200</v>
      </c>
      <c r="J500" s="76" t="s">
        <v>87</v>
      </c>
      <c r="K500" s="76">
        <v>2085</v>
      </c>
      <c r="L500" s="76">
        <v>2085</v>
      </c>
      <c r="M500" s="76">
        <v>119.76</v>
      </c>
      <c r="N500" s="76">
        <v>0</v>
      </c>
      <c r="O500" s="76">
        <v>20.96</v>
      </c>
    </row>
    <row r="501" spans="1:15" x14ac:dyDescent="0.25">
      <c r="A501" s="76" t="s">
        <v>79</v>
      </c>
      <c r="B501" s="76" t="s">
        <v>80</v>
      </c>
      <c r="C501" s="76" t="s">
        <v>81</v>
      </c>
      <c r="D501" s="76" t="s">
        <v>82</v>
      </c>
      <c r="E501" s="76" t="s">
        <v>1115</v>
      </c>
      <c r="F501" s="76" t="s">
        <v>1116</v>
      </c>
      <c r="G501" s="76" t="s">
        <v>355</v>
      </c>
      <c r="H501" s="76" t="str">
        <f t="shared" si="4"/>
        <v>A2</v>
      </c>
      <c r="I501" s="76" t="s">
        <v>200</v>
      </c>
      <c r="J501" s="76" t="s">
        <v>90</v>
      </c>
      <c r="K501" s="76">
        <v>1605</v>
      </c>
      <c r="L501" s="76">
        <v>1605</v>
      </c>
      <c r="M501" s="76">
        <v>92.71</v>
      </c>
      <c r="N501" s="76">
        <v>0</v>
      </c>
      <c r="O501" s="76">
        <v>15.71</v>
      </c>
    </row>
    <row r="502" spans="1:15" x14ac:dyDescent="0.25">
      <c r="A502" s="76" t="s">
        <v>79</v>
      </c>
      <c r="B502" s="76" t="s">
        <v>80</v>
      </c>
      <c r="C502" s="76" t="s">
        <v>81</v>
      </c>
      <c r="D502" s="76" t="s">
        <v>82</v>
      </c>
      <c r="E502" s="76" t="s">
        <v>1117</v>
      </c>
      <c r="F502" s="76" t="s">
        <v>1118</v>
      </c>
      <c r="G502" s="76" t="s">
        <v>355</v>
      </c>
      <c r="H502" s="76" t="str">
        <f t="shared" si="4"/>
        <v>A2</v>
      </c>
      <c r="I502" s="76" t="s">
        <v>234</v>
      </c>
      <c r="J502" s="76" t="s">
        <v>87</v>
      </c>
      <c r="K502" s="76">
        <v>2085</v>
      </c>
      <c r="L502" s="76">
        <v>2085</v>
      </c>
      <c r="M502" s="76">
        <v>119.76</v>
      </c>
      <c r="N502" s="76">
        <v>0</v>
      </c>
      <c r="O502" s="76">
        <v>20.96</v>
      </c>
    </row>
    <row r="503" spans="1:15" x14ac:dyDescent="0.25">
      <c r="A503" s="76" t="s">
        <v>79</v>
      </c>
      <c r="B503" s="76" t="s">
        <v>80</v>
      </c>
      <c r="C503" s="76" t="s">
        <v>81</v>
      </c>
      <c r="D503" s="76" t="s">
        <v>82</v>
      </c>
      <c r="E503" s="76" t="s">
        <v>1119</v>
      </c>
      <c r="F503" s="76" t="s">
        <v>1120</v>
      </c>
      <c r="G503" s="76" t="s">
        <v>355</v>
      </c>
      <c r="H503" s="76" t="str">
        <f t="shared" si="4"/>
        <v>A2</v>
      </c>
      <c r="I503" s="76" t="s">
        <v>234</v>
      </c>
      <c r="J503" s="76" t="s">
        <v>90</v>
      </c>
      <c r="K503" s="76">
        <v>1605</v>
      </c>
      <c r="L503" s="76">
        <v>1605</v>
      </c>
      <c r="M503" s="76">
        <v>92.71</v>
      </c>
      <c r="N503" s="76">
        <v>0</v>
      </c>
      <c r="O503" s="76">
        <v>15.71</v>
      </c>
    </row>
    <row r="504" spans="1:15" x14ac:dyDescent="0.25">
      <c r="A504" s="76" t="s">
        <v>79</v>
      </c>
      <c r="B504" s="76" t="s">
        <v>80</v>
      </c>
      <c r="C504" s="76" t="s">
        <v>81</v>
      </c>
      <c r="D504" s="76" t="s">
        <v>82</v>
      </c>
      <c r="E504" s="76" t="s">
        <v>1121</v>
      </c>
      <c r="F504" s="76" t="s">
        <v>1122</v>
      </c>
      <c r="G504" s="76" t="s">
        <v>355</v>
      </c>
      <c r="H504" s="76" t="str">
        <f t="shared" si="4"/>
        <v>A2</v>
      </c>
      <c r="I504" s="76" t="s">
        <v>111</v>
      </c>
      <c r="J504" s="76" t="s">
        <v>90</v>
      </c>
      <c r="K504" s="76">
        <v>1605</v>
      </c>
      <c r="L504" s="76">
        <v>1605</v>
      </c>
      <c r="M504" s="76">
        <v>92.71</v>
      </c>
      <c r="N504" s="76">
        <v>0</v>
      </c>
      <c r="O504" s="76">
        <v>15.71</v>
      </c>
    </row>
    <row r="505" spans="1:15" x14ac:dyDescent="0.25">
      <c r="A505" s="76" t="s">
        <v>79</v>
      </c>
      <c r="B505" s="76" t="s">
        <v>80</v>
      </c>
      <c r="C505" s="76" t="s">
        <v>81</v>
      </c>
      <c r="D505" s="76" t="s">
        <v>82</v>
      </c>
      <c r="E505" s="76" t="s">
        <v>1123</v>
      </c>
      <c r="F505" s="76" t="s">
        <v>1124</v>
      </c>
      <c r="G505" s="76" t="s">
        <v>355</v>
      </c>
      <c r="H505" s="76" t="str">
        <f t="shared" si="4"/>
        <v>A2</v>
      </c>
      <c r="I505" s="76" t="s">
        <v>217</v>
      </c>
      <c r="J505" s="76" t="s">
        <v>87</v>
      </c>
      <c r="K505" s="76">
        <v>2085</v>
      </c>
      <c r="L505" s="76">
        <v>2085</v>
      </c>
      <c r="M505" s="76">
        <v>119.76</v>
      </c>
      <c r="N505" s="76">
        <v>0</v>
      </c>
      <c r="O505" s="76">
        <v>20.96</v>
      </c>
    </row>
    <row r="506" spans="1:15" x14ac:dyDescent="0.25">
      <c r="A506" s="76" t="s">
        <v>79</v>
      </c>
      <c r="B506" s="76" t="s">
        <v>80</v>
      </c>
      <c r="C506" s="76" t="s">
        <v>81</v>
      </c>
      <c r="D506" s="76" t="s">
        <v>82</v>
      </c>
      <c r="E506" s="76" t="s">
        <v>1125</v>
      </c>
      <c r="F506" s="76" t="s">
        <v>1126</v>
      </c>
      <c r="G506" s="76" t="s">
        <v>355</v>
      </c>
      <c r="H506" s="76" t="str">
        <f t="shared" si="4"/>
        <v>A2</v>
      </c>
      <c r="I506" s="76" t="s">
        <v>217</v>
      </c>
      <c r="J506" s="76" t="s">
        <v>90</v>
      </c>
      <c r="K506" s="76">
        <v>1605</v>
      </c>
      <c r="L506" s="76">
        <v>1605</v>
      </c>
      <c r="M506" s="76">
        <v>92.71</v>
      </c>
      <c r="N506" s="76">
        <v>0</v>
      </c>
      <c r="O506" s="76">
        <v>15.71</v>
      </c>
    </row>
    <row r="507" spans="1:15" x14ac:dyDescent="0.25">
      <c r="A507" s="76" t="s">
        <v>79</v>
      </c>
      <c r="B507" s="76" t="s">
        <v>80</v>
      </c>
      <c r="C507" s="76" t="s">
        <v>81</v>
      </c>
      <c r="D507" s="76" t="s">
        <v>82</v>
      </c>
      <c r="E507" s="76" t="s">
        <v>1127</v>
      </c>
      <c r="F507" s="76" t="s">
        <v>1128</v>
      </c>
      <c r="G507" s="76" t="s">
        <v>355</v>
      </c>
      <c r="H507" s="76" t="str">
        <f t="shared" si="4"/>
        <v>A2</v>
      </c>
      <c r="I507" s="76" t="s">
        <v>123</v>
      </c>
      <c r="J507" s="76" t="s">
        <v>90</v>
      </c>
      <c r="K507" s="76">
        <v>1650</v>
      </c>
      <c r="L507" s="76">
        <v>1650</v>
      </c>
      <c r="M507" s="76">
        <v>92.71</v>
      </c>
      <c r="N507" s="76">
        <v>0</v>
      </c>
      <c r="O507" s="76">
        <v>18</v>
      </c>
    </row>
    <row r="508" spans="1:15" x14ac:dyDescent="0.25">
      <c r="A508" s="76" t="s">
        <v>79</v>
      </c>
      <c r="B508" s="76" t="s">
        <v>80</v>
      </c>
      <c r="C508" s="76" t="s">
        <v>81</v>
      </c>
      <c r="D508" s="76" t="s">
        <v>82</v>
      </c>
      <c r="E508" s="76" t="s">
        <v>1129</v>
      </c>
      <c r="F508" s="76" t="s">
        <v>1130</v>
      </c>
      <c r="G508" s="76" t="s">
        <v>355</v>
      </c>
      <c r="H508" s="76" t="str">
        <f t="shared" si="4"/>
        <v>A2</v>
      </c>
      <c r="I508" s="76" t="s">
        <v>251</v>
      </c>
      <c r="J508" s="76" t="s">
        <v>87</v>
      </c>
      <c r="K508" s="76">
        <v>2090</v>
      </c>
      <c r="L508" s="76">
        <v>2085</v>
      </c>
      <c r="M508" s="76">
        <v>119.76</v>
      </c>
      <c r="N508" s="76">
        <v>0</v>
      </c>
      <c r="O508" s="76">
        <v>20.96</v>
      </c>
    </row>
    <row r="509" spans="1:15" x14ac:dyDescent="0.25">
      <c r="A509" s="76" t="s">
        <v>79</v>
      </c>
      <c r="B509" s="76" t="s">
        <v>80</v>
      </c>
      <c r="C509" s="76" t="s">
        <v>81</v>
      </c>
      <c r="D509" s="76" t="s">
        <v>82</v>
      </c>
      <c r="E509" s="76" t="s">
        <v>1131</v>
      </c>
      <c r="F509" s="76" t="s">
        <v>1132</v>
      </c>
      <c r="G509" s="76" t="s">
        <v>355</v>
      </c>
      <c r="H509" s="76" t="str">
        <f t="shared" si="4"/>
        <v>A2</v>
      </c>
      <c r="I509" s="76" t="s">
        <v>251</v>
      </c>
      <c r="J509" s="76" t="s">
        <v>90</v>
      </c>
      <c r="K509" s="76">
        <v>1605</v>
      </c>
      <c r="L509" s="76">
        <v>1605</v>
      </c>
      <c r="M509" s="76">
        <v>92.71</v>
      </c>
      <c r="N509" s="76">
        <v>0</v>
      </c>
      <c r="O509" s="76">
        <v>15.71</v>
      </c>
    </row>
    <row r="510" spans="1:15" x14ac:dyDescent="0.25">
      <c r="A510" s="76" t="s">
        <v>79</v>
      </c>
      <c r="B510" s="76" t="s">
        <v>80</v>
      </c>
      <c r="C510" s="76" t="s">
        <v>81</v>
      </c>
      <c r="D510" s="76" t="s">
        <v>82</v>
      </c>
      <c r="E510" s="76" t="s">
        <v>1133</v>
      </c>
      <c r="F510" s="76" t="s">
        <v>1134</v>
      </c>
      <c r="G510" s="76" t="s">
        <v>355</v>
      </c>
      <c r="H510" s="76" t="str">
        <f t="shared" si="4"/>
        <v>A2</v>
      </c>
      <c r="I510" s="76" t="s">
        <v>123</v>
      </c>
      <c r="J510" s="76" t="s">
        <v>87</v>
      </c>
      <c r="K510" s="76">
        <v>2130</v>
      </c>
      <c r="L510" s="76">
        <v>2130</v>
      </c>
      <c r="M510" s="76">
        <v>119.76</v>
      </c>
      <c r="N510" s="76">
        <v>0</v>
      </c>
      <c r="O510" s="76">
        <v>23.24</v>
      </c>
    </row>
    <row r="511" spans="1:15" x14ac:dyDescent="0.25">
      <c r="A511" s="76" t="s">
        <v>79</v>
      </c>
      <c r="B511" s="76" t="s">
        <v>80</v>
      </c>
      <c r="C511" s="76" t="s">
        <v>81</v>
      </c>
      <c r="D511" s="76" t="s">
        <v>82</v>
      </c>
      <c r="E511" s="76" t="s">
        <v>1135</v>
      </c>
      <c r="F511" s="76" t="s">
        <v>1136</v>
      </c>
      <c r="G511" s="76" t="s">
        <v>355</v>
      </c>
      <c r="H511" s="76" t="str">
        <f t="shared" si="4"/>
        <v>A2</v>
      </c>
      <c r="I511" s="76" t="s">
        <v>116</v>
      </c>
      <c r="J511" s="76" t="s">
        <v>90</v>
      </c>
      <c r="K511" s="76">
        <v>1650</v>
      </c>
      <c r="L511" s="76">
        <v>1650</v>
      </c>
      <c r="M511" s="76">
        <v>92.71</v>
      </c>
      <c r="N511" s="76">
        <v>0</v>
      </c>
      <c r="O511" s="76">
        <v>18</v>
      </c>
    </row>
    <row r="512" spans="1:15" x14ac:dyDescent="0.25">
      <c r="A512" s="76" t="s">
        <v>79</v>
      </c>
      <c r="B512" s="76" t="s">
        <v>80</v>
      </c>
      <c r="C512" s="76" t="s">
        <v>81</v>
      </c>
      <c r="D512" s="76" t="s">
        <v>82</v>
      </c>
      <c r="E512" s="76" t="s">
        <v>1137</v>
      </c>
      <c r="F512" s="76" t="s">
        <v>1138</v>
      </c>
      <c r="G512" s="76" t="s">
        <v>355</v>
      </c>
      <c r="H512" s="76" t="str">
        <f t="shared" si="4"/>
        <v>A2</v>
      </c>
      <c r="I512" s="76" t="s">
        <v>234</v>
      </c>
      <c r="J512" s="76" t="s">
        <v>87</v>
      </c>
      <c r="K512" s="76">
        <v>2085</v>
      </c>
      <c r="L512" s="76">
        <v>2085</v>
      </c>
      <c r="M512" s="76">
        <v>119.76</v>
      </c>
      <c r="N512" s="76">
        <v>0</v>
      </c>
      <c r="O512" s="76">
        <v>20.96</v>
      </c>
    </row>
    <row r="513" spans="1:15" x14ac:dyDescent="0.25">
      <c r="A513" s="76" t="s">
        <v>79</v>
      </c>
      <c r="B513" s="76" t="s">
        <v>80</v>
      </c>
      <c r="C513" s="76" t="s">
        <v>81</v>
      </c>
      <c r="D513" s="76" t="s">
        <v>82</v>
      </c>
      <c r="E513" s="76" t="s">
        <v>1139</v>
      </c>
      <c r="F513" s="76" t="s">
        <v>1140</v>
      </c>
      <c r="G513" s="76" t="s">
        <v>355</v>
      </c>
      <c r="H513" s="76" t="str">
        <f t="shared" si="4"/>
        <v>A2</v>
      </c>
      <c r="I513" s="76" t="s">
        <v>234</v>
      </c>
      <c r="J513" s="76" t="s">
        <v>90</v>
      </c>
      <c r="K513" s="76">
        <v>1605</v>
      </c>
      <c r="L513" s="76">
        <v>1605</v>
      </c>
      <c r="M513" s="76">
        <v>92.71</v>
      </c>
      <c r="N513" s="76">
        <v>0</v>
      </c>
      <c r="O513" s="76">
        <v>15.71</v>
      </c>
    </row>
    <row r="514" spans="1:15" x14ac:dyDescent="0.25">
      <c r="A514" s="76" t="s">
        <v>79</v>
      </c>
      <c r="B514" s="76" t="s">
        <v>80</v>
      </c>
      <c r="C514" s="76" t="s">
        <v>81</v>
      </c>
      <c r="D514" s="76" t="s">
        <v>82</v>
      </c>
      <c r="E514" s="76" t="s">
        <v>1141</v>
      </c>
      <c r="F514" s="76" t="s">
        <v>1142</v>
      </c>
      <c r="G514" s="76" t="s">
        <v>355</v>
      </c>
      <c r="H514" s="76" t="str">
        <f t="shared" si="4"/>
        <v>A2</v>
      </c>
      <c r="I514" s="76" t="s">
        <v>116</v>
      </c>
      <c r="J514" s="76" t="s">
        <v>87</v>
      </c>
      <c r="K514" s="76">
        <v>2130</v>
      </c>
      <c r="L514" s="76">
        <v>2130</v>
      </c>
      <c r="M514" s="76">
        <v>119.76</v>
      </c>
      <c r="N514" s="76">
        <v>0</v>
      </c>
      <c r="O514" s="76">
        <v>23.24</v>
      </c>
    </row>
    <row r="515" spans="1:15" x14ac:dyDescent="0.25">
      <c r="A515" s="76" t="s">
        <v>79</v>
      </c>
      <c r="B515" s="76" t="s">
        <v>80</v>
      </c>
      <c r="C515" s="76" t="s">
        <v>81</v>
      </c>
      <c r="D515" s="76" t="s">
        <v>82</v>
      </c>
      <c r="E515" s="76" t="s">
        <v>1143</v>
      </c>
      <c r="F515" s="76" t="s">
        <v>1144</v>
      </c>
      <c r="G515" s="76" t="s">
        <v>355</v>
      </c>
      <c r="H515" s="76" t="str">
        <f t="shared" ref="H515:H578" si="5">RIGHT(G515,2)</f>
        <v>A2</v>
      </c>
      <c r="I515" s="76" t="s">
        <v>414</v>
      </c>
      <c r="J515" s="76" t="s">
        <v>90</v>
      </c>
      <c r="K515" s="76">
        <v>1605</v>
      </c>
      <c r="L515" s="76">
        <v>1605</v>
      </c>
      <c r="M515" s="76">
        <v>92.71</v>
      </c>
      <c r="N515" s="76">
        <v>0</v>
      </c>
      <c r="O515" s="76">
        <v>15.71</v>
      </c>
    </row>
    <row r="516" spans="1:15" x14ac:dyDescent="0.25">
      <c r="A516" s="76" t="s">
        <v>79</v>
      </c>
      <c r="B516" s="76" t="s">
        <v>80</v>
      </c>
      <c r="C516" s="76" t="s">
        <v>81</v>
      </c>
      <c r="D516" s="76" t="s">
        <v>82</v>
      </c>
      <c r="E516" s="76" t="s">
        <v>1145</v>
      </c>
      <c r="F516" s="76" t="s">
        <v>1146</v>
      </c>
      <c r="G516" s="76" t="s">
        <v>355</v>
      </c>
      <c r="H516" s="76" t="str">
        <f t="shared" si="5"/>
        <v>A2</v>
      </c>
      <c r="I516" s="76" t="s">
        <v>268</v>
      </c>
      <c r="J516" s="76" t="s">
        <v>87</v>
      </c>
      <c r="K516" s="76">
        <v>2085</v>
      </c>
      <c r="L516" s="76">
        <v>2085</v>
      </c>
      <c r="M516" s="76">
        <v>119.76</v>
      </c>
      <c r="N516" s="76">
        <v>0</v>
      </c>
      <c r="O516" s="76">
        <v>20.96</v>
      </c>
    </row>
    <row r="517" spans="1:15" x14ac:dyDescent="0.25">
      <c r="A517" s="76" t="s">
        <v>79</v>
      </c>
      <c r="B517" s="76" t="s">
        <v>80</v>
      </c>
      <c r="C517" s="76" t="s">
        <v>81</v>
      </c>
      <c r="D517" s="76" t="s">
        <v>82</v>
      </c>
      <c r="E517" s="76" t="s">
        <v>1147</v>
      </c>
      <c r="F517" s="76" t="s">
        <v>1148</v>
      </c>
      <c r="G517" s="76" t="s">
        <v>85</v>
      </c>
      <c r="H517" s="76" t="str">
        <f t="shared" si="5"/>
        <v>A3</v>
      </c>
      <c r="I517" s="76" t="s">
        <v>414</v>
      </c>
      <c r="J517" s="76" t="s">
        <v>90</v>
      </c>
      <c r="K517" s="76">
        <v>1605</v>
      </c>
      <c r="L517" s="76">
        <v>1605</v>
      </c>
      <c r="M517" s="76">
        <v>92.71</v>
      </c>
      <c r="N517" s="76">
        <v>0</v>
      </c>
      <c r="O517" s="76">
        <v>15.71</v>
      </c>
    </row>
    <row r="518" spans="1:15" x14ac:dyDescent="0.25">
      <c r="A518" s="76" t="s">
        <v>79</v>
      </c>
      <c r="B518" s="76" t="s">
        <v>80</v>
      </c>
      <c r="C518" s="76" t="s">
        <v>81</v>
      </c>
      <c r="D518" s="76" t="s">
        <v>82</v>
      </c>
      <c r="E518" s="76" t="s">
        <v>1149</v>
      </c>
      <c r="F518" s="76" t="s">
        <v>1150</v>
      </c>
      <c r="G518" s="76" t="s">
        <v>355</v>
      </c>
      <c r="H518" s="76" t="str">
        <f t="shared" si="5"/>
        <v>A2</v>
      </c>
      <c r="I518" s="76" t="s">
        <v>268</v>
      </c>
      <c r="J518" s="76" t="s">
        <v>90</v>
      </c>
      <c r="K518" s="76">
        <v>1620</v>
      </c>
      <c r="L518" s="76">
        <v>1605</v>
      </c>
      <c r="M518" s="76">
        <v>92.71</v>
      </c>
      <c r="N518" s="76">
        <v>0</v>
      </c>
      <c r="O518" s="76">
        <v>15.71</v>
      </c>
    </row>
    <row r="519" spans="1:15" x14ac:dyDescent="0.25">
      <c r="A519" s="76" t="s">
        <v>79</v>
      </c>
      <c r="B519" s="76" t="s">
        <v>80</v>
      </c>
      <c r="C519" s="76" t="s">
        <v>81</v>
      </c>
      <c r="D519" s="76" t="s">
        <v>82</v>
      </c>
      <c r="E519" s="76" t="s">
        <v>1151</v>
      </c>
      <c r="F519" s="76" t="s">
        <v>1152</v>
      </c>
      <c r="G519" s="76" t="s">
        <v>355</v>
      </c>
      <c r="H519" s="76" t="str">
        <f t="shared" si="5"/>
        <v>A2</v>
      </c>
      <c r="I519" s="76" t="s">
        <v>127</v>
      </c>
      <c r="J519" s="76" t="s">
        <v>87</v>
      </c>
      <c r="K519" s="76">
        <v>2085</v>
      </c>
      <c r="L519" s="76">
        <v>2085</v>
      </c>
      <c r="M519" s="76">
        <v>119.76</v>
      </c>
      <c r="N519" s="76">
        <v>0</v>
      </c>
      <c r="O519" s="76">
        <v>20.96</v>
      </c>
    </row>
    <row r="520" spans="1:15" x14ac:dyDescent="0.25">
      <c r="A520" s="76" t="s">
        <v>79</v>
      </c>
      <c r="B520" s="76" t="s">
        <v>80</v>
      </c>
      <c r="C520" s="76" t="s">
        <v>81</v>
      </c>
      <c r="D520" s="76" t="s">
        <v>82</v>
      </c>
      <c r="E520" s="76" t="s">
        <v>1153</v>
      </c>
      <c r="F520" s="76" t="s">
        <v>1154</v>
      </c>
      <c r="G520" s="76" t="s">
        <v>85</v>
      </c>
      <c r="H520" s="76" t="str">
        <f t="shared" si="5"/>
        <v>A3</v>
      </c>
      <c r="I520" s="76" t="s">
        <v>127</v>
      </c>
      <c r="J520" s="76" t="s">
        <v>87</v>
      </c>
      <c r="K520" s="76">
        <v>2085</v>
      </c>
      <c r="L520" s="76">
        <v>2085</v>
      </c>
      <c r="M520" s="76">
        <v>119.76</v>
      </c>
      <c r="N520" s="76">
        <v>0</v>
      </c>
      <c r="O520" s="76">
        <v>20.96</v>
      </c>
    </row>
    <row r="521" spans="1:15" x14ac:dyDescent="0.25">
      <c r="A521" s="76" t="s">
        <v>79</v>
      </c>
      <c r="B521" s="76" t="s">
        <v>80</v>
      </c>
      <c r="C521" s="76" t="s">
        <v>81</v>
      </c>
      <c r="D521" s="76" t="s">
        <v>82</v>
      </c>
      <c r="E521" s="76" t="s">
        <v>1155</v>
      </c>
      <c r="F521" s="76" t="s">
        <v>1156</v>
      </c>
      <c r="G521" s="76" t="s">
        <v>355</v>
      </c>
      <c r="H521" s="76" t="str">
        <f t="shared" si="5"/>
        <v>A2</v>
      </c>
      <c r="I521" s="76" t="s">
        <v>414</v>
      </c>
      <c r="J521" s="76" t="s">
        <v>90</v>
      </c>
      <c r="K521" s="76">
        <v>1605</v>
      </c>
      <c r="L521" s="76">
        <v>1605</v>
      </c>
      <c r="M521" s="76">
        <v>92.71</v>
      </c>
      <c r="N521" s="76">
        <v>0</v>
      </c>
      <c r="O521" s="76">
        <v>15.71</v>
      </c>
    </row>
    <row r="522" spans="1:15" x14ac:dyDescent="0.25">
      <c r="A522" s="76" t="s">
        <v>79</v>
      </c>
      <c r="B522" s="76" t="s">
        <v>80</v>
      </c>
      <c r="C522" s="76" t="s">
        <v>81</v>
      </c>
      <c r="D522" s="76" t="s">
        <v>82</v>
      </c>
      <c r="E522" s="76" t="s">
        <v>1157</v>
      </c>
      <c r="F522" s="76" t="s">
        <v>1158</v>
      </c>
      <c r="G522" s="76" t="s">
        <v>355</v>
      </c>
      <c r="H522" s="76" t="str">
        <f t="shared" si="5"/>
        <v>A2</v>
      </c>
      <c r="I522" s="76" t="s">
        <v>251</v>
      </c>
      <c r="J522" s="76" t="s">
        <v>87</v>
      </c>
      <c r="K522" s="76">
        <v>2085</v>
      </c>
      <c r="L522" s="76">
        <v>2085</v>
      </c>
      <c r="M522" s="76">
        <v>119.76</v>
      </c>
      <c r="N522" s="76">
        <v>0</v>
      </c>
      <c r="O522" s="76">
        <v>20.96</v>
      </c>
    </row>
    <row r="523" spans="1:15" x14ac:dyDescent="0.25">
      <c r="A523" s="76" t="s">
        <v>79</v>
      </c>
      <c r="B523" s="76" t="s">
        <v>80</v>
      </c>
      <c r="C523" s="76" t="s">
        <v>81</v>
      </c>
      <c r="D523" s="76" t="s">
        <v>82</v>
      </c>
      <c r="E523" s="76" t="s">
        <v>1159</v>
      </c>
      <c r="F523" s="76" t="s">
        <v>1160</v>
      </c>
      <c r="G523" s="76" t="s">
        <v>85</v>
      </c>
      <c r="H523" s="76" t="str">
        <f t="shared" si="5"/>
        <v>A3</v>
      </c>
      <c r="I523" s="76" t="s">
        <v>414</v>
      </c>
      <c r="J523" s="76" t="s">
        <v>90</v>
      </c>
      <c r="K523" s="76">
        <v>1605</v>
      </c>
      <c r="L523" s="76">
        <v>1605</v>
      </c>
      <c r="M523" s="76">
        <v>92.71</v>
      </c>
      <c r="N523" s="76">
        <v>0</v>
      </c>
      <c r="O523" s="76">
        <v>15.71</v>
      </c>
    </row>
    <row r="524" spans="1:15" x14ac:dyDescent="0.25">
      <c r="A524" s="76" t="s">
        <v>79</v>
      </c>
      <c r="B524" s="76" t="s">
        <v>80</v>
      </c>
      <c r="C524" s="76" t="s">
        <v>81</v>
      </c>
      <c r="D524" s="76" t="s">
        <v>82</v>
      </c>
      <c r="E524" s="76" t="s">
        <v>1161</v>
      </c>
      <c r="F524" s="76" t="s">
        <v>1162</v>
      </c>
      <c r="G524" s="76" t="s">
        <v>355</v>
      </c>
      <c r="H524" s="76" t="str">
        <f t="shared" si="5"/>
        <v>A2</v>
      </c>
      <c r="I524" s="76" t="s">
        <v>251</v>
      </c>
      <c r="J524" s="76" t="s">
        <v>90</v>
      </c>
      <c r="K524" s="76">
        <v>1605</v>
      </c>
      <c r="L524" s="76">
        <v>1605</v>
      </c>
      <c r="M524" s="76">
        <v>92.71</v>
      </c>
      <c r="N524" s="76">
        <v>0</v>
      </c>
      <c r="O524" s="76">
        <v>15.71</v>
      </c>
    </row>
    <row r="525" spans="1:15" x14ac:dyDescent="0.25">
      <c r="A525" s="76" t="s">
        <v>79</v>
      </c>
      <c r="B525" s="76" t="s">
        <v>80</v>
      </c>
      <c r="C525" s="76" t="s">
        <v>81</v>
      </c>
      <c r="D525" s="76" t="s">
        <v>82</v>
      </c>
      <c r="E525" s="76" t="s">
        <v>1163</v>
      </c>
      <c r="F525" s="76" t="s">
        <v>1164</v>
      </c>
      <c r="G525" s="76" t="s">
        <v>355</v>
      </c>
      <c r="H525" s="76" t="str">
        <f t="shared" si="5"/>
        <v>A2</v>
      </c>
      <c r="I525" s="76" t="s">
        <v>414</v>
      </c>
      <c r="J525" s="76" t="s">
        <v>87</v>
      </c>
      <c r="K525" s="76">
        <v>2085</v>
      </c>
      <c r="L525" s="76">
        <v>2085</v>
      </c>
      <c r="M525" s="76">
        <v>119.76</v>
      </c>
      <c r="N525" s="76">
        <v>0</v>
      </c>
      <c r="O525" s="76">
        <v>20.96</v>
      </c>
    </row>
    <row r="526" spans="1:15" x14ac:dyDescent="0.25">
      <c r="A526" s="76" t="s">
        <v>79</v>
      </c>
      <c r="B526" s="76" t="s">
        <v>80</v>
      </c>
      <c r="C526" s="76" t="s">
        <v>81</v>
      </c>
      <c r="D526" s="76" t="s">
        <v>82</v>
      </c>
      <c r="E526" s="76" t="s">
        <v>1165</v>
      </c>
      <c r="F526" s="76" t="s">
        <v>1166</v>
      </c>
      <c r="G526" s="76" t="s">
        <v>85</v>
      </c>
      <c r="H526" s="76" t="str">
        <f t="shared" si="5"/>
        <v>A3</v>
      </c>
      <c r="I526" s="76" t="s">
        <v>414</v>
      </c>
      <c r="J526" s="76" t="s">
        <v>87</v>
      </c>
      <c r="K526" s="76">
        <v>2085</v>
      </c>
      <c r="L526" s="76">
        <v>2085</v>
      </c>
      <c r="M526" s="76">
        <v>119.76</v>
      </c>
      <c r="N526" s="76">
        <v>0</v>
      </c>
      <c r="O526" s="76">
        <v>20.96</v>
      </c>
    </row>
    <row r="527" spans="1:15" x14ac:dyDescent="0.25">
      <c r="A527" s="76" t="s">
        <v>79</v>
      </c>
      <c r="B527" s="76" t="s">
        <v>80</v>
      </c>
      <c r="C527" s="76" t="s">
        <v>81</v>
      </c>
      <c r="D527" s="76" t="s">
        <v>82</v>
      </c>
      <c r="E527" s="76" t="s">
        <v>1167</v>
      </c>
      <c r="F527" s="76" t="s">
        <v>1168</v>
      </c>
      <c r="G527" s="76" t="s">
        <v>355</v>
      </c>
      <c r="H527" s="76" t="str">
        <f t="shared" si="5"/>
        <v>A2</v>
      </c>
      <c r="I527" s="76" t="s">
        <v>127</v>
      </c>
      <c r="J527" s="76" t="s">
        <v>90</v>
      </c>
      <c r="K527" s="76">
        <v>1605</v>
      </c>
      <c r="L527" s="76">
        <v>1605</v>
      </c>
      <c r="M527" s="76">
        <v>92.71</v>
      </c>
      <c r="N527" s="76">
        <v>0</v>
      </c>
      <c r="O527" s="76">
        <v>15.71</v>
      </c>
    </row>
    <row r="528" spans="1:15" x14ac:dyDescent="0.25">
      <c r="A528" s="76" t="s">
        <v>79</v>
      </c>
      <c r="B528" s="76" t="s">
        <v>80</v>
      </c>
      <c r="C528" s="76" t="s">
        <v>81</v>
      </c>
      <c r="D528" s="76" t="s">
        <v>82</v>
      </c>
      <c r="E528" s="76" t="s">
        <v>1169</v>
      </c>
      <c r="F528" s="76" t="s">
        <v>1170</v>
      </c>
      <c r="G528" s="76" t="s">
        <v>355</v>
      </c>
      <c r="H528" s="76" t="str">
        <f t="shared" si="5"/>
        <v>A2</v>
      </c>
      <c r="I528" s="76" t="s">
        <v>277</v>
      </c>
      <c r="J528" s="76" t="s">
        <v>87</v>
      </c>
      <c r="K528" s="76">
        <v>2085</v>
      </c>
      <c r="L528" s="76">
        <v>2085</v>
      </c>
      <c r="M528" s="76">
        <v>119.76</v>
      </c>
      <c r="N528" s="76">
        <v>0</v>
      </c>
      <c r="O528" s="76">
        <v>20.96</v>
      </c>
    </row>
    <row r="529" spans="1:15" x14ac:dyDescent="0.25">
      <c r="A529" s="76" t="s">
        <v>79</v>
      </c>
      <c r="B529" s="76" t="s">
        <v>80</v>
      </c>
      <c r="C529" s="76" t="s">
        <v>81</v>
      </c>
      <c r="D529" s="76" t="s">
        <v>82</v>
      </c>
      <c r="E529" s="76" t="s">
        <v>1171</v>
      </c>
      <c r="F529" s="76" t="s">
        <v>1172</v>
      </c>
      <c r="G529" s="76" t="s">
        <v>355</v>
      </c>
      <c r="H529" s="76" t="str">
        <f t="shared" si="5"/>
        <v>A2</v>
      </c>
      <c r="I529" s="76" t="s">
        <v>136</v>
      </c>
      <c r="J529" s="76" t="s">
        <v>87</v>
      </c>
      <c r="K529" s="76">
        <v>2085</v>
      </c>
      <c r="L529" s="76">
        <v>2085</v>
      </c>
      <c r="M529" s="76">
        <v>119.76</v>
      </c>
      <c r="N529" s="76">
        <v>0</v>
      </c>
      <c r="O529" s="76">
        <v>20.96</v>
      </c>
    </row>
    <row r="530" spans="1:15" x14ac:dyDescent="0.25">
      <c r="A530" s="76" t="s">
        <v>79</v>
      </c>
      <c r="B530" s="76" t="s">
        <v>80</v>
      </c>
      <c r="C530" s="76" t="s">
        <v>81</v>
      </c>
      <c r="D530" s="76" t="s">
        <v>82</v>
      </c>
      <c r="E530" s="76" t="s">
        <v>1173</v>
      </c>
      <c r="F530" s="76" t="s">
        <v>1174</v>
      </c>
      <c r="G530" s="76" t="s">
        <v>355</v>
      </c>
      <c r="H530" s="76" t="str">
        <f t="shared" si="5"/>
        <v>A2</v>
      </c>
      <c r="I530" s="76" t="s">
        <v>127</v>
      </c>
      <c r="J530" s="76" t="s">
        <v>90</v>
      </c>
      <c r="K530" s="76">
        <v>1605</v>
      </c>
      <c r="L530" s="76">
        <v>1605</v>
      </c>
      <c r="M530" s="76">
        <v>92.71</v>
      </c>
      <c r="N530" s="76">
        <v>0</v>
      </c>
      <c r="O530" s="76">
        <v>15.71</v>
      </c>
    </row>
    <row r="531" spans="1:15" x14ac:dyDescent="0.25">
      <c r="A531" s="76" t="s">
        <v>79</v>
      </c>
      <c r="B531" s="76" t="s">
        <v>80</v>
      </c>
      <c r="C531" s="76" t="s">
        <v>81</v>
      </c>
      <c r="D531" s="76" t="s">
        <v>82</v>
      </c>
      <c r="E531" s="76" t="s">
        <v>1175</v>
      </c>
      <c r="F531" s="76" t="s">
        <v>1176</v>
      </c>
      <c r="G531" s="76" t="s">
        <v>355</v>
      </c>
      <c r="H531" s="76" t="str">
        <f t="shared" si="5"/>
        <v>A2</v>
      </c>
      <c r="I531" s="76" t="s">
        <v>268</v>
      </c>
      <c r="J531" s="76" t="s">
        <v>87</v>
      </c>
      <c r="K531" s="76">
        <v>2085</v>
      </c>
      <c r="L531" s="76">
        <v>2085</v>
      </c>
      <c r="M531" s="76">
        <v>119.76</v>
      </c>
      <c r="N531" s="76">
        <v>0</v>
      </c>
      <c r="O531" s="76">
        <v>20.96</v>
      </c>
    </row>
    <row r="532" spans="1:15" x14ac:dyDescent="0.25">
      <c r="A532" s="76" t="s">
        <v>79</v>
      </c>
      <c r="B532" s="76" t="s">
        <v>80</v>
      </c>
      <c r="C532" s="76" t="s">
        <v>81</v>
      </c>
      <c r="D532" s="76" t="s">
        <v>82</v>
      </c>
      <c r="E532" s="76" t="s">
        <v>1177</v>
      </c>
      <c r="F532" s="76" t="s">
        <v>1178</v>
      </c>
      <c r="G532" s="76" t="s">
        <v>85</v>
      </c>
      <c r="H532" s="76" t="str">
        <f t="shared" si="5"/>
        <v>A3</v>
      </c>
      <c r="I532" s="76" t="s">
        <v>127</v>
      </c>
      <c r="J532" s="76" t="s">
        <v>90</v>
      </c>
      <c r="K532" s="76">
        <v>1605</v>
      </c>
      <c r="L532" s="76">
        <v>1605</v>
      </c>
      <c r="M532" s="76">
        <v>92.71</v>
      </c>
      <c r="N532" s="76">
        <v>0</v>
      </c>
      <c r="O532" s="76">
        <v>15.71</v>
      </c>
    </row>
    <row r="533" spans="1:15" x14ac:dyDescent="0.25">
      <c r="A533" s="76" t="s">
        <v>79</v>
      </c>
      <c r="B533" s="76" t="s">
        <v>80</v>
      </c>
      <c r="C533" s="76" t="s">
        <v>81</v>
      </c>
      <c r="D533" s="76" t="s">
        <v>82</v>
      </c>
      <c r="E533" s="76" t="s">
        <v>1179</v>
      </c>
      <c r="F533" s="76" t="s">
        <v>1180</v>
      </c>
      <c r="G533" s="76" t="s">
        <v>355</v>
      </c>
      <c r="H533" s="76" t="str">
        <f t="shared" si="5"/>
        <v>A2</v>
      </c>
      <c r="I533" s="76" t="s">
        <v>268</v>
      </c>
      <c r="J533" s="76" t="s">
        <v>90</v>
      </c>
      <c r="K533" s="76">
        <v>1620</v>
      </c>
      <c r="L533" s="76">
        <v>1605</v>
      </c>
      <c r="M533" s="76">
        <v>92.71</v>
      </c>
      <c r="N533" s="76">
        <v>0</v>
      </c>
      <c r="O533" s="76">
        <v>15.71</v>
      </c>
    </row>
    <row r="534" spans="1:15" x14ac:dyDescent="0.25">
      <c r="A534" s="76" t="s">
        <v>79</v>
      </c>
      <c r="B534" s="76" t="s">
        <v>80</v>
      </c>
      <c r="C534" s="76" t="s">
        <v>81</v>
      </c>
      <c r="D534" s="76" t="s">
        <v>82</v>
      </c>
      <c r="E534" s="76" t="s">
        <v>1181</v>
      </c>
      <c r="F534" s="76" t="s">
        <v>1182</v>
      </c>
      <c r="G534" s="76" t="s">
        <v>355</v>
      </c>
      <c r="H534" s="76" t="str">
        <f t="shared" si="5"/>
        <v>A2</v>
      </c>
      <c r="I534" s="76" t="s">
        <v>127</v>
      </c>
      <c r="J534" s="76" t="s">
        <v>87</v>
      </c>
      <c r="K534" s="76">
        <v>2085</v>
      </c>
      <c r="L534" s="76">
        <v>2085</v>
      </c>
      <c r="M534" s="76">
        <v>119.76</v>
      </c>
      <c r="N534" s="76">
        <v>0</v>
      </c>
      <c r="O534" s="76">
        <v>20.96</v>
      </c>
    </row>
    <row r="535" spans="1:15" x14ac:dyDescent="0.25">
      <c r="A535" s="76" t="s">
        <v>79</v>
      </c>
      <c r="B535" s="76" t="s">
        <v>80</v>
      </c>
      <c r="C535" s="76" t="s">
        <v>81</v>
      </c>
      <c r="D535" s="76" t="s">
        <v>82</v>
      </c>
      <c r="E535" s="76" t="s">
        <v>1183</v>
      </c>
      <c r="F535" s="76" t="s">
        <v>1184</v>
      </c>
      <c r="G535" s="76" t="s">
        <v>355</v>
      </c>
      <c r="H535" s="76" t="str">
        <f t="shared" si="5"/>
        <v>A2</v>
      </c>
      <c r="I535" s="76" t="s">
        <v>277</v>
      </c>
      <c r="J535" s="76" t="s">
        <v>87</v>
      </c>
      <c r="K535" s="76">
        <v>2085</v>
      </c>
      <c r="L535" s="76">
        <v>2085</v>
      </c>
      <c r="M535" s="76">
        <v>119.76</v>
      </c>
      <c r="N535" s="76">
        <v>0</v>
      </c>
      <c r="O535" s="76">
        <v>20.96</v>
      </c>
    </row>
    <row r="536" spans="1:15" x14ac:dyDescent="0.25">
      <c r="A536" s="76" t="s">
        <v>79</v>
      </c>
      <c r="B536" s="76" t="s">
        <v>80</v>
      </c>
      <c r="C536" s="76" t="s">
        <v>81</v>
      </c>
      <c r="D536" s="76" t="s">
        <v>82</v>
      </c>
      <c r="E536" s="76" t="s">
        <v>1185</v>
      </c>
      <c r="F536" s="76" t="s">
        <v>1186</v>
      </c>
      <c r="G536" s="76" t="s">
        <v>85</v>
      </c>
      <c r="H536" s="76" t="str">
        <f t="shared" si="5"/>
        <v>A3</v>
      </c>
      <c r="I536" s="76" t="s">
        <v>136</v>
      </c>
      <c r="J536" s="76" t="s">
        <v>87</v>
      </c>
      <c r="K536" s="76">
        <v>2085</v>
      </c>
      <c r="L536" s="76">
        <v>2085</v>
      </c>
      <c r="M536" s="76">
        <v>119.76</v>
      </c>
      <c r="N536" s="76">
        <v>0</v>
      </c>
      <c r="O536" s="76">
        <v>20.96</v>
      </c>
    </row>
    <row r="537" spans="1:15" x14ac:dyDescent="0.25">
      <c r="A537" s="76" t="s">
        <v>79</v>
      </c>
      <c r="B537" s="76" t="s">
        <v>80</v>
      </c>
      <c r="C537" s="76" t="s">
        <v>81</v>
      </c>
      <c r="D537" s="76" t="s">
        <v>82</v>
      </c>
      <c r="E537" s="76" t="s">
        <v>1187</v>
      </c>
      <c r="F537" s="76" t="s">
        <v>1188</v>
      </c>
      <c r="G537" s="76" t="s">
        <v>355</v>
      </c>
      <c r="H537" s="76" t="str">
        <f t="shared" si="5"/>
        <v>A2</v>
      </c>
      <c r="I537" s="76" t="s">
        <v>277</v>
      </c>
      <c r="J537" s="76" t="s">
        <v>90</v>
      </c>
      <c r="K537" s="76">
        <v>1605</v>
      </c>
      <c r="L537" s="76">
        <v>1605</v>
      </c>
      <c r="M537" s="76">
        <v>92.71</v>
      </c>
      <c r="N537" s="76">
        <v>0</v>
      </c>
      <c r="O537" s="76">
        <v>15.71</v>
      </c>
    </row>
    <row r="538" spans="1:15" x14ac:dyDescent="0.25">
      <c r="A538" s="76" t="s">
        <v>79</v>
      </c>
      <c r="B538" s="76" t="s">
        <v>80</v>
      </c>
      <c r="C538" s="76" t="s">
        <v>81</v>
      </c>
      <c r="D538" s="76" t="s">
        <v>82</v>
      </c>
      <c r="E538" s="76" t="s">
        <v>1189</v>
      </c>
      <c r="F538" s="76" t="s">
        <v>1190</v>
      </c>
      <c r="G538" s="76" t="s">
        <v>85</v>
      </c>
      <c r="H538" s="76" t="str">
        <f t="shared" si="5"/>
        <v>A3</v>
      </c>
      <c r="I538" s="76" t="s">
        <v>136</v>
      </c>
      <c r="J538" s="76" t="s">
        <v>90</v>
      </c>
      <c r="K538" s="76">
        <v>1605</v>
      </c>
      <c r="L538" s="76">
        <v>1605</v>
      </c>
      <c r="M538" s="76">
        <v>92.71</v>
      </c>
      <c r="N538" s="76">
        <v>0</v>
      </c>
      <c r="O538" s="76">
        <v>15.71</v>
      </c>
    </row>
    <row r="539" spans="1:15" x14ac:dyDescent="0.25">
      <c r="A539" s="76" t="s">
        <v>79</v>
      </c>
      <c r="B539" s="76" t="s">
        <v>80</v>
      </c>
      <c r="C539" s="76" t="s">
        <v>81</v>
      </c>
      <c r="D539" s="76" t="s">
        <v>82</v>
      </c>
      <c r="E539" s="76" t="s">
        <v>1191</v>
      </c>
      <c r="F539" s="76" t="s">
        <v>1192</v>
      </c>
      <c r="G539" s="76" t="s">
        <v>85</v>
      </c>
      <c r="H539" s="76" t="str">
        <f t="shared" si="5"/>
        <v>A3</v>
      </c>
      <c r="I539" s="76" t="s">
        <v>127</v>
      </c>
      <c r="J539" s="76" t="s">
        <v>87</v>
      </c>
      <c r="K539" s="76">
        <v>2085</v>
      </c>
      <c r="L539" s="76">
        <v>2085</v>
      </c>
      <c r="M539" s="76">
        <v>119.76</v>
      </c>
      <c r="N539" s="76">
        <v>0</v>
      </c>
      <c r="O539" s="76">
        <v>20.96</v>
      </c>
    </row>
    <row r="540" spans="1:15" x14ac:dyDescent="0.25">
      <c r="A540" s="76" t="s">
        <v>79</v>
      </c>
      <c r="B540" s="76" t="s">
        <v>80</v>
      </c>
      <c r="C540" s="76" t="s">
        <v>81</v>
      </c>
      <c r="D540" s="76" t="s">
        <v>82</v>
      </c>
      <c r="E540" s="76" t="s">
        <v>1193</v>
      </c>
      <c r="F540" s="76" t="s">
        <v>1194</v>
      </c>
      <c r="G540" s="76" t="s">
        <v>355</v>
      </c>
      <c r="H540" s="76" t="str">
        <f t="shared" si="5"/>
        <v>A2</v>
      </c>
      <c r="I540" s="76" t="s">
        <v>277</v>
      </c>
      <c r="J540" s="76" t="s">
        <v>90</v>
      </c>
      <c r="K540" s="76">
        <v>1605</v>
      </c>
      <c r="L540" s="76">
        <v>1605</v>
      </c>
      <c r="M540" s="76">
        <v>92.71</v>
      </c>
      <c r="N540" s="76">
        <v>0</v>
      </c>
      <c r="O540" s="76">
        <v>15.71</v>
      </c>
    </row>
    <row r="541" spans="1:15" x14ac:dyDescent="0.25">
      <c r="A541" s="76" t="s">
        <v>79</v>
      </c>
      <c r="B541" s="76" t="s">
        <v>80</v>
      </c>
      <c r="C541" s="76" t="s">
        <v>81</v>
      </c>
      <c r="D541" s="76" t="s">
        <v>82</v>
      </c>
      <c r="E541" s="76" t="s">
        <v>1195</v>
      </c>
      <c r="F541" s="76" t="s">
        <v>1196</v>
      </c>
      <c r="G541" s="76" t="s">
        <v>85</v>
      </c>
      <c r="H541" s="76" t="str">
        <f t="shared" si="5"/>
        <v>A3</v>
      </c>
      <c r="I541" s="76" t="s">
        <v>127</v>
      </c>
      <c r="J541" s="76" t="s">
        <v>90</v>
      </c>
      <c r="K541" s="76">
        <v>1605</v>
      </c>
      <c r="L541" s="76">
        <v>1605</v>
      </c>
      <c r="M541" s="76">
        <v>92.71</v>
      </c>
      <c r="N541" s="76">
        <v>0</v>
      </c>
      <c r="O541" s="76">
        <v>15.71</v>
      </c>
    </row>
    <row r="542" spans="1:15" x14ac:dyDescent="0.25">
      <c r="A542" s="76" t="s">
        <v>79</v>
      </c>
      <c r="B542" s="76" t="s">
        <v>80</v>
      </c>
      <c r="C542" s="76" t="s">
        <v>81</v>
      </c>
      <c r="D542" s="76" t="s">
        <v>82</v>
      </c>
      <c r="E542" s="76" t="s">
        <v>1197</v>
      </c>
      <c r="F542" s="76" t="s">
        <v>1198</v>
      </c>
      <c r="G542" s="76" t="s">
        <v>355</v>
      </c>
      <c r="H542" s="76" t="str">
        <f t="shared" si="5"/>
        <v>A2</v>
      </c>
      <c r="I542" s="76" t="s">
        <v>145</v>
      </c>
      <c r="J542" s="76" t="s">
        <v>87</v>
      </c>
      <c r="K542" s="76">
        <v>2085</v>
      </c>
      <c r="L542" s="76">
        <v>2085</v>
      </c>
      <c r="M542" s="76">
        <v>119.76</v>
      </c>
      <c r="N542" s="76">
        <v>0</v>
      </c>
      <c r="O542" s="76">
        <v>20.96</v>
      </c>
    </row>
    <row r="543" spans="1:15" x14ac:dyDescent="0.25">
      <c r="A543" s="76" t="s">
        <v>79</v>
      </c>
      <c r="B543" s="76" t="s">
        <v>80</v>
      </c>
      <c r="C543" s="76" t="s">
        <v>81</v>
      </c>
      <c r="D543" s="76" t="s">
        <v>82</v>
      </c>
      <c r="E543" s="76" t="s">
        <v>1199</v>
      </c>
      <c r="F543" s="76" t="s">
        <v>1200</v>
      </c>
      <c r="G543" s="76" t="s">
        <v>85</v>
      </c>
      <c r="H543" s="76" t="str">
        <f t="shared" si="5"/>
        <v>A3</v>
      </c>
      <c r="I543" s="76" t="s">
        <v>148</v>
      </c>
      <c r="J543" s="76" t="s">
        <v>87</v>
      </c>
      <c r="K543" s="76">
        <v>2085</v>
      </c>
      <c r="L543" s="76">
        <v>2085</v>
      </c>
      <c r="M543" s="76">
        <v>119.76</v>
      </c>
      <c r="N543" s="76">
        <v>0</v>
      </c>
      <c r="O543" s="76">
        <v>20.96</v>
      </c>
    </row>
    <row r="544" spans="1:15" x14ac:dyDescent="0.25">
      <c r="A544" s="76" t="s">
        <v>79</v>
      </c>
      <c r="B544" s="76" t="s">
        <v>80</v>
      </c>
      <c r="C544" s="76" t="s">
        <v>81</v>
      </c>
      <c r="D544" s="76" t="s">
        <v>82</v>
      </c>
      <c r="E544" s="76" t="s">
        <v>1201</v>
      </c>
      <c r="F544" s="76" t="s">
        <v>1202</v>
      </c>
      <c r="G544" s="76" t="s">
        <v>355</v>
      </c>
      <c r="H544" s="76" t="str">
        <f t="shared" si="5"/>
        <v>A2</v>
      </c>
      <c r="I544" s="76" t="s">
        <v>145</v>
      </c>
      <c r="J544" s="76" t="s">
        <v>90</v>
      </c>
      <c r="K544" s="76">
        <v>1605</v>
      </c>
      <c r="L544" s="76">
        <v>1605</v>
      </c>
      <c r="M544" s="76">
        <v>92.71</v>
      </c>
      <c r="N544" s="76">
        <v>0</v>
      </c>
      <c r="O544" s="76">
        <v>15.71</v>
      </c>
    </row>
    <row r="545" spans="1:15" x14ac:dyDescent="0.25">
      <c r="A545" s="76" t="s">
        <v>79</v>
      </c>
      <c r="B545" s="76" t="s">
        <v>80</v>
      </c>
      <c r="C545" s="76" t="s">
        <v>81</v>
      </c>
      <c r="D545" s="76" t="s">
        <v>82</v>
      </c>
      <c r="E545" s="76" t="s">
        <v>1203</v>
      </c>
      <c r="F545" s="76" t="s">
        <v>1204</v>
      </c>
      <c r="G545" s="76" t="s">
        <v>85</v>
      </c>
      <c r="H545" s="76" t="str">
        <f t="shared" si="5"/>
        <v>A3</v>
      </c>
      <c r="I545" s="76" t="s">
        <v>148</v>
      </c>
      <c r="J545" s="76" t="s">
        <v>90</v>
      </c>
      <c r="K545" s="76">
        <v>1620</v>
      </c>
      <c r="L545" s="76">
        <v>1605</v>
      </c>
      <c r="M545" s="76">
        <v>92.71</v>
      </c>
      <c r="N545" s="76">
        <v>0</v>
      </c>
      <c r="O545" s="76">
        <v>15.71</v>
      </c>
    </row>
    <row r="546" spans="1:15" x14ac:dyDescent="0.25">
      <c r="A546" s="76" t="s">
        <v>79</v>
      </c>
      <c r="B546" s="76" t="s">
        <v>80</v>
      </c>
      <c r="C546" s="76" t="s">
        <v>81</v>
      </c>
      <c r="D546" s="76" t="s">
        <v>82</v>
      </c>
      <c r="E546" s="76" t="s">
        <v>1205</v>
      </c>
      <c r="F546" s="76" t="s">
        <v>1206</v>
      </c>
      <c r="G546" s="76" t="s">
        <v>355</v>
      </c>
      <c r="H546" s="76" t="str">
        <f t="shared" si="5"/>
        <v>A2</v>
      </c>
      <c r="I546" s="76" t="s">
        <v>145</v>
      </c>
      <c r="J546" s="76" t="s">
        <v>87</v>
      </c>
      <c r="K546" s="76">
        <v>2085</v>
      </c>
      <c r="L546" s="76">
        <v>2085</v>
      </c>
      <c r="M546" s="76">
        <v>119.76</v>
      </c>
      <c r="N546" s="76">
        <v>0</v>
      </c>
      <c r="O546" s="76">
        <v>20.96</v>
      </c>
    </row>
    <row r="547" spans="1:15" x14ac:dyDescent="0.25">
      <c r="A547" s="76" t="s">
        <v>79</v>
      </c>
      <c r="B547" s="76" t="s">
        <v>80</v>
      </c>
      <c r="C547" s="76" t="s">
        <v>81</v>
      </c>
      <c r="D547" s="76" t="s">
        <v>82</v>
      </c>
      <c r="E547" s="76" t="s">
        <v>1207</v>
      </c>
      <c r="F547" s="76" t="s">
        <v>1208</v>
      </c>
      <c r="G547" s="76" t="s">
        <v>85</v>
      </c>
      <c r="H547" s="76" t="str">
        <f t="shared" si="5"/>
        <v>A3</v>
      </c>
      <c r="I547" s="76" t="s">
        <v>136</v>
      </c>
      <c r="J547" s="76" t="s">
        <v>87</v>
      </c>
      <c r="K547" s="76">
        <v>2085</v>
      </c>
      <c r="L547" s="76">
        <v>2085</v>
      </c>
      <c r="M547" s="76">
        <v>119.76</v>
      </c>
      <c r="N547" s="76">
        <v>0</v>
      </c>
      <c r="O547" s="76">
        <v>20.96</v>
      </c>
    </row>
    <row r="548" spans="1:15" x14ac:dyDescent="0.25">
      <c r="A548" s="76" t="s">
        <v>79</v>
      </c>
      <c r="B548" s="76" t="s">
        <v>80</v>
      </c>
      <c r="C548" s="76" t="s">
        <v>81</v>
      </c>
      <c r="D548" s="76" t="s">
        <v>82</v>
      </c>
      <c r="E548" s="76" t="s">
        <v>1209</v>
      </c>
      <c r="F548" s="76" t="s">
        <v>1210</v>
      </c>
      <c r="G548" s="76" t="s">
        <v>355</v>
      </c>
      <c r="H548" s="76" t="str">
        <f t="shared" si="5"/>
        <v>A2</v>
      </c>
      <c r="I548" s="76" t="s">
        <v>145</v>
      </c>
      <c r="J548" s="76" t="s">
        <v>90</v>
      </c>
      <c r="K548" s="76">
        <v>1605</v>
      </c>
      <c r="L548" s="76">
        <v>1605</v>
      </c>
      <c r="M548" s="76">
        <v>92.71</v>
      </c>
      <c r="N548" s="76">
        <v>0</v>
      </c>
      <c r="O548" s="76">
        <v>15.71</v>
      </c>
    </row>
    <row r="549" spans="1:15" x14ac:dyDescent="0.25">
      <c r="A549" s="76" t="s">
        <v>79</v>
      </c>
      <c r="B549" s="76" t="s">
        <v>80</v>
      </c>
      <c r="C549" s="76" t="s">
        <v>81</v>
      </c>
      <c r="D549" s="76" t="s">
        <v>82</v>
      </c>
      <c r="E549" s="76" t="s">
        <v>1211</v>
      </c>
      <c r="F549" s="76" t="s">
        <v>1212</v>
      </c>
      <c r="G549" s="76" t="s">
        <v>85</v>
      </c>
      <c r="H549" s="76" t="str">
        <f t="shared" si="5"/>
        <v>A3</v>
      </c>
      <c r="I549" s="76" t="s">
        <v>136</v>
      </c>
      <c r="J549" s="76" t="s">
        <v>90</v>
      </c>
      <c r="K549" s="76">
        <v>1605</v>
      </c>
      <c r="L549" s="76">
        <v>1605</v>
      </c>
      <c r="M549" s="76">
        <v>92.71</v>
      </c>
      <c r="N549" s="76">
        <v>0</v>
      </c>
      <c r="O549" s="76">
        <v>15.71</v>
      </c>
    </row>
    <row r="550" spans="1:15" x14ac:dyDescent="0.25">
      <c r="A550" s="76" t="s">
        <v>79</v>
      </c>
      <c r="B550" s="76" t="s">
        <v>80</v>
      </c>
      <c r="C550" s="76" t="s">
        <v>81</v>
      </c>
      <c r="D550" s="76" t="s">
        <v>82</v>
      </c>
      <c r="E550" s="76" t="s">
        <v>1213</v>
      </c>
      <c r="F550" s="76" t="s">
        <v>1214</v>
      </c>
      <c r="G550" s="76" t="s">
        <v>355</v>
      </c>
      <c r="H550" s="76" t="str">
        <f t="shared" si="5"/>
        <v>A2</v>
      </c>
      <c r="I550" s="76" t="s">
        <v>161</v>
      </c>
      <c r="J550" s="76" t="s">
        <v>87</v>
      </c>
      <c r="K550" s="76">
        <v>2085</v>
      </c>
      <c r="L550" s="76">
        <v>2085</v>
      </c>
      <c r="M550" s="76">
        <v>119.76</v>
      </c>
      <c r="N550" s="76">
        <v>0</v>
      </c>
      <c r="O550" s="76">
        <v>20.96</v>
      </c>
    </row>
    <row r="551" spans="1:15" x14ac:dyDescent="0.25">
      <c r="A551" s="76" t="s">
        <v>79</v>
      </c>
      <c r="B551" s="76" t="s">
        <v>80</v>
      </c>
      <c r="C551" s="76" t="s">
        <v>81</v>
      </c>
      <c r="D551" s="76" t="s">
        <v>82</v>
      </c>
      <c r="E551" s="76" t="s">
        <v>1215</v>
      </c>
      <c r="F551" s="76" t="s">
        <v>1216</v>
      </c>
      <c r="G551" s="76" t="s">
        <v>85</v>
      </c>
      <c r="H551" s="76" t="str">
        <f t="shared" si="5"/>
        <v>A3</v>
      </c>
      <c r="I551" s="76" t="s">
        <v>164</v>
      </c>
      <c r="J551" s="76" t="s">
        <v>87</v>
      </c>
      <c r="K551" s="76">
        <v>2085</v>
      </c>
      <c r="L551" s="76">
        <v>2085</v>
      </c>
      <c r="M551" s="76">
        <v>119.76</v>
      </c>
      <c r="N551" s="76">
        <v>0</v>
      </c>
      <c r="O551" s="76">
        <v>20.96</v>
      </c>
    </row>
    <row r="552" spans="1:15" x14ac:dyDescent="0.25">
      <c r="A552" s="76" t="s">
        <v>79</v>
      </c>
      <c r="B552" s="76" t="s">
        <v>80</v>
      </c>
      <c r="C552" s="76" t="s">
        <v>81</v>
      </c>
      <c r="D552" s="76" t="s">
        <v>82</v>
      </c>
      <c r="E552" s="76" t="s">
        <v>1217</v>
      </c>
      <c r="F552" s="76" t="s">
        <v>1218</v>
      </c>
      <c r="G552" s="76" t="s">
        <v>355</v>
      </c>
      <c r="H552" s="76" t="str">
        <f t="shared" si="5"/>
        <v>A2</v>
      </c>
      <c r="I552" s="76" t="s">
        <v>161</v>
      </c>
      <c r="J552" s="76" t="s">
        <v>90</v>
      </c>
      <c r="K552" s="76">
        <v>1605</v>
      </c>
      <c r="L552" s="76">
        <v>1605</v>
      </c>
      <c r="M552" s="76">
        <v>92.71</v>
      </c>
      <c r="N552" s="76">
        <v>0</v>
      </c>
      <c r="O552" s="76">
        <v>15.71</v>
      </c>
    </row>
    <row r="553" spans="1:15" x14ac:dyDescent="0.25">
      <c r="A553" s="76" t="s">
        <v>79</v>
      </c>
      <c r="B553" s="76" t="s">
        <v>80</v>
      </c>
      <c r="C553" s="76" t="s">
        <v>81</v>
      </c>
      <c r="D553" s="76" t="s">
        <v>82</v>
      </c>
      <c r="E553" s="76" t="s">
        <v>1219</v>
      </c>
      <c r="F553" s="76" t="s">
        <v>1220</v>
      </c>
      <c r="G553" s="76" t="s">
        <v>85</v>
      </c>
      <c r="H553" s="76" t="str">
        <f t="shared" si="5"/>
        <v>A3</v>
      </c>
      <c r="I553" s="76" t="s">
        <v>164</v>
      </c>
      <c r="J553" s="76" t="s">
        <v>90</v>
      </c>
      <c r="K553" s="76">
        <v>1620</v>
      </c>
      <c r="L553" s="76">
        <v>1605</v>
      </c>
      <c r="M553" s="76">
        <v>92.71</v>
      </c>
      <c r="N553" s="76">
        <v>0</v>
      </c>
      <c r="O553" s="76">
        <v>15.71</v>
      </c>
    </row>
    <row r="554" spans="1:15" x14ac:dyDescent="0.25">
      <c r="A554" s="76" t="s">
        <v>79</v>
      </c>
      <c r="B554" s="76" t="s">
        <v>80</v>
      </c>
      <c r="C554" s="76" t="s">
        <v>81</v>
      </c>
      <c r="D554" s="76" t="s">
        <v>82</v>
      </c>
      <c r="E554" s="76" t="s">
        <v>1221</v>
      </c>
      <c r="F554" s="76" t="s">
        <v>1222</v>
      </c>
      <c r="G554" s="76" t="s">
        <v>355</v>
      </c>
      <c r="H554" s="76" t="str">
        <f t="shared" si="5"/>
        <v>A2</v>
      </c>
      <c r="I554" s="76" t="s">
        <v>161</v>
      </c>
      <c r="J554" s="76" t="s">
        <v>87</v>
      </c>
      <c r="K554" s="76">
        <v>2085</v>
      </c>
      <c r="L554" s="76">
        <v>2085</v>
      </c>
      <c r="M554" s="76">
        <v>119.76</v>
      </c>
      <c r="N554" s="76">
        <v>0</v>
      </c>
      <c r="O554" s="76">
        <v>20.96</v>
      </c>
    </row>
    <row r="555" spans="1:15" x14ac:dyDescent="0.25">
      <c r="A555" s="76" t="s">
        <v>79</v>
      </c>
      <c r="B555" s="76" t="s">
        <v>80</v>
      </c>
      <c r="C555" s="76" t="s">
        <v>81</v>
      </c>
      <c r="D555" s="76" t="s">
        <v>82</v>
      </c>
      <c r="E555" s="76" t="s">
        <v>1223</v>
      </c>
      <c r="F555" s="76" t="s">
        <v>1224</v>
      </c>
      <c r="G555" s="76" t="s">
        <v>85</v>
      </c>
      <c r="H555" s="76" t="str">
        <f t="shared" si="5"/>
        <v>A3</v>
      </c>
      <c r="I555" s="76" t="s">
        <v>148</v>
      </c>
      <c r="J555" s="76" t="s">
        <v>87</v>
      </c>
      <c r="K555" s="76">
        <v>2085</v>
      </c>
      <c r="L555" s="76">
        <v>2085</v>
      </c>
      <c r="M555" s="76">
        <v>119.76</v>
      </c>
      <c r="N555" s="76">
        <v>0</v>
      </c>
      <c r="O555" s="76">
        <v>20.96</v>
      </c>
    </row>
    <row r="556" spans="1:15" x14ac:dyDescent="0.25">
      <c r="A556" s="76" t="s">
        <v>79</v>
      </c>
      <c r="B556" s="76" t="s">
        <v>80</v>
      </c>
      <c r="C556" s="76" t="s">
        <v>81</v>
      </c>
      <c r="D556" s="76" t="s">
        <v>82</v>
      </c>
      <c r="E556" s="76" t="s">
        <v>1225</v>
      </c>
      <c r="F556" s="76" t="s">
        <v>1226</v>
      </c>
      <c r="G556" s="76" t="s">
        <v>355</v>
      </c>
      <c r="H556" s="76" t="str">
        <f t="shared" si="5"/>
        <v>A2</v>
      </c>
      <c r="I556" s="76" t="s">
        <v>161</v>
      </c>
      <c r="J556" s="76" t="s">
        <v>90</v>
      </c>
      <c r="K556" s="76">
        <v>1605</v>
      </c>
      <c r="L556" s="76">
        <v>1605</v>
      </c>
      <c r="M556" s="76">
        <v>92.71</v>
      </c>
      <c r="N556" s="76">
        <v>0</v>
      </c>
      <c r="O556" s="76">
        <v>15.71</v>
      </c>
    </row>
    <row r="557" spans="1:15" x14ac:dyDescent="0.25">
      <c r="A557" s="76" t="s">
        <v>79</v>
      </c>
      <c r="B557" s="76" t="s">
        <v>80</v>
      </c>
      <c r="C557" s="76" t="s">
        <v>81</v>
      </c>
      <c r="D557" s="76" t="s">
        <v>82</v>
      </c>
      <c r="E557" s="76" t="s">
        <v>1227</v>
      </c>
      <c r="F557" s="76" t="s">
        <v>1228</v>
      </c>
      <c r="G557" s="76" t="s">
        <v>85</v>
      </c>
      <c r="H557" s="76" t="str">
        <f t="shared" si="5"/>
        <v>A3</v>
      </c>
      <c r="I557" s="76" t="s">
        <v>148</v>
      </c>
      <c r="J557" s="76" t="s">
        <v>90</v>
      </c>
      <c r="K557" s="76">
        <v>1605</v>
      </c>
      <c r="L557" s="76">
        <v>1605</v>
      </c>
      <c r="M557" s="76">
        <v>92.71</v>
      </c>
      <c r="N557" s="76">
        <v>0</v>
      </c>
      <c r="O557" s="76">
        <v>15.71</v>
      </c>
    </row>
    <row r="558" spans="1:15" x14ac:dyDescent="0.25">
      <c r="A558" s="76" t="s">
        <v>79</v>
      </c>
      <c r="B558" s="76" t="s">
        <v>80</v>
      </c>
      <c r="C558" s="76" t="s">
        <v>81</v>
      </c>
      <c r="D558" s="76" t="s">
        <v>82</v>
      </c>
      <c r="E558" s="76" t="s">
        <v>1229</v>
      </c>
      <c r="F558" s="76" t="s">
        <v>1230</v>
      </c>
      <c r="G558" s="76" t="s">
        <v>355</v>
      </c>
      <c r="H558" s="76" t="str">
        <f t="shared" si="5"/>
        <v>A2</v>
      </c>
      <c r="I558" s="76" t="s">
        <v>86</v>
      </c>
      <c r="J558" s="76" t="s">
        <v>87</v>
      </c>
      <c r="K558" s="76">
        <v>2085</v>
      </c>
      <c r="L558" s="76">
        <v>2085</v>
      </c>
      <c r="M558" s="76">
        <v>119.76</v>
      </c>
      <c r="N558" s="76">
        <v>0</v>
      </c>
      <c r="O558" s="76">
        <v>20.96</v>
      </c>
    </row>
    <row r="559" spans="1:15" x14ac:dyDescent="0.25">
      <c r="A559" s="76" t="s">
        <v>79</v>
      </c>
      <c r="B559" s="76" t="s">
        <v>80</v>
      </c>
      <c r="C559" s="76" t="s">
        <v>81</v>
      </c>
      <c r="D559" s="76" t="s">
        <v>82</v>
      </c>
      <c r="E559" s="76" t="s">
        <v>1231</v>
      </c>
      <c r="F559" s="76" t="s">
        <v>1232</v>
      </c>
      <c r="G559" s="76" t="s">
        <v>85</v>
      </c>
      <c r="H559" s="76" t="str">
        <f t="shared" si="5"/>
        <v>A3</v>
      </c>
      <c r="I559" s="76" t="s">
        <v>181</v>
      </c>
      <c r="J559" s="76" t="s">
        <v>87</v>
      </c>
      <c r="K559" s="76">
        <v>2085</v>
      </c>
      <c r="L559" s="76">
        <v>2085</v>
      </c>
      <c r="M559" s="76">
        <v>119.76</v>
      </c>
      <c r="N559" s="76">
        <v>0</v>
      </c>
      <c r="O559" s="76">
        <v>20.96</v>
      </c>
    </row>
    <row r="560" spans="1:15" x14ac:dyDescent="0.25">
      <c r="A560" s="76" t="s">
        <v>79</v>
      </c>
      <c r="B560" s="76" t="s">
        <v>80</v>
      </c>
      <c r="C560" s="76" t="s">
        <v>81</v>
      </c>
      <c r="D560" s="76" t="s">
        <v>82</v>
      </c>
      <c r="E560" s="76" t="s">
        <v>1233</v>
      </c>
      <c r="F560" s="76" t="s">
        <v>1234</v>
      </c>
      <c r="G560" s="76" t="s">
        <v>355</v>
      </c>
      <c r="H560" s="76" t="str">
        <f t="shared" si="5"/>
        <v>A2</v>
      </c>
      <c r="I560" s="76" t="s">
        <v>86</v>
      </c>
      <c r="J560" s="76" t="s">
        <v>90</v>
      </c>
      <c r="K560" s="76">
        <v>1605</v>
      </c>
      <c r="L560" s="76">
        <v>1605</v>
      </c>
      <c r="M560" s="76">
        <v>92.71</v>
      </c>
      <c r="N560" s="76">
        <v>0</v>
      </c>
      <c r="O560" s="76">
        <v>15.71</v>
      </c>
    </row>
    <row r="561" spans="1:15" x14ac:dyDescent="0.25">
      <c r="A561" s="76" t="s">
        <v>79</v>
      </c>
      <c r="B561" s="76" t="s">
        <v>80</v>
      </c>
      <c r="C561" s="76" t="s">
        <v>81</v>
      </c>
      <c r="D561" s="76" t="s">
        <v>82</v>
      </c>
      <c r="E561" s="76" t="s">
        <v>1235</v>
      </c>
      <c r="F561" s="76" t="s">
        <v>1236</v>
      </c>
      <c r="G561" s="76" t="s">
        <v>85</v>
      </c>
      <c r="H561" s="76" t="str">
        <f t="shared" si="5"/>
        <v>A3</v>
      </c>
      <c r="I561" s="76" t="s">
        <v>181</v>
      </c>
      <c r="J561" s="76" t="s">
        <v>90</v>
      </c>
      <c r="K561" s="76">
        <v>1605</v>
      </c>
      <c r="L561" s="76">
        <v>1605</v>
      </c>
      <c r="M561" s="76">
        <v>92.71</v>
      </c>
      <c r="N561" s="76">
        <v>0</v>
      </c>
      <c r="O561" s="76">
        <v>15.71</v>
      </c>
    </row>
    <row r="562" spans="1:15" x14ac:dyDescent="0.25">
      <c r="A562" s="76" t="s">
        <v>79</v>
      </c>
      <c r="B562" s="76" t="s">
        <v>80</v>
      </c>
      <c r="C562" s="76" t="s">
        <v>81</v>
      </c>
      <c r="D562" s="76" t="s">
        <v>82</v>
      </c>
      <c r="E562" s="76" t="s">
        <v>1237</v>
      </c>
      <c r="F562" s="76" t="s">
        <v>1238</v>
      </c>
      <c r="G562" s="76" t="s">
        <v>355</v>
      </c>
      <c r="H562" s="76" t="str">
        <f t="shared" si="5"/>
        <v>A2</v>
      </c>
      <c r="I562" s="76" t="s">
        <v>86</v>
      </c>
      <c r="J562" s="76" t="s">
        <v>87</v>
      </c>
      <c r="K562" s="76">
        <v>2085</v>
      </c>
      <c r="L562" s="76">
        <v>2085</v>
      </c>
      <c r="M562" s="76">
        <v>119.76</v>
      </c>
      <c r="N562" s="76">
        <v>0</v>
      </c>
      <c r="O562" s="76">
        <v>20.96</v>
      </c>
    </row>
    <row r="563" spans="1:15" x14ac:dyDescent="0.25">
      <c r="A563" s="76" t="s">
        <v>79</v>
      </c>
      <c r="B563" s="76" t="s">
        <v>80</v>
      </c>
      <c r="C563" s="76" t="s">
        <v>81</v>
      </c>
      <c r="D563" s="76" t="s">
        <v>82</v>
      </c>
      <c r="E563" s="76" t="s">
        <v>1239</v>
      </c>
      <c r="F563" s="76" t="s">
        <v>1240</v>
      </c>
      <c r="G563" s="76" t="s">
        <v>85</v>
      </c>
      <c r="H563" s="76" t="str">
        <f t="shared" si="5"/>
        <v>A3</v>
      </c>
      <c r="I563" s="76" t="s">
        <v>164</v>
      </c>
      <c r="J563" s="76" t="s">
        <v>87</v>
      </c>
      <c r="K563" s="76">
        <v>2085</v>
      </c>
      <c r="L563" s="76">
        <v>2085</v>
      </c>
      <c r="M563" s="76">
        <v>119.76</v>
      </c>
      <c r="N563" s="76">
        <v>0</v>
      </c>
      <c r="O563" s="76">
        <v>20.96</v>
      </c>
    </row>
    <row r="564" spans="1:15" x14ac:dyDescent="0.25">
      <c r="A564" s="76" t="s">
        <v>79</v>
      </c>
      <c r="B564" s="76" t="s">
        <v>80</v>
      </c>
      <c r="C564" s="76" t="s">
        <v>81</v>
      </c>
      <c r="D564" s="76" t="s">
        <v>82</v>
      </c>
      <c r="E564" s="76" t="s">
        <v>1241</v>
      </c>
      <c r="F564" s="76" t="s">
        <v>1242</v>
      </c>
      <c r="G564" s="76" t="s">
        <v>355</v>
      </c>
      <c r="H564" s="76" t="str">
        <f t="shared" si="5"/>
        <v>A2</v>
      </c>
      <c r="I564" s="76" t="s">
        <v>86</v>
      </c>
      <c r="J564" s="76" t="s">
        <v>90</v>
      </c>
      <c r="K564" s="76">
        <v>1605</v>
      </c>
      <c r="L564" s="76">
        <v>1605</v>
      </c>
      <c r="M564" s="76">
        <v>92.71</v>
      </c>
      <c r="N564" s="76">
        <v>0</v>
      </c>
      <c r="O564" s="76">
        <v>15.71</v>
      </c>
    </row>
    <row r="565" spans="1:15" x14ac:dyDescent="0.25">
      <c r="A565" s="76" t="s">
        <v>79</v>
      </c>
      <c r="B565" s="76" t="s">
        <v>80</v>
      </c>
      <c r="C565" s="76" t="s">
        <v>81</v>
      </c>
      <c r="D565" s="76" t="s">
        <v>82</v>
      </c>
      <c r="E565" s="76" t="s">
        <v>1243</v>
      </c>
      <c r="F565" s="76" t="s">
        <v>1244</v>
      </c>
      <c r="G565" s="76" t="s">
        <v>85</v>
      </c>
      <c r="H565" s="76" t="str">
        <f t="shared" si="5"/>
        <v>A3</v>
      </c>
      <c r="I565" s="76" t="s">
        <v>164</v>
      </c>
      <c r="J565" s="76" t="s">
        <v>90</v>
      </c>
      <c r="K565" s="76">
        <v>1620</v>
      </c>
      <c r="L565" s="76">
        <v>1605</v>
      </c>
      <c r="M565" s="76">
        <v>92.71</v>
      </c>
      <c r="N565" s="76">
        <v>0</v>
      </c>
      <c r="O565" s="76">
        <v>15.71</v>
      </c>
    </row>
    <row r="566" spans="1:15" x14ac:dyDescent="0.25">
      <c r="A566" s="76" t="s">
        <v>79</v>
      </c>
      <c r="B566" s="76" t="s">
        <v>80</v>
      </c>
      <c r="C566" s="76" t="s">
        <v>81</v>
      </c>
      <c r="D566" s="76" t="s">
        <v>82</v>
      </c>
      <c r="E566" s="76" t="s">
        <v>1245</v>
      </c>
      <c r="F566" s="76" t="s">
        <v>1246</v>
      </c>
      <c r="G566" s="76" t="s">
        <v>355</v>
      </c>
      <c r="H566" s="76" t="str">
        <f t="shared" si="5"/>
        <v>A2</v>
      </c>
      <c r="I566" s="76" t="s">
        <v>93</v>
      </c>
      <c r="J566" s="76" t="s">
        <v>87</v>
      </c>
      <c r="K566" s="76">
        <v>2085</v>
      </c>
      <c r="L566" s="76">
        <v>2085</v>
      </c>
      <c r="M566" s="76">
        <v>119.76</v>
      </c>
      <c r="N566" s="76">
        <v>0</v>
      </c>
      <c r="O566" s="76">
        <v>20.96</v>
      </c>
    </row>
    <row r="567" spans="1:15" x14ac:dyDescent="0.25">
      <c r="A567" s="76" t="s">
        <v>79</v>
      </c>
      <c r="B567" s="76" t="s">
        <v>80</v>
      </c>
      <c r="C567" s="76" t="s">
        <v>81</v>
      </c>
      <c r="D567" s="76" t="s">
        <v>82</v>
      </c>
      <c r="E567" s="76" t="s">
        <v>1247</v>
      </c>
      <c r="F567" s="76" t="s">
        <v>1248</v>
      </c>
      <c r="G567" s="76" t="s">
        <v>85</v>
      </c>
      <c r="H567" s="76" t="str">
        <f t="shared" si="5"/>
        <v>A3</v>
      </c>
      <c r="I567" s="76" t="s">
        <v>200</v>
      </c>
      <c r="J567" s="76" t="s">
        <v>87</v>
      </c>
      <c r="K567" s="76">
        <v>2085</v>
      </c>
      <c r="L567" s="76">
        <v>2085</v>
      </c>
      <c r="M567" s="76">
        <v>119.76</v>
      </c>
      <c r="N567" s="76">
        <v>0</v>
      </c>
      <c r="O567" s="76">
        <v>20.96</v>
      </c>
    </row>
    <row r="568" spans="1:15" x14ac:dyDescent="0.25">
      <c r="A568" s="76" t="s">
        <v>79</v>
      </c>
      <c r="B568" s="76" t="s">
        <v>80</v>
      </c>
      <c r="C568" s="76" t="s">
        <v>81</v>
      </c>
      <c r="D568" s="76" t="s">
        <v>82</v>
      </c>
      <c r="E568" s="76" t="s">
        <v>1249</v>
      </c>
      <c r="F568" s="76" t="s">
        <v>1250</v>
      </c>
      <c r="G568" s="76" t="s">
        <v>355</v>
      </c>
      <c r="H568" s="76" t="str">
        <f t="shared" si="5"/>
        <v>A2</v>
      </c>
      <c r="I568" s="76" t="s">
        <v>93</v>
      </c>
      <c r="J568" s="76" t="s">
        <v>90</v>
      </c>
      <c r="K568" s="76">
        <v>1605</v>
      </c>
      <c r="L568" s="76">
        <v>1605</v>
      </c>
      <c r="M568" s="76">
        <v>92.71</v>
      </c>
      <c r="N568" s="76">
        <v>0</v>
      </c>
      <c r="O568" s="76">
        <v>15.71</v>
      </c>
    </row>
    <row r="569" spans="1:15" x14ac:dyDescent="0.25">
      <c r="A569" s="76" t="s">
        <v>79</v>
      </c>
      <c r="B569" s="76" t="s">
        <v>80</v>
      </c>
      <c r="C569" s="76" t="s">
        <v>81</v>
      </c>
      <c r="D569" s="76" t="s">
        <v>82</v>
      </c>
      <c r="E569" s="76" t="s">
        <v>1251</v>
      </c>
      <c r="F569" s="76" t="s">
        <v>1252</v>
      </c>
      <c r="G569" s="76" t="s">
        <v>85</v>
      </c>
      <c r="H569" s="76" t="str">
        <f t="shared" si="5"/>
        <v>A3</v>
      </c>
      <c r="I569" s="76" t="s">
        <v>200</v>
      </c>
      <c r="J569" s="76" t="s">
        <v>90</v>
      </c>
      <c r="K569" s="76">
        <v>1605</v>
      </c>
      <c r="L569" s="76">
        <v>1605</v>
      </c>
      <c r="M569" s="76">
        <v>92.71</v>
      </c>
      <c r="N569" s="76">
        <v>0</v>
      </c>
      <c r="O569" s="76">
        <v>15.71</v>
      </c>
    </row>
    <row r="570" spans="1:15" x14ac:dyDescent="0.25">
      <c r="A570" s="76" t="s">
        <v>79</v>
      </c>
      <c r="B570" s="76" t="s">
        <v>80</v>
      </c>
      <c r="C570" s="76" t="s">
        <v>81</v>
      </c>
      <c r="D570" s="76" t="s">
        <v>82</v>
      </c>
      <c r="E570" s="76" t="s">
        <v>1253</v>
      </c>
      <c r="F570" s="76" t="s">
        <v>1254</v>
      </c>
      <c r="G570" s="76" t="s">
        <v>355</v>
      </c>
      <c r="H570" s="76" t="str">
        <f t="shared" si="5"/>
        <v>A2</v>
      </c>
      <c r="I570" s="76" t="s">
        <v>93</v>
      </c>
      <c r="J570" s="76" t="s">
        <v>87</v>
      </c>
      <c r="K570" s="76">
        <v>2085</v>
      </c>
      <c r="L570" s="76">
        <v>2085</v>
      </c>
      <c r="M570" s="76">
        <v>119.76</v>
      </c>
      <c r="N570" s="76">
        <v>0</v>
      </c>
      <c r="O570" s="76">
        <v>20.96</v>
      </c>
    </row>
    <row r="571" spans="1:15" x14ac:dyDescent="0.25">
      <c r="A571" s="76" t="s">
        <v>79</v>
      </c>
      <c r="B571" s="76" t="s">
        <v>80</v>
      </c>
      <c r="C571" s="76" t="s">
        <v>81</v>
      </c>
      <c r="D571" s="76" t="s">
        <v>82</v>
      </c>
      <c r="E571" s="76" t="s">
        <v>1255</v>
      </c>
      <c r="F571" s="76" t="s">
        <v>1256</v>
      </c>
      <c r="G571" s="76" t="s">
        <v>85</v>
      </c>
      <c r="H571" s="76" t="str">
        <f t="shared" si="5"/>
        <v>A3</v>
      </c>
      <c r="I571" s="76" t="s">
        <v>181</v>
      </c>
      <c r="J571" s="76" t="s">
        <v>87</v>
      </c>
      <c r="K571" s="76">
        <v>2085</v>
      </c>
      <c r="L571" s="76">
        <v>2085</v>
      </c>
      <c r="M571" s="76">
        <v>119.76</v>
      </c>
      <c r="N571" s="76">
        <v>0</v>
      </c>
      <c r="O571" s="76">
        <v>20.96</v>
      </c>
    </row>
    <row r="572" spans="1:15" x14ac:dyDescent="0.25">
      <c r="A572" s="76" t="s">
        <v>79</v>
      </c>
      <c r="B572" s="76" t="s">
        <v>80</v>
      </c>
      <c r="C572" s="76" t="s">
        <v>81</v>
      </c>
      <c r="D572" s="76" t="s">
        <v>82</v>
      </c>
      <c r="E572" s="76" t="s">
        <v>1257</v>
      </c>
      <c r="F572" s="76" t="s">
        <v>1258</v>
      </c>
      <c r="G572" s="76" t="s">
        <v>355</v>
      </c>
      <c r="H572" s="76" t="str">
        <f t="shared" si="5"/>
        <v>A2</v>
      </c>
      <c r="I572" s="76" t="s">
        <v>93</v>
      </c>
      <c r="J572" s="76" t="s">
        <v>90</v>
      </c>
      <c r="K572" s="76">
        <v>1605</v>
      </c>
      <c r="L572" s="76">
        <v>1605</v>
      </c>
      <c r="M572" s="76">
        <v>92.71</v>
      </c>
      <c r="N572" s="76">
        <v>0</v>
      </c>
      <c r="O572" s="76">
        <v>15.71</v>
      </c>
    </row>
    <row r="573" spans="1:15" x14ac:dyDescent="0.25">
      <c r="A573" s="76" t="s">
        <v>79</v>
      </c>
      <c r="B573" s="76" t="s">
        <v>80</v>
      </c>
      <c r="C573" s="76" t="s">
        <v>81</v>
      </c>
      <c r="D573" s="76" t="s">
        <v>82</v>
      </c>
      <c r="E573" s="76" t="s">
        <v>1259</v>
      </c>
      <c r="F573" s="76" t="s">
        <v>1260</v>
      </c>
      <c r="G573" s="76" t="s">
        <v>85</v>
      </c>
      <c r="H573" s="76" t="str">
        <f t="shared" si="5"/>
        <v>A3</v>
      </c>
      <c r="I573" s="76" t="s">
        <v>181</v>
      </c>
      <c r="J573" s="76" t="s">
        <v>90</v>
      </c>
      <c r="K573" s="76">
        <v>1605</v>
      </c>
      <c r="L573" s="76">
        <v>1605</v>
      </c>
      <c r="M573" s="76">
        <v>92.71</v>
      </c>
      <c r="N573" s="76">
        <v>0</v>
      </c>
      <c r="O573" s="76">
        <v>15.71</v>
      </c>
    </row>
    <row r="574" spans="1:15" x14ac:dyDescent="0.25">
      <c r="A574" s="76" t="s">
        <v>79</v>
      </c>
      <c r="B574" s="76" t="s">
        <v>80</v>
      </c>
      <c r="C574" s="76" t="s">
        <v>81</v>
      </c>
      <c r="D574" s="76" t="s">
        <v>82</v>
      </c>
      <c r="E574" s="76" t="s">
        <v>1261</v>
      </c>
      <c r="F574" s="76" t="s">
        <v>1262</v>
      </c>
      <c r="G574" s="76" t="s">
        <v>355</v>
      </c>
      <c r="H574" s="76" t="str">
        <f t="shared" si="5"/>
        <v>A2</v>
      </c>
      <c r="I574" s="76" t="s">
        <v>102</v>
      </c>
      <c r="J574" s="76" t="s">
        <v>87</v>
      </c>
      <c r="K574" s="76">
        <v>2085</v>
      </c>
      <c r="L574" s="76">
        <v>2085</v>
      </c>
      <c r="M574" s="76">
        <v>119.76</v>
      </c>
      <c r="N574" s="76">
        <v>0</v>
      </c>
      <c r="O574" s="76">
        <v>20.96</v>
      </c>
    </row>
    <row r="575" spans="1:15" x14ac:dyDescent="0.25">
      <c r="A575" s="76" t="s">
        <v>79</v>
      </c>
      <c r="B575" s="76" t="s">
        <v>80</v>
      </c>
      <c r="C575" s="76" t="s">
        <v>81</v>
      </c>
      <c r="D575" s="76" t="s">
        <v>82</v>
      </c>
      <c r="E575" s="76" t="s">
        <v>1263</v>
      </c>
      <c r="F575" s="76" t="s">
        <v>1264</v>
      </c>
      <c r="G575" s="76" t="s">
        <v>85</v>
      </c>
      <c r="H575" s="76" t="str">
        <f t="shared" si="5"/>
        <v>A3</v>
      </c>
      <c r="I575" s="76" t="s">
        <v>217</v>
      </c>
      <c r="J575" s="76" t="s">
        <v>87</v>
      </c>
      <c r="K575" s="76">
        <v>2085</v>
      </c>
      <c r="L575" s="76">
        <v>2085</v>
      </c>
      <c r="M575" s="76">
        <v>119.76</v>
      </c>
      <c r="N575" s="76">
        <v>0</v>
      </c>
      <c r="O575" s="76">
        <v>20.96</v>
      </c>
    </row>
    <row r="576" spans="1:15" x14ac:dyDescent="0.25">
      <c r="A576" s="76" t="s">
        <v>79</v>
      </c>
      <c r="B576" s="76" t="s">
        <v>80</v>
      </c>
      <c r="C576" s="76" t="s">
        <v>81</v>
      </c>
      <c r="D576" s="76" t="s">
        <v>82</v>
      </c>
      <c r="E576" s="76" t="s">
        <v>1265</v>
      </c>
      <c r="F576" s="76" t="s">
        <v>1266</v>
      </c>
      <c r="G576" s="76" t="s">
        <v>355</v>
      </c>
      <c r="H576" s="76" t="str">
        <f t="shared" si="5"/>
        <v>A2</v>
      </c>
      <c r="I576" s="76" t="s">
        <v>102</v>
      </c>
      <c r="J576" s="76" t="s">
        <v>90</v>
      </c>
      <c r="K576" s="76">
        <v>1605</v>
      </c>
      <c r="L576" s="76">
        <v>1605</v>
      </c>
      <c r="M576" s="76">
        <v>92.71</v>
      </c>
      <c r="N576" s="76">
        <v>0</v>
      </c>
      <c r="O576" s="76">
        <v>15.71</v>
      </c>
    </row>
    <row r="577" spans="1:15" x14ac:dyDescent="0.25">
      <c r="A577" s="76" t="s">
        <v>79</v>
      </c>
      <c r="B577" s="76" t="s">
        <v>80</v>
      </c>
      <c r="C577" s="76" t="s">
        <v>81</v>
      </c>
      <c r="D577" s="76" t="s">
        <v>82</v>
      </c>
      <c r="E577" s="76" t="s">
        <v>1267</v>
      </c>
      <c r="F577" s="76" t="s">
        <v>1268</v>
      </c>
      <c r="G577" s="76" t="s">
        <v>85</v>
      </c>
      <c r="H577" s="76" t="str">
        <f t="shared" si="5"/>
        <v>A3</v>
      </c>
      <c r="I577" s="76" t="s">
        <v>217</v>
      </c>
      <c r="J577" s="76" t="s">
        <v>90</v>
      </c>
      <c r="K577" s="76">
        <v>1605</v>
      </c>
      <c r="L577" s="76">
        <v>1605</v>
      </c>
      <c r="M577" s="76">
        <v>92.71</v>
      </c>
      <c r="N577" s="76">
        <v>0</v>
      </c>
      <c r="O577" s="76">
        <v>15.71</v>
      </c>
    </row>
    <row r="578" spans="1:15" x14ac:dyDescent="0.25">
      <c r="A578" s="76" t="s">
        <v>79</v>
      </c>
      <c r="B578" s="76" t="s">
        <v>80</v>
      </c>
      <c r="C578" s="76" t="s">
        <v>81</v>
      </c>
      <c r="D578" s="76" t="s">
        <v>82</v>
      </c>
      <c r="E578" s="76" t="s">
        <v>1269</v>
      </c>
      <c r="F578" s="76" t="s">
        <v>1270</v>
      </c>
      <c r="G578" s="76" t="s">
        <v>355</v>
      </c>
      <c r="H578" s="76" t="str">
        <f t="shared" si="5"/>
        <v>A2</v>
      </c>
      <c r="I578" s="76" t="s">
        <v>102</v>
      </c>
      <c r="J578" s="76" t="s">
        <v>87</v>
      </c>
      <c r="K578" s="76">
        <v>2085</v>
      </c>
      <c r="L578" s="76">
        <v>2085</v>
      </c>
      <c r="M578" s="76">
        <v>119.76</v>
      </c>
      <c r="N578" s="76">
        <v>0</v>
      </c>
      <c r="O578" s="76">
        <v>20.96</v>
      </c>
    </row>
    <row r="579" spans="1:15" x14ac:dyDescent="0.25">
      <c r="A579" s="76" t="s">
        <v>79</v>
      </c>
      <c r="B579" s="76" t="s">
        <v>80</v>
      </c>
      <c r="C579" s="76" t="s">
        <v>81</v>
      </c>
      <c r="D579" s="76" t="s">
        <v>82</v>
      </c>
      <c r="E579" s="76" t="s">
        <v>1271</v>
      </c>
      <c r="F579" s="76" t="s">
        <v>1272</v>
      </c>
      <c r="G579" s="76" t="s">
        <v>85</v>
      </c>
      <c r="H579" s="76" t="str">
        <f>RIGHT(G579,2)</f>
        <v>A3</v>
      </c>
      <c r="I579" s="76" t="s">
        <v>200</v>
      </c>
      <c r="J579" s="76" t="s">
        <v>87</v>
      </c>
      <c r="K579" s="76">
        <v>2085</v>
      </c>
      <c r="L579" s="76">
        <v>2085</v>
      </c>
      <c r="M579" s="76">
        <v>119.76</v>
      </c>
      <c r="N579" s="76">
        <v>0</v>
      </c>
      <c r="O579" s="76">
        <v>20.96</v>
      </c>
    </row>
    <row r="580" spans="1:15" x14ac:dyDescent="0.25">
      <c r="A580" s="76" t="s">
        <v>79</v>
      </c>
      <c r="B580" s="76" t="s">
        <v>80</v>
      </c>
      <c r="C580" s="76" t="s">
        <v>81</v>
      </c>
      <c r="D580" s="76" t="s">
        <v>82</v>
      </c>
      <c r="E580" s="76" t="s">
        <v>1273</v>
      </c>
      <c r="F580" s="76" t="s">
        <v>1274</v>
      </c>
      <c r="G580" s="76" t="s">
        <v>355</v>
      </c>
      <c r="H580" s="76" t="str">
        <f>RIGHT(G580,2)</f>
        <v>A2</v>
      </c>
      <c r="I580" s="76" t="s">
        <v>102</v>
      </c>
      <c r="J580" s="76" t="s">
        <v>90</v>
      </c>
      <c r="K580" s="76">
        <v>1605</v>
      </c>
      <c r="L580" s="76">
        <v>1605</v>
      </c>
      <c r="M580" s="76">
        <v>92.71</v>
      </c>
      <c r="N580" s="76">
        <v>0</v>
      </c>
      <c r="O580" s="76">
        <v>15.71</v>
      </c>
    </row>
    <row r="581" spans="1:15" x14ac:dyDescent="0.25">
      <c r="A581" s="76" t="s">
        <v>79</v>
      </c>
      <c r="B581" s="76" t="s">
        <v>80</v>
      </c>
      <c r="C581" s="76" t="s">
        <v>81</v>
      </c>
      <c r="D581" s="76" t="s">
        <v>82</v>
      </c>
      <c r="E581" s="76" t="s">
        <v>1275</v>
      </c>
      <c r="F581" s="76" t="s">
        <v>1276</v>
      </c>
      <c r="G581" s="76" t="s">
        <v>85</v>
      </c>
      <c r="H581" s="76" t="str">
        <f>RIGHT(G581,2)</f>
        <v>A3</v>
      </c>
      <c r="I581" s="76" t="s">
        <v>200</v>
      </c>
      <c r="J581" s="76" t="s">
        <v>90</v>
      </c>
      <c r="K581" s="76">
        <v>1605</v>
      </c>
      <c r="L581" s="76">
        <v>1605</v>
      </c>
      <c r="M581" s="76">
        <v>92.71</v>
      </c>
      <c r="N581" s="76">
        <v>0</v>
      </c>
      <c r="O581" s="76">
        <v>15.71</v>
      </c>
    </row>
    <row r="582" spans="1:15" x14ac:dyDescent="0.25">
      <c r="L582" s="93">
        <f>SUBTOTAL(9,L2:L581)</f>
        <v>1270545</v>
      </c>
      <c r="M582" s="92">
        <f>SUBTOTAL(9,M2:M581)</f>
        <v>74154.130000000398</v>
      </c>
    </row>
  </sheetData>
  <autoFilter ref="A1:O581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D75B4-A9FF-4ECB-8A74-45C2D2535D85}">
  <dimension ref="E4:F355"/>
  <sheetViews>
    <sheetView topLeftCell="A328" workbookViewId="0">
      <selection activeCell="F4" sqref="F4"/>
    </sheetView>
  </sheetViews>
  <sheetFormatPr defaultRowHeight="12.75" x14ac:dyDescent="0.2"/>
  <cols>
    <col min="5" max="5" width="24.83203125" bestFit="1" customWidth="1"/>
    <col min="6" max="6" width="15.83203125" customWidth="1"/>
  </cols>
  <sheetData>
    <row r="4" spans="5:6" ht="15" x14ac:dyDescent="0.25">
      <c r="E4" s="76" t="s">
        <v>288</v>
      </c>
      <c r="F4" s="77" t="s">
        <v>1282</v>
      </c>
    </row>
    <row r="5" spans="5:6" ht="15" x14ac:dyDescent="0.25">
      <c r="E5" s="76" t="s">
        <v>288</v>
      </c>
      <c r="F5" s="77" t="s">
        <v>1282</v>
      </c>
    </row>
    <row r="6" spans="5:6" ht="15" x14ac:dyDescent="0.25">
      <c r="E6" s="76" t="s">
        <v>288</v>
      </c>
      <c r="F6" s="77" t="s">
        <v>1282</v>
      </c>
    </row>
    <row r="7" spans="5:6" ht="15" x14ac:dyDescent="0.25">
      <c r="E7" s="76" t="s">
        <v>288</v>
      </c>
      <c r="F7" s="77" t="s">
        <v>1282</v>
      </c>
    </row>
    <row r="8" spans="5:6" ht="15" x14ac:dyDescent="0.25">
      <c r="E8" s="76" t="s">
        <v>288</v>
      </c>
      <c r="F8" s="77" t="s">
        <v>1282</v>
      </c>
    </row>
    <row r="9" spans="5:6" ht="15" x14ac:dyDescent="0.25">
      <c r="E9" s="76" t="s">
        <v>288</v>
      </c>
      <c r="F9" s="77" t="s">
        <v>1282</v>
      </c>
    </row>
    <row r="10" spans="5:6" ht="15" x14ac:dyDescent="0.25">
      <c r="E10" s="76" t="s">
        <v>302</v>
      </c>
      <c r="F10" s="77" t="s">
        <v>1283</v>
      </c>
    </row>
    <row r="11" spans="5:6" ht="15" x14ac:dyDescent="0.25">
      <c r="E11" s="76" t="s">
        <v>302</v>
      </c>
      <c r="F11" s="77" t="s">
        <v>1283</v>
      </c>
    </row>
    <row r="12" spans="5:6" ht="15" x14ac:dyDescent="0.25">
      <c r="E12" s="76" t="s">
        <v>288</v>
      </c>
      <c r="F12" s="77" t="s">
        <v>1282</v>
      </c>
    </row>
    <row r="13" spans="5:6" ht="15" x14ac:dyDescent="0.25">
      <c r="E13" s="76" t="s">
        <v>288</v>
      </c>
      <c r="F13" s="77" t="s">
        <v>1282</v>
      </c>
    </row>
    <row r="14" spans="5:6" ht="15" x14ac:dyDescent="0.25">
      <c r="E14" s="76" t="s">
        <v>302</v>
      </c>
      <c r="F14" s="77" t="s">
        <v>1283</v>
      </c>
    </row>
    <row r="15" spans="5:6" ht="15" x14ac:dyDescent="0.25">
      <c r="E15" s="76" t="s">
        <v>302</v>
      </c>
      <c r="F15" s="77" t="s">
        <v>1283</v>
      </c>
    </row>
    <row r="16" spans="5:6" ht="15" x14ac:dyDescent="0.25">
      <c r="E16" s="76" t="s">
        <v>302</v>
      </c>
      <c r="F16" s="77" t="s">
        <v>1283</v>
      </c>
    </row>
    <row r="17" spans="5:6" ht="15" x14ac:dyDescent="0.25">
      <c r="E17" s="76" t="s">
        <v>302</v>
      </c>
      <c r="F17" s="77" t="s">
        <v>1283</v>
      </c>
    </row>
    <row r="18" spans="5:6" ht="15" x14ac:dyDescent="0.25">
      <c r="E18" s="76" t="s">
        <v>302</v>
      </c>
      <c r="F18" s="77" t="s">
        <v>1283</v>
      </c>
    </row>
    <row r="19" spans="5:6" ht="15" x14ac:dyDescent="0.25">
      <c r="E19" s="76" t="s">
        <v>322</v>
      </c>
      <c r="F19" s="77" t="s">
        <v>1284</v>
      </c>
    </row>
    <row r="20" spans="5:6" ht="15" x14ac:dyDescent="0.25">
      <c r="E20" s="76" t="s">
        <v>325</v>
      </c>
      <c r="F20" s="77" t="s">
        <v>1286</v>
      </c>
    </row>
    <row r="21" spans="5:6" ht="15" x14ac:dyDescent="0.25">
      <c r="E21" s="76" t="s">
        <v>322</v>
      </c>
      <c r="F21" s="77" t="s">
        <v>1284</v>
      </c>
    </row>
    <row r="22" spans="5:6" ht="15" x14ac:dyDescent="0.25">
      <c r="E22" s="76" t="s">
        <v>325</v>
      </c>
      <c r="F22" s="77" t="s">
        <v>1286</v>
      </c>
    </row>
    <row r="23" spans="5:6" ht="15" x14ac:dyDescent="0.25">
      <c r="E23" s="76" t="s">
        <v>302</v>
      </c>
      <c r="F23" s="77" t="s">
        <v>1283</v>
      </c>
    </row>
    <row r="24" spans="5:6" ht="15" x14ac:dyDescent="0.25">
      <c r="E24" s="76" t="s">
        <v>322</v>
      </c>
      <c r="F24" s="77" t="s">
        <v>1284</v>
      </c>
    </row>
    <row r="25" spans="5:6" ht="15" x14ac:dyDescent="0.25">
      <c r="E25" s="76" t="s">
        <v>322</v>
      </c>
      <c r="F25" s="77" t="s">
        <v>1284</v>
      </c>
    </row>
    <row r="26" spans="5:6" ht="15" x14ac:dyDescent="0.25">
      <c r="E26" s="76" t="s">
        <v>325</v>
      </c>
      <c r="F26" s="77" t="s">
        <v>1286</v>
      </c>
    </row>
    <row r="27" spans="5:6" ht="15" x14ac:dyDescent="0.25">
      <c r="E27" s="76" t="s">
        <v>322</v>
      </c>
      <c r="F27" s="77" t="s">
        <v>1284</v>
      </c>
    </row>
    <row r="28" spans="5:6" ht="15" x14ac:dyDescent="0.25">
      <c r="E28" s="76" t="s">
        <v>325</v>
      </c>
      <c r="F28" s="77" t="s">
        <v>1286</v>
      </c>
    </row>
    <row r="29" spans="5:6" ht="15" x14ac:dyDescent="0.25">
      <c r="E29" s="76" t="s">
        <v>322</v>
      </c>
      <c r="F29" s="77" t="s">
        <v>1284</v>
      </c>
    </row>
    <row r="30" spans="5:6" ht="15" x14ac:dyDescent="0.25">
      <c r="E30" s="76" t="s">
        <v>325</v>
      </c>
      <c r="F30" s="77" t="s">
        <v>1286</v>
      </c>
    </row>
    <row r="31" spans="5:6" ht="15" x14ac:dyDescent="0.25">
      <c r="E31" s="76" t="s">
        <v>322</v>
      </c>
      <c r="F31" s="77" t="s">
        <v>1284</v>
      </c>
    </row>
    <row r="32" spans="5:6" ht="15" x14ac:dyDescent="0.25">
      <c r="E32" s="76" t="s">
        <v>325</v>
      </c>
      <c r="F32" s="77" t="s">
        <v>1286</v>
      </c>
    </row>
    <row r="33" spans="5:6" ht="15" x14ac:dyDescent="0.25">
      <c r="E33" s="76" t="s">
        <v>352</v>
      </c>
      <c r="F33" s="77" t="s">
        <v>1285</v>
      </c>
    </row>
    <row r="34" spans="5:6" ht="15" x14ac:dyDescent="0.25">
      <c r="E34" s="76" t="s">
        <v>352</v>
      </c>
      <c r="F34" s="77" t="s">
        <v>1285</v>
      </c>
    </row>
    <row r="35" spans="5:6" ht="15" x14ac:dyDescent="0.25">
      <c r="E35" s="76" t="s">
        <v>322</v>
      </c>
      <c r="F35" s="77" t="s">
        <v>1284</v>
      </c>
    </row>
    <row r="36" spans="5:6" ht="15" x14ac:dyDescent="0.25">
      <c r="E36" s="76" t="s">
        <v>325</v>
      </c>
      <c r="F36" s="77" t="s">
        <v>1286</v>
      </c>
    </row>
    <row r="37" spans="5:6" ht="15" x14ac:dyDescent="0.25">
      <c r="E37" s="76" t="s">
        <v>325</v>
      </c>
      <c r="F37" s="77" t="s">
        <v>1286</v>
      </c>
    </row>
    <row r="38" spans="5:6" ht="15" x14ac:dyDescent="0.25">
      <c r="E38" s="76" t="s">
        <v>367</v>
      </c>
      <c r="F38" s="77" t="s">
        <v>1287</v>
      </c>
    </row>
    <row r="39" spans="5:6" ht="15" x14ac:dyDescent="0.25">
      <c r="E39" s="76" t="s">
        <v>367</v>
      </c>
      <c r="F39" s="77" t="s">
        <v>1287</v>
      </c>
    </row>
    <row r="40" spans="5:6" ht="15" x14ac:dyDescent="0.25">
      <c r="E40" s="76" t="s">
        <v>352</v>
      </c>
      <c r="F40" s="77" t="s">
        <v>1285</v>
      </c>
    </row>
    <row r="41" spans="5:6" ht="15" x14ac:dyDescent="0.25">
      <c r="E41" s="76" t="s">
        <v>352</v>
      </c>
      <c r="F41" s="77" t="s">
        <v>1285</v>
      </c>
    </row>
    <row r="42" spans="5:6" ht="15" x14ac:dyDescent="0.25">
      <c r="E42" s="76" t="s">
        <v>367</v>
      </c>
      <c r="F42" s="77" t="s">
        <v>1287</v>
      </c>
    </row>
    <row r="43" spans="5:6" ht="15" x14ac:dyDescent="0.25">
      <c r="E43" s="76" t="s">
        <v>367</v>
      </c>
      <c r="F43" s="77" t="s">
        <v>1287</v>
      </c>
    </row>
    <row r="44" spans="5:6" ht="15" x14ac:dyDescent="0.25">
      <c r="E44" s="76" t="s">
        <v>367</v>
      </c>
      <c r="F44" s="77" t="s">
        <v>1287</v>
      </c>
    </row>
    <row r="45" spans="5:6" ht="15" x14ac:dyDescent="0.25">
      <c r="E45" s="76" t="s">
        <v>367</v>
      </c>
      <c r="F45" s="77" t="s">
        <v>1287</v>
      </c>
    </row>
    <row r="46" spans="5:6" ht="15" x14ac:dyDescent="0.25">
      <c r="E46" s="76" t="s">
        <v>367</v>
      </c>
      <c r="F46" s="77" t="s">
        <v>1287</v>
      </c>
    </row>
    <row r="47" spans="5:6" ht="15" x14ac:dyDescent="0.25">
      <c r="E47" s="76" t="s">
        <v>367</v>
      </c>
      <c r="F47" s="77" t="s">
        <v>1287</v>
      </c>
    </row>
    <row r="48" spans="5:6" ht="15" x14ac:dyDescent="0.25">
      <c r="E48" s="76" t="s">
        <v>325</v>
      </c>
      <c r="F48" s="77" t="s">
        <v>1286</v>
      </c>
    </row>
    <row r="49" spans="5:6" ht="15" x14ac:dyDescent="0.25">
      <c r="E49" s="76" t="s">
        <v>325</v>
      </c>
      <c r="F49" s="77" t="s">
        <v>1286</v>
      </c>
    </row>
    <row r="50" spans="5:6" ht="15" x14ac:dyDescent="0.25">
      <c r="E50" s="76" t="s">
        <v>325</v>
      </c>
      <c r="F50" s="77" t="s">
        <v>1286</v>
      </c>
    </row>
    <row r="51" spans="5:6" ht="15" x14ac:dyDescent="0.25">
      <c r="E51" s="76" t="s">
        <v>325</v>
      </c>
      <c r="F51" s="77" t="s">
        <v>1286</v>
      </c>
    </row>
    <row r="52" spans="5:6" ht="15" x14ac:dyDescent="0.25">
      <c r="E52" s="76" t="s">
        <v>325</v>
      </c>
      <c r="F52" s="77" t="s">
        <v>1286</v>
      </c>
    </row>
    <row r="53" spans="5:6" ht="15" x14ac:dyDescent="0.25">
      <c r="E53" s="76" t="s">
        <v>325</v>
      </c>
      <c r="F53" s="77" t="s">
        <v>1286</v>
      </c>
    </row>
    <row r="54" spans="5:6" ht="15" x14ac:dyDescent="0.25">
      <c r="E54" s="76" t="s">
        <v>325</v>
      </c>
      <c r="F54" s="77" t="s">
        <v>1286</v>
      </c>
    </row>
    <row r="55" spans="5:6" ht="15" x14ac:dyDescent="0.25">
      <c r="E55" s="76" t="s">
        <v>325</v>
      </c>
      <c r="F55" s="77" t="s">
        <v>1286</v>
      </c>
    </row>
    <row r="56" spans="5:6" ht="15" x14ac:dyDescent="0.25">
      <c r="E56" s="76" t="s">
        <v>325</v>
      </c>
      <c r="F56" s="77" t="s">
        <v>1286</v>
      </c>
    </row>
    <row r="57" spans="5:6" ht="15" x14ac:dyDescent="0.25">
      <c r="E57" s="76" t="s">
        <v>325</v>
      </c>
      <c r="F57" s="77" t="s">
        <v>1286</v>
      </c>
    </row>
    <row r="58" spans="5:6" ht="15" x14ac:dyDescent="0.25">
      <c r="E58" s="76" t="s">
        <v>325</v>
      </c>
      <c r="F58" s="77" t="s">
        <v>1286</v>
      </c>
    </row>
    <row r="59" spans="5:6" ht="15" x14ac:dyDescent="0.25">
      <c r="E59" s="76" t="s">
        <v>325</v>
      </c>
      <c r="F59" s="77" t="s">
        <v>1286</v>
      </c>
    </row>
    <row r="60" spans="5:6" ht="15" x14ac:dyDescent="0.25">
      <c r="E60" s="76" t="s">
        <v>325</v>
      </c>
      <c r="F60" s="77" t="s">
        <v>1286</v>
      </c>
    </row>
    <row r="61" spans="5:6" ht="15" x14ac:dyDescent="0.25">
      <c r="E61" s="76" t="s">
        <v>325</v>
      </c>
      <c r="F61" s="77" t="s">
        <v>1286</v>
      </c>
    </row>
    <row r="62" spans="5:6" ht="15" x14ac:dyDescent="0.25">
      <c r="E62" s="76" t="s">
        <v>325</v>
      </c>
      <c r="F62" s="77" t="s">
        <v>1286</v>
      </c>
    </row>
    <row r="63" spans="5:6" ht="15" x14ac:dyDescent="0.25">
      <c r="E63" s="76" t="s">
        <v>325</v>
      </c>
      <c r="F63" s="77" t="s">
        <v>1286</v>
      </c>
    </row>
    <row r="64" spans="5:6" ht="15" x14ac:dyDescent="0.25">
      <c r="E64" s="76" t="s">
        <v>325</v>
      </c>
      <c r="F64" s="77" t="s">
        <v>1286</v>
      </c>
    </row>
    <row r="65" spans="5:6" ht="15" x14ac:dyDescent="0.25">
      <c r="E65" s="76" t="s">
        <v>325</v>
      </c>
      <c r="F65" s="77" t="s">
        <v>1286</v>
      </c>
    </row>
    <row r="66" spans="5:6" ht="15" x14ac:dyDescent="0.25">
      <c r="E66" s="76" t="s">
        <v>325</v>
      </c>
      <c r="F66" s="77" t="s">
        <v>1286</v>
      </c>
    </row>
    <row r="67" spans="5:6" ht="15" x14ac:dyDescent="0.25">
      <c r="E67" s="76" t="s">
        <v>325</v>
      </c>
      <c r="F67" s="77" t="s">
        <v>1286</v>
      </c>
    </row>
    <row r="68" spans="5:6" ht="15" x14ac:dyDescent="0.25">
      <c r="E68" s="76" t="s">
        <v>325</v>
      </c>
      <c r="F68" s="77" t="s">
        <v>1286</v>
      </c>
    </row>
    <row r="69" spans="5:6" ht="15" x14ac:dyDescent="0.25">
      <c r="E69" s="76" t="s">
        <v>325</v>
      </c>
      <c r="F69" s="77" t="s">
        <v>1286</v>
      </c>
    </row>
    <row r="70" spans="5:6" ht="15" x14ac:dyDescent="0.25">
      <c r="E70" s="76" t="s">
        <v>325</v>
      </c>
      <c r="F70" s="77" t="s">
        <v>1286</v>
      </c>
    </row>
    <row r="71" spans="5:6" ht="15" x14ac:dyDescent="0.25">
      <c r="E71" s="76" t="s">
        <v>325</v>
      </c>
      <c r="F71" s="77" t="s">
        <v>1286</v>
      </c>
    </row>
    <row r="72" spans="5:6" ht="15" x14ac:dyDescent="0.25">
      <c r="E72" s="76" t="s">
        <v>325</v>
      </c>
      <c r="F72" s="77" t="s">
        <v>1286</v>
      </c>
    </row>
    <row r="73" spans="5:6" ht="15" x14ac:dyDescent="0.25">
      <c r="E73" s="76" t="s">
        <v>352</v>
      </c>
      <c r="F73" s="77" t="s">
        <v>1285</v>
      </c>
    </row>
    <row r="74" spans="5:6" ht="15" x14ac:dyDescent="0.25">
      <c r="E74" s="76" t="s">
        <v>325</v>
      </c>
      <c r="F74" s="77" t="s">
        <v>1286</v>
      </c>
    </row>
    <row r="75" spans="5:6" ht="15" x14ac:dyDescent="0.25">
      <c r="E75" s="76" t="s">
        <v>325</v>
      </c>
      <c r="F75" s="77" t="s">
        <v>1286</v>
      </c>
    </row>
    <row r="76" spans="5:6" ht="15" x14ac:dyDescent="0.25">
      <c r="E76" s="76" t="s">
        <v>352</v>
      </c>
      <c r="F76" s="77" t="s">
        <v>1285</v>
      </c>
    </row>
    <row r="77" spans="5:6" ht="15" x14ac:dyDescent="0.25">
      <c r="E77" s="76" t="s">
        <v>325</v>
      </c>
      <c r="F77" s="77" t="s">
        <v>1286</v>
      </c>
    </row>
    <row r="78" spans="5:6" ht="15" x14ac:dyDescent="0.25">
      <c r="E78" s="76" t="s">
        <v>325</v>
      </c>
      <c r="F78" s="77" t="s">
        <v>1286</v>
      </c>
    </row>
    <row r="79" spans="5:6" ht="15" x14ac:dyDescent="0.25">
      <c r="E79" s="76" t="s">
        <v>325</v>
      </c>
      <c r="F79" s="77" t="s">
        <v>1286</v>
      </c>
    </row>
    <row r="80" spans="5:6" ht="15" x14ac:dyDescent="0.25">
      <c r="E80" s="76" t="s">
        <v>325</v>
      </c>
      <c r="F80" s="77" t="s">
        <v>1286</v>
      </c>
    </row>
    <row r="81" spans="5:6" ht="15" x14ac:dyDescent="0.25">
      <c r="E81" s="76" t="s">
        <v>352</v>
      </c>
      <c r="F81" s="77" t="s">
        <v>1285</v>
      </c>
    </row>
    <row r="82" spans="5:6" ht="15" x14ac:dyDescent="0.25">
      <c r="E82" s="76" t="s">
        <v>325</v>
      </c>
      <c r="F82" s="77" t="s">
        <v>1286</v>
      </c>
    </row>
    <row r="83" spans="5:6" ht="15" x14ac:dyDescent="0.25">
      <c r="E83" s="76" t="s">
        <v>325</v>
      </c>
      <c r="F83" s="77" t="s">
        <v>1286</v>
      </c>
    </row>
    <row r="84" spans="5:6" ht="15" x14ac:dyDescent="0.25">
      <c r="E84" s="76" t="s">
        <v>367</v>
      </c>
      <c r="F84" s="77" t="s">
        <v>1287</v>
      </c>
    </row>
    <row r="85" spans="5:6" ht="15" x14ac:dyDescent="0.25">
      <c r="E85" s="76" t="s">
        <v>325</v>
      </c>
      <c r="F85" s="77" t="s">
        <v>1286</v>
      </c>
    </row>
    <row r="86" spans="5:6" ht="15" x14ac:dyDescent="0.25">
      <c r="E86" s="76" t="s">
        <v>325</v>
      </c>
      <c r="F86" s="77" t="s">
        <v>1286</v>
      </c>
    </row>
    <row r="87" spans="5:6" ht="15" x14ac:dyDescent="0.25">
      <c r="E87" s="76" t="s">
        <v>367</v>
      </c>
      <c r="F87" s="77" t="s">
        <v>1287</v>
      </c>
    </row>
    <row r="88" spans="5:6" ht="15" x14ac:dyDescent="0.25">
      <c r="E88" s="76" t="s">
        <v>325</v>
      </c>
      <c r="F88" s="77" t="s">
        <v>1286</v>
      </c>
    </row>
    <row r="89" spans="5:6" ht="15" x14ac:dyDescent="0.25">
      <c r="E89" s="76" t="s">
        <v>325</v>
      </c>
      <c r="F89" s="77" t="s">
        <v>1286</v>
      </c>
    </row>
    <row r="90" spans="5:6" ht="15" x14ac:dyDescent="0.25">
      <c r="E90" s="76" t="s">
        <v>352</v>
      </c>
      <c r="F90" s="77" t="s">
        <v>1285</v>
      </c>
    </row>
    <row r="91" spans="5:6" ht="15" x14ac:dyDescent="0.25">
      <c r="E91" s="76" t="s">
        <v>325</v>
      </c>
      <c r="F91" s="77" t="s">
        <v>1286</v>
      </c>
    </row>
    <row r="92" spans="5:6" ht="15" x14ac:dyDescent="0.25">
      <c r="E92" s="76" t="s">
        <v>325</v>
      </c>
      <c r="F92" s="77" t="s">
        <v>1286</v>
      </c>
    </row>
    <row r="93" spans="5:6" ht="15" x14ac:dyDescent="0.25">
      <c r="E93" s="76" t="s">
        <v>367</v>
      </c>
      <c r="F93" s="77" t="s">
        <v>1287</v>
      </c>
    </row>
    <row r="94" spans="5:6" ht="15" x14ac:dyDescent="0.25">
      <c r="E94" s="76" t="s">
        <v>325</v>
      </c>
      <c r="F94" s="77" t="s">
        <v>1286</v>
      </c>
    </row>
    <row r="95" spans="5:6" ht="15" x14ac:dyDescent="0.25">
      <c r="E95" s="76" t="s">
        <v>325</v>
      </c>
      <c r="F95" s="77" t="s">
        <v>1286</v>
      </c>
    </row>
    <row r="96" spans="5:6" ht="15" x14ac:dyDescent="0.25">
      <c r="E96" s="76" t="s">
        <v>367</v>
      </c>
      <c r="F96" s="77" t="s">
        <v>1287</v>
      </c>
    </row>
    <row r="97" spans="5:6" ht="15" x14ac:dyDescent="0.25">
      <c r="E97" s="76" t="s">
        <v>325</v>
      </c>
      <c r="F97" s="77" t="s">
        <v>1286</v>
      </c>
    </row>
    <row r="98" spans="5:6" ht="15" x14ac:dyDescent="0.25">
      <c r="E98" s="76" t="s">
        <v>325</v>
      </c>
      <c r="F98" s="77" t="s">
        <v>1286</v>
      </c>
    </row>
    <row r="99" spans="5:6" ht="15" x14ac:dyDescent="0.25">
      <c r="E99" s="76" t="s">
        <v>325</v>
      </c>
      <c r="F99" s="77" t="s">
        <v>1286</v>
      </c>
    </row>
    <row r="100" spans="5:6" ht="15" x14ac:dyDescent="0.25">
      <c r="E100" s="76" t="s">
        <v>325</v>
      </c>
      <c r="F100" s="77" t="s">
        <v>1286</v>
      </c>
    </row>
    <row r="101" spans="5:6" ht="15" x14ac:dyDescent="0.25">
      <c r="E101" s="76" t="s">
        <v>367</v>
      </c>
      <c r="F101" s="77" t="s">
        <v>1287</v>
      </c>
    </row>
    <row r="102" spans="5:6" ht="15" x14ac:dyDescent="0.25">
      <c r="E102" s="76" t="s">
        <v>325</v>
      </c>
      <c r="F102" s="77" t="s">
        <v>1286</v>
      </c>
    </row>
    <row r="103" spans="5:6" ht="15" x14ac:dyDescent="0.25">
      <c r="E103" s="76" t="s">
        <v>325</v>
      </c>
      <c r="F103" s="77" t="s">
        <v>1286</v>
      </c>
    </row>
    <row r="104" spans="5:6" ht="15" x14ac:dyDescent="0.25">
      <c r="E104" s="76" t="s">
        <v>367</v>
      </c>
      <c r="F104" s="77" t="s">
        <v>1287</v>
      </c>
    </row>
    <row r="105" spans="5:6" ht="15" x14ac:dyDescent="0.25">
      <c r="E105" s="76" t="s">
        <v>325</v>
      </c>
      <c r="F105" s="77" t="s">
        <v>1286</v>
      </c>
    </row>
    <row r="106" spans="5:6" ht="15" x14ac:dyDescent="0.25">
      <c r="E106" s="76" t="s">
        <v>325</v>
      </c>
      <c r="F106" s="77" t="s">
        <v>1286</v>
      </c>
    </row>
    <row r="107" spans="5:6" ht="15" x14ac:dyDescent="0.25">
      <c r="E107" s="76" t="s">
        <v>325</v>
      </c>
      <c r="F107" s="77" t="s">
        <v>1286</v>
      </c>
    </row>
    <row r="108" spans="5:6" ht="15" x14ac:dyDescent="0.25">
      <c r="E108" s="76" t="s">
        <v>325</v>
      </c>
      <c r="F108" s="77" t="s">
        <v>1286</v>
      </c>
    </row>
    <row r="109" spans="5:6" ht="15" x14ac:dyDescent="0.25">
      <c r="E109" s="76" t="s">
        <v>325</v>
      </c>
      <c r="F109" s="77" t="s">
        <v>1286</v>
      </c>
    </row>
    <row r="110" spans="5:6" ht="15" x14ac:dyDescent="0.25">
      <c r="E110" s="76" t="s">
        <v>367</v>
      </c>
      <c r="F110" s="77" t="s">
        <v>1287</v>
      </c>
    </row>
    <row r="111" spans="5:6" ht="15" x14ac:dyDescent="0.25">
      <c r="E111" s="76" t="s">
        <v>367</v>
      </c>
      <c r="F111" s="77" t="s">
        <v>1287</v>
      </c>
    </row>
    <row r="112" spans="5:6" ht="15" x14ac:dyDescent="0.25">
      <c r="E112" s="76" t="s">
        <v>325</v>
      </c>
      <c r="F112" s="77" t="s">
        <v>1286</v>
      </c>
    </row>
    <row r="113" spans="5:6" ht="15" x14ac:dyDescent="0.25">
      <c r="E113" s="76" t="s">
        <v>352</v>
      </c>
      <c r="F113" s="77" t="s">
        <v>1285</v>
      </c>
    </row>
    <row r="114" spans="5:6" ht="15" x14ac:dyDescent="0.25">
      <c r="E114" s="76" t="s">
        <v>367</v>
      </c>
      <c r="F114" s="77" t="s">
        <v>1287</v>
      </c>
    </row>
    <row r="115" spans="5:6" ht="15" x14ac:dyDescent="0.25">
      <c r="E115" s="76" t="s">
        <v>352</v>
      </c>
      <c r="F115" s="77" t="s">
        <v>1285</v>
      </c>
    </row>
    <row r="116" spans="5:6" ht="15" x14ac:dyDescent="0.25">
      <c r="E116" s="76" t="s">
        <v>367</v>
      </c>
      <c r="F116" s="77" t="s">
        <v>1287</v>
      </c>
    </row>
    <row r="117" spans="5:6" ht="15" x14ac:dyDescent="0.25">
      <c r="E117" s="76" t="s">
        <v>367</v>
      </c>
      <c r="F117" s="77" t="s">
        <v>1287</v>
      </c>
    </row>
    <row r="118" spans="5:6" ht="15" x14ac:dyDescent="0.25">
      <c r="E118" s="76" t="s">
        <v>325</v>
      </c>
      <c r="F118" s="77" t="s">
        <v>1286</v>
      </c>
    </row>
    <row r="119" spans="5:6" ht="15" x14ac:dyDescent="0.25">
      <c r="E119" s="76" t="s">
        <v>352</v>
      </c>
      <c r="F119" s="77" t="s">
        <v>1285</v>
      </c>
    </row>
    <row r="120" spans="5:6" ht="15" x14ac:dyDescent="0.25">
      <c r="E120" s="76" t="s">
        <v>367</v>
      </c>
      <c r="F120" s="77" t="s">
        <v>1287</v>
      </c>
    </row>
    <row r="121" spans="5:6" ht="15" x14ac:dyDescent="0.25">
      <c r="E121" s="76" t="s">
        <v>352</v>
      </c>
      <c r="F121" s="77" t="s">
        <v>1285</v>
      </c>
    </row>
    <row r="122" spans="5:6" ht="15" x14ac:dyDescent="0.25">
      <c r="E122" s="76" t="s">
        <v>367</v>
      </c>
      <c r="F122" s="77" t="s">
        <v>1287</v>
      </c>
    </row>
    <row r="123" spans="5:6" ht="15" x14ac:dyDescent="0.25">
      <c r="E123" s="76" t="s">
        <v>352</v>
      </c>
      <c r="F123" s="77" t="s">
        <v>1285</v>
      </c>
    </row>
    <row r="124" spans="5:6" ht="15" x14ac:dyDescent="0.25">
      <c r="E124" s="76" t="s">
        <v>367</v>
      </c>
      <c r="F124" s="77" t="s">
        <v>1287</v>
      </c>
    </row>
    <row r="125" spans="5:6" ht="15" x14ac:dyDescent="0.25">
      <c r="E125" s="76" t="s">
        <v>352</v>
      </c>
      <c r="F125" s="77" t="s">
        <v>1285</v>
      </c>
    </row>
    <row r="126" spans="5:6" ht="15" x14ac:dyDescent="0.25">
      <c r="E126" s="76" t="s">
        <v>367</v>
      </c>
      <c r="F126" s="77" t="s">
        <v>1287</v>
      </c>
    </row>
    <row r="127" spans="5:6" ht="15" x14ac:dyDescent="0.25">
      <c r="E127" s="76" t="s">
        <v>352</v>
      </c>
      <c r="F127" s="77" t="s">
        <v>1285</v>
      </c>
    </row>
    <row r="128" spans="5:6" ht="15" x14ac:dyDescent="0.25">
      <c r="E128" s="76" t="s">
        <v>367</v>
      </c>
      <c r="F128" s="77" t="s">
        <v>1287</v>
      </c>
    </row>
    <row r="129" spans="5:6" ht="15" x14ac:dyDescent="0.25">
      <c r="E129" s="76" t="s">
        <v>352</v>
      </c>
      <c r="F129" s="77" t="s">
        <v>1285</v>
      </c>
    </row>
    <row r="130" spans="5:6" ht="15" x14ac:dyDescent="0.25">
      <c r="E130" s="76" t="s">
        <v>367</v>
      </c>
      <c r="F130" s="77" t="s">
        <v>1287</v>
      </c>
    </row>
    <row r="131" spans="5:6" ht="15" x14ac:dyDescent="0.25">
      <c r="E131" s="76" t="s">
        <v>352</v>
      </c>
      <c r="F131" s="77" t="s">
        <v>1285</v>
      </c>
    </row>
    <row r="132" spans="5:6" ht="15" x14ac:dyDescent="0.25">
      <c r="E132" s="76" t="s">
        <v>367</v>
      </c>
      <c r="F132" s="77" t="s">
        <v>1287</v>
      </c>
    </row>
    <row r="133" spans="5:6" ht="15" x14ac:dyDescent="0.25">
      <c r="E133" s="76" t="s">
        <v>352</v>
      </c>
      <c r="F133" s="77" t="s">
        <v>1285</v>
      </c>
    </row>
    <row r="134" spans="5:6" ht="15" x14ac:dyDescent="0.25">
      <c r="E134" s="76" t="s">
        <v>367</v>
      </c>
      <c r="F134" s="77" t="s">
        <v>1287</v>
      </c>
    </row>
    <row r="135" spans="5:6" ht="15" x14ac:dyDescent="0.25">
      <c r="E135" s="76" t="s">
        <v>352</v>
      </c>
      <c r="F135" s="77" t="s">
        <v>1285</v>
      </c>
    </row>
    <row r="136" spans="5:6" ht="15" x14ac:dyDescent="0.25">
      <c r="E136" s="76" t="s">
        <v>367</v>
      </c>
      <c r="F136" s="77" t="s">
        <v>1287</v>
      </c>
    </row>
    <row r="137" spans="5:6" ht="15" x14ac:dyDescent="0.25">
      <c r="E137" s="76" t="s">
        <v>352</v>
      </c>
      <c r="F137" s="77" t="s">
        <v>1285</v>
      </c>
    </row>
    <row r="138" spans="5:6" ht="15" x14ac:dyDescent="0.25">
      <c r="E138" s="76" t="s">
        <v>288</v>
      </c>
      <c r="F138" s="77" t="s">
        <v>1282</v>
      </c>
    </row>
    <row r="139" spans="5:6" ht="15" x14ac:dyDescent="0.25">
      <c r="E139" s="76" t="s">
        <v>367</v>
      </c>
      <c r="F139" s="77" t="s">
        <v>1287</v>
      </c>
    </row>
    <row r="140" spans="5:6" ht="15" x14ac:dyDescent="0.25">
      <c r="E140" s="76" t="s">
        <v>352</v>
      </c>
      <c r="F140" s="77" t="s">
        <v>1285</v>
      </c>
    </row>
    <row r="141" spans="5:6" ht="15" x14ac:dyDescent="0.25">
      <c r="E141" s="76" t="s">
        <v>288</v>
      </c>
      <c r="F141" s="77" t="s">
        <v>1282</v>
      </c>
    </row>
    <row r="142" spans="5:6" ht="15" x14ac:dyDescent="0.25">
      <c r="E142" s="76" t="s">
        <v>367</v>
      </c>
      <c r="F142" s="77" t="s">
        <v>1287</v>
      </c>
    </row>
    <row r="143" spans="5:6" ht="15" x14ac:dyDescent="0.25">
      <c r="E143" s="76" t="s">
        <v>352</v>
      </c>
      <c r="F143" s="77" t="s">
        <v>1285</v>
      </c>
    </row>
    <row r="144" spans="5:6" ht="15" x14ac:dyDescent="0.25">
      <c r="E144" s="76" t="s">
        <v>288</v>
      </c>
      <c r="F144" s="77" t="s">
        <v>1282</v>
      </c>
    </row>
    <row r="145" spans="5:6" ht="15" x14ac:dyDescent="0.25">
      <c r="E145" s="76" t="s">
        <v>367</v>
      </c>
      <c r="F145" s="77" t="s">
        <v>1287</v>
      </c>
    </row>
    <row r="146" spans="5:6" ht="15" x14ac:dyDescent="0.25">
      <c r="E146" s="76" t="s">
        <v>352</v>
      </c>
      <c r="F146" s="77" t="s">
        <v>1285</v>
      </c>
    </row>
    <row r="147" spans="5:6" ht="15" x14ac:dyDescent="0.25">
      <c r="E147" s="76" t="s">
        <v>288</v>
      </c>
      <c r="F147" s="77" t="s">
        <v>1282</v>
      </c>
    </row>
    <row r="148" spans="5:6" ht="15" x14ac:dyDescent="0.25">
      <c r="E148" s="76" t="s">
        <v>367</v>
      </c>
      <c r="F148" s="77" t="s">
        <v>1287</v>
      </c>
    </row>
    <row r="149" spans="5:6" ht="15" x14ac:dyDescent="0.25">
      <c r="E149" s="76" t="s">
        <v>325</v>
      </c>
      <c r="F149" s="77" t="s">
        <v>1286</v>
      </c>
    </row>
    <row r="150" spans="5:6" ht="15" x14ac:dyDescent="0.25">
      <c r="E150" s="76" t="s">
        <v>325</v>
      </c>
      <c r="F150" s="77" t="s">
        <v>1286</v>
      </c>
    </row>
    <row r="151" spans="5:6" ht="15" x14ac:dyDescent="0.25">
      <c r="E151" s="76" t="s">
        <v>322</v>
      </c>
      <c r="F151" s="77" t="s">
        <v>1284</v>
      </c>
    </row>
    <row r="152" spans="5:6" ht="15" x14ac:dyDescent="0.25">
      <c r="E152" s="76" t="s">
        <v>302</v>
      </c>
      <c r="F152" s="77" t="s">
        <v>1283</v>
      </c>
    </row>
    <row r="153" spans="5:6" ht="15" x14ac:dyDescent="0.25">
      <c r="E153" s="76" t="s">
        <v>302</v>
      </c>
      <c r="F153" s="77" t="s">
        <v>1283</v>
      </c>
    </row>
    <row r="154" spans="5:6" ht="15" x14ac:dyDescent="0.25">
      <c r="E154" s="76" t="s">
        <v>322</v>
      </c>
      <c r="F154" s="77" t="s">
        <v>1284</v>
      </c>
    </row>
    <row r="155" spans="5:6" ht="15" x14ac:dyDescent="0.25">
      <c r="E155" s="76" t="s">
        <v>302</v>
      </c>
      <c r="F155" s="77" t="s">
        <v>1283</v>
      </c>
    </row>
    <row r="156" spans="5:6" ht="15" x14ac:dyDescent="0.25">
      <c r="E156" s="76" t="s">
        <v>302</v>
      </c>
      <c r="F156" s="77" t="s">
        <v>1283</v>
      </c>
    </row>
    <row r="157" spans="5:6" ht="15" x14ac:dyDescent="0.25">
      <c r="E157" s="76" t="s">
        <v>322</v>
      </c>
      <c r="F157" s="77" t="s">
        <v>1284</v>
      </c>
    </row>
    <row r="158" spans="5:6" ht="15" x14ac:dyDescent="0.25">
      <c r="E158" s="76" t="s">
        <v>302</v>
      </c>
      <c r="F158" s="77" t="s">
        <v>1283</v>
      </c>
    </row>
    <row r="159" spans="5:6" ht="15" x14ac:dyDescent="0.25">
      <c r="E159" s="76" t="s">
        <v>302</v>
      </c>
      <c r="F159" s="77" t="s">
        <v>1283</v>
      </c>
    </row>
    <row r="160" spans="5:6" ht="15" x14ac:dyDescent="0.25">
      <c r="E160" s="76" t="s">
        <v>322</v>
      </c>
      <c r="F160" s="77" t="s">
        <v>1284</v>
      </c>
    </row>
    <row r="161" spans="5:6" ht="15" x14ac:dyDescent="0.25">
      <c r="E161" s="76" t="s">
        <v>302</v>
      </c>
      <c r="F161" s="77" t="s">
        <v>1283</v>
      </c>
    </row>
    <row r="162" spans="5:6" ht="15" x14ac:dyDescent="0.25">
      <c r="E162" s="76" t="s">
        <v>302</v>
      </c>
      <c r="F162" s="77" t="s">
        <v>1283</v>
      </c>
    </row>
    <row r="163" spans="5:6" ht="15" x14ac:dyDescent="0.25">
      <c r="E163" s="76" t="s">
        <v>302</v>
      </c>
      <c r="F163" s="77" t="s">
        <v>1283</v>
      </c>
    </row>
    <row r="164" spans="5:6" ht="15" x14ac:dyDescent="0.25">
      <c r="E164" s="76" t="s">
        <v>302</v>
      </c>
      <c r="F164" s="77" t="s">
        <v>1283</v>
      </c>
    </row>
    <row r="165" spans="5:6" ht="15" x14ac:dyDescent="0.25">
      <c r="E165" s="76" t="s">
        <v>302</v>
      </c>
      <c r="F165" s="77" t="s">
        <v>1283</v>
      </c>
    </row>
    <row r="166" spans="5:6" ht="15" x14ac:dyDescent="0.25">
      <c r="E166" s="76" t="s">
        <v>302</v>
      </c>
      <c r="F166" s="77" t="s">
        <v>1283</v>
      </c>
    </row>
    <row r="167" spans="5:6" ht="15" x14ac:dyDescent="0.25">
      <c r="E167" s="76" t="s">
        <v>302</v>
      </c>
      <c r="F167" s="77" t="s">
        <v>1283</v>
      </c>
    </row>
    <row r="168" spans="5:6" ht="15" x14ac:dyDescent="0.25">
      <c r="E168" s="76" t="s">
        <v>322</v>
      </c>
      <c r="F168" s="77" t="s">
        <v>1284</v>
      </c>
    </row>
    <row r="169" spans="5:6" ht="15" x14ac:dyDescent="0.25">
      <c r="E169" s="76" t="s">
        <v>322</v>
      </c>
      <c r="F169" s="77" t="s">
        <v>1284</v>
      </c>
    </row>
    <row r="170" spans="5:6" ht="15" x14ac:dyDescent="0.25">
      <c r="E170" s="76" t="s">
        <v>302</v>
      </c>
      <c r="F170" s="77" t="s">
        <v>1283</v>
      </c>
    </row>
    <row r="171" spans="5:6" ht="15" x14ac:dyDescent="0.25">
      <c r="E171" s="76" t="s">
        <v>322</v>
      </c>
      <c r="F171" s="77" t="s">
        <v>1284</v>
      </c>
    </row>
    <row r="172" spans="5:6" ht="15" x14ac:dyDescent="0.25">
      <c r="E172" s="76" t="s">
        <v>302</v>
      </c>
      <c r="F172" s="77" t="s">
        <v>1283</v>
      </c>
    </row>
    <row r="173" spans="5:6" ht="15" x14ac:dyDescent="0.25">
      <c r="E173" s="76" t="s">
        <v>322</v>
      </c>
      <c r="F173" s="77" t="s">
        <v>1284</v>
      </c>
    </row>
    <row r="174" spans="5:6" ht="15" x14ac:dyDescent="0.25">
      <c r="E174" s="76" t="s">
        <v>302</v>
      </c>
      <c r="F174" s="77" t="s">
        <v>1283</v>
      </c>
    </row>
    <row r="175" spans="5:6" ht="15" x14ac:dyDescent="0.25">
      <c r="E175" s="76" t="s">
        <v>322</v>
      </c>
      <c r="F175" s="77" t="s">
        <v>1284</v>
      </c>
    </row>
    <row r="176" spans="5:6" ht="15" x14ac:dyDescent="0.25">
      <c r="E176" s="76" t="s">
        <v>302</v>
      </c>
      <c r="F176" s="77" t="s">
        <v>1283</v>
      </c>
    </row>
    <row r="177" spans="5:6" ht="15" x14ac:dyDescent="0.25">
      <c r="E177" s="76" t="s">
        <v>322</v>
      </c>
      <c r="F177" s="77" t="s">
        <v>1284</v>
      </c>
    </row>
    <row r="178" spans="5:6" ht="15" x14ac:dyDescent="0.25">
      <c r="E178" s="76" t="s">
        <v>302</v>
      </c>
      <c r="F178" s="77" t="s">
        <v>1283</v>
      </c>
    </row>
    <row r="179" spans="5:6" ht="15" x14ac:dyDescent="0.25">
      <c r="E179" s="76" t="s">
        <v>322</v>
      </c>
      <c r="F179" s="77" t="s">
        <v>1284</v>
      </c>
    </row>
    <row r="180" spans="5:6" ht="15" x14ac:dyDescent="0.25">
      <c r="E180" s="76" t="s">
        <v>302</v>
      </c>
      <c r="F180" s="77" t="s">
        <v>1283</v>
      </c>
    </row>
    <row r="181" spans="5:6" ht="15" x14ac:dyDescent="0.25">
      <c r="E181" s="76" t="s">
        <v>322</v>
      </c>
      <c r="F181" s="77" t="s">
        <v>1284</v>
      </c>
    </row>
    <row r="182" spans="5:6" ht="15" x14ac:dyDescent="0.25">
      <c r="E182" s="76" t="s">
        <v>302</v>
      </c>
      <c r="F182" s="77" t="s">
        <v>1283</v>
      </c>
    </row>
    <row r="183" spans="5:6" ht="15" x14ac:dyDescent="0.25">
      <c r="E183" s="76" t="s">
        <v>322</v>
      </c>
      <c r="F183" s="77" t="s">
        <v>1284</v>
      </c>
    </row>
    <row r="184" spans="5:6" ht="15" x14ac:dyDescent="0.25">
      <c r="E184" s="76" t="s">
        <v>302</v>
      </c>
      <c r="F184" s="77" t="s">
        <v>1283</v>
      </c>
    </row>
    <row r="185" spans="5:6" ht="15" x14ac:dyDescent="0.25">
      <c r="E185" s="76" t="s">
        <v>322</v>
      </c>
      <c r="F185" s="77" t="s">
        <v>1284</v>
      </c>
    </row>
    <row r="186" spans="5:6" ht="15" x14ac:dyDescent="0.25">
      <c r="E186" s="76" t="s">
        <v>302</v>
      </c>
      <c r="F186" s="77" t="s">
        <v>1283</v>
      </c>
    </row>
    <row r="187" spans="5:6" ht="15" x14ac:dyDescent="0.25">
      <c r="E187" s="76" t="s">
        <v>322</v>
      </c>
      <c r="F187" s="77" t="s">
        <v>1284</v>
      </c>
    </row>
    <row r="188" spans="5:6" ht="15" x14ac:dyDescent="0.25">
      <c r="E188" s="76" t="s">
        <v>302</v>
      </c>
      <c r="F188" s="77" t="s">
        <v>1283</v>
      </c>
    </row>
    <row r="189" spans="5:6" ht="15" x14ac:dyDescent="0.25">
      <c r="E189" s="76" t="s">
        <v>322</v>
      </c>
      <c r="F189" s="77" t="s">
        <v>1284</v>
      </c>
    </row>
    <row r="190" spans="5:6" ht="15" x14ac:dyDescent="0.25">
      <c r="E190" s="76" t="s">
        <v>302</v>
      </c>
      <c r="F190" s="77" t="s">
        <v>1283</v>
      </c>
    </row>
    <row r="191" spans="5:6" ht="15" x14ac:dyDescent="0.25">
      <c r="E191" s="76" t="s">
        <v>322</v>
      </c>
      <c r="F191" s="77" t="s">
        <v>1284</v>
      </c>
    </row>
    <row r="192" spans="5:6" ht="15" x14ac:dyDescent="0.25">
      <c r="E192" s="76" t="s">
        <v>302</v>
      </c>
      <c r="F192" s="77" t="s">
        <v>1283</v>
      </c>
    </row>
    <row r="193" spans="5:6" ht="15" x14ac:dyDescent="0.25">
      <c r="E193" s="76" t="s">
        <v>322</v>
      </c>
      <c r="F193" s="77" t="s">
        <v>1284</v>
      </c>
    </row>
    <row r="194" spans="5:6" ht="15" x14ac:dyDescent="0.25">
      <c r="E194" s="76" t="s">
        <v>322</v>
      </c>
      <c r="F194" s="77" t="s">
        <v>1284</v>
      </c>
    </row>
    <row r="195" spans="5:6" ht="15" x14ac:dyDescent="0.25">
      <c r="E195" s="76" t="s">
        <v>322</v>
      </c>
      <c r="F195" s="77" t="s">
        <v>1284</v>
      </c>
    </row>
    <row r="196" spans="5:6" ht="15" x14ac:dyDescent="0.25">
      <c r="E196" s="76" t="s">
        <v>322</v>
      </c>
      <c r="F196" s="77" t="s">
        <v>1284</v>
      </c>
    </row>
    <row r="197" spans="5:6" ht="15" x14ac:dyDescent="0.25">
      <c r="E197" s="76" t="s">
        <v>322</v>
      </c>
      <c r="F197" s="77" t="s">
        <v>1284</v>
      </c>
    </row>
    <row r="198" spans="5:6" ht="15" x14ac:dyDescent="0.25">
      <c r="E198" s="76" t="s">
        <v>322</v>
      </c>
      <c r="F198" s="77" t="s">
        <v>1284</v>
      </c>
    </row>
    <row r="199" spans="5:6" ht="15" x14ac:dyDescent="0.25">
      <c r="E199" s="76" t="s">
        <v>322</v>
      </c>
      <c r="F199" s="77" t="s">
        <v>1284</v>
      </c>
    </row>
    <row r="200" spans="5:6" ht="15" x14ac:dyDescent="0.25">
      <c r="E200" s="76" t="s">
        <v>322</v>
      </c>
      <c r="F200" s="77" t="s">
        <v>1284</v>
      </c>
    </row>
    <row r="201" spans="5:6" ht="15" x14ac:dyDescent="0.25">
      <c r="E201" s="76" t="s">
        <v>322</v>
      </c>
      <c r="F201" s="77" t="s">
        <v>1284</v>
      </c>
    </row>
    <row r="202" spans="5:6" ht="15" x14ac:dyDescent="0.25">
      <c r="E202" s="76" t="s">
        <v>322</v>
      </c>
      <c r="F202" s="77" t="s">
        <v>1284</v>
      </c>
    </row>
    <row r="203" spans="5:6" ht="15" x14ac:dyDescent="0.25">
      <c r="E203" s="76" t="s">
        <v>322</v>
      </c>
      <c r="F203" s="77" t="s">
        <v>1284</v>
      </c>
    </row>
    <row r="204" spans="5:6" ht="15" x14ac:dyDescent="0.25">
      <c r="E204" s="76" t="s">
        <v>322</v>
      </c>
      <c r="F204" s="77" t="s">
        <v>1284</v>
      </c>
    </row>
    <row r="205" spans="5:6" ht="15" x14ac:dyDescent="0.25">
      <c r="E205" s="76" t="s">
        <v>322</v>
      </c>
      <c r="F205" s="77" t="s">
        <v>1284</v>
      </c>
    </row>
    <row r="206" spans="5:6" ht="15" x14ac:dyDescent="0.25">
      <c r="E206" s="76" t="s">
        <v>322</v>
      </c>
      <c r="F206" s="77" t="s">
        <v>1284</v>
      </c>
    </row>
    <row r="207" spans="5:6" ht="15" x14ac:dyDescent="0.25">
      <c r="E207" s="76" t="s">
        <v>322</v>
      </c>
      <c r="F207" s="77" t="s">
        <v>1284</v>
      </c>
    </row>
    <row r="208" spans="5:6" ht="15" x14ac:dyDescent="0.25">
      <c r="E208" s="76" t="s">
        <v>322</v>
      </c>
      <c r="F208" s="77" t="s">
        <v>1284</v>
      </c>
    </row>
    <row r="209" spans="5:6" ht="15" x14ac:dyDescent="0.25">
      <c r="E209" s="76" t="s">
        <v>322</v>
      </c>
      <c r="F209" s="77" t="s">
        <v>1284</v>
      </c>
    </row>
    <row r="210" spans="5:6" ht="15" x14ac:dyDescent="0.25">
      <c r="E210" s="76" t="s">
        <v>322</v>
      </c>
      <c r="F210" s="77" t="s">
        <v>1284</v>
      </c>
    </row>
    <row r="211" spans="5:6" ht="15" x14ac:dyDescent="0.25">
      <c r="E211" s="76" t="s">
        <v>322</v>
      </c>
      <c r="F211" s="77" t="s">
        <v>1284</v>
      </c>
    </row>
    <row r="212" spans="5:6" ht="15" x14ac:dyDescent="0.25">
      <c r="E212" s="76" t="s">
        <v>322</v>
      </c>
      <c r="F212" s="77" t="s">
        <v>1284</v>
      </c>
    </row>
    <row r="213" spans="5:6" ht="15" x14ac:dyDescent="0.25">
      <c r="E213" s="76" t="s">
        <v>322</v>
      </c>
      <c r="F213" s="77" t="s">
        <v>1284</v>
      </c>
    </row>
    <row r="214" spans="5:6" ht="15" x14ac:dyDescent="0.25">
      <c r="E214" s="76" t="s">
        <v>322</v>
      </c>
      <c r="F214" s="77" t="s">
        <v>1284</v>
      </c>
    </row>
    <row r="215" spans="5:6" ht="15" x14ac:dyDescent="0.25">
      <c r="E215" s="76" t="s">
        <v>322</v>
      </c>
      <c r="F215" s="77" t="s">
        <v>1284</v>
      </c>
    </row>
    <row r="216" spans="5:6" ht="15" x14ac:dyDescent="0.25">
      <c r="E216" s="76" t="s">
        <v>322</v>
      </c>
      <c r="F216" s="77" t="s">
        <v>1284</v>
      </c>
    </row>
    <row r="217" spans="5:6" ht="15" x14ac:dyDescent="0.25">
      <c r="E217" s="76" t="s">
        <v>322</v>
      </c>
      <c r="F217" s="77" t="s">
        <v>1284</v>
      </c>
    </row>
    <row r="218" spans="5:6" ht="15" x14ac:dyDescent="0.25">
      <c r="E218" s="76" t="s">
        <v>322</v>
      </c>
      <c r="F218" s="77" t="s">
        <v>1284</v>
      </c>
    </row>
    <row r="219" spans="5:6" ht="15" x14ac:dyDescent="0.25">
      <c r="E219" s="76" t="s">
        <v>322</v>
      </c>
      <c r="F219" s="77" t="s">
        <v>1284</v>
      </c>
    </row>
    <row r="220" spans="5:6" ht="15" x14ac:dyDescent="0.25">
      <c r="E220" s="76" t="s">
        <v>322</v>
      </c>
      <c r="F220" s="77" t="s">
        <v>1284</v>
      </c>
    </row>
    <row r="221" spans="5:6" ht="15" x14ac:dyDescent="0.25">
      <c r="E221" s="76" t="s">
        <v>322</v>
      </c>
      <c r="F221" s="77" t="s">
        <v>1284</v>
      </c>
    </row>
    <row r="222" spans="5:6" ht="15" x14ac:dyDescent="0.25">
      <c r="E222" s="76" t="s">
        <v>322</v>
      </c>
      <c r="F222" s="77" t="s">
        <v>1284</v>
      </c>
    </row>
    <row r="223" spans="5:6" ht="15" x14ac:dyDescent="0.25">
      <c r="E223" s="76" t="s">
        <v>322</v>
      </c>
      <c r="F223" s="77" t="s">
        <v>1284</v>
      </c>
    </row>
    <row r="224" spans="5:6" ht="15" x14ac:dyDescent="0.25">
      <c r="E224" s="76" t="s">
        <v>322</v>
      </c>
      <c r="F224" s="77" t="s">
        <v>1284</v>
      </c>
    </row>
    <row r="225" spans="5:6" ht="15" x14ac:dyDescent="0.25">
      <c r="E225" s="76" t="s">
        <v>322</v>
      </c>
      <c r="F225" s="77" t="s">
        <v>1284</v>
      </c>
    </row>
    <row r="226" spans="5:6" ht="15" x14ac:dyDescent="0.25">
      <c r="E226" s="76" t="s">
        <v>352</v>
      </c>
      <c r="F226" s="77" t="s">
        <v>1285</v>
      </c>
    </row>
    <row r="227" spans="5:6" ht="15" x14ac:dyDescent="0.25">
      <c r="E227" s="76" t="s">
        <v>288</v>
      </c>
      <c r="F227" s="77" t="s">
        <v>1282</v>
      </c>
    </row>
    <row r="228" spans="5:6" ht="15" x14ac:dyDescent="0.25">
      <c r="E228" s="76" t="s">
        <v>367</v>
      </c>
      <c r="F228" s="77" t="s">
        <v>1287</v>
      </c>
    </row>
    <row r="229" spans="5:6" ht="15" x14ac:dyDescent="0.25">
      <c r="E229" s="76" t="s">
        <v>352</v>
      </c>
      <c r="F229" s="77" t="s">
        <v>1285</v>
      </c>
    </row>
    <row r="230" spans="5:6" ht="15" x14ac:dyDescent="0.25">
      <c r="E230" s="76" t="s">
        <v>288</v>
      </c>
      <c r="F230" s="77" t="s">
        <v>1282</v>
      </c>
    </row>
    <row r="231" spans="5:6" ht="15" x14ac:dyDescent="0.25">
      <c r="E231" s="76" t="s">
        <v>367</v>
      </c>
      <c r="F231" s="77" t="s">
        <v>1287</v>
      </c>
    </row>
    <row r="232" spans="5:6" ht="15" x14ac:dyDescent="0.25">
      <c r="E232" s="76" t="s">
        <v>352</v>
      </c>
      <c r="F232" s="77" t="s">
        <v>1285</v>
      </c>
    </row>
    <row r="233" spans="5:6" ht="15" x14ac:dyDescent="0.25">
      <c r="E233" s="76" t="s">
        <v>288</v>
      </c>
      <c r="F233" s="77" t="s">
        <v>1282</v>
      </c>
    </row>
    <row r="234" spans="5:6" ht="15" x14ac:dyDescent="0.25">
      <c r="E234" s="76" t="s">
        <v>367</v>
      </c>
      <c r="F234" s="77" t="s">
        <v>1287</v>
      </c>
    </row>
    <row r="235" spans="5:6" ht="15" x14ac:dyDescent="0.25">
      <c r="E235" s="76" t="s">
        <v>352</v>
      </c>
      <c r="F235" s="77" t="s">
        <v>1285</v>
      </c>
    </row>
    <row r="236" spans="5:6" ht="15" x14ac:dyDescent="0.25">
      <c r="E236" s="76" t="s">
        <v>288</v>
      </c>
      <c r="F236" s="77" t="s">
        <v>1282</v>
      </c>
    </row>
    <row r="237" spans="5:6" ht="15" x14ac:dyDescent="0.25">
      <c r="E237" s="76" t="s">
        <v>367</v>
      </c>
      <c r="F237" s="77" t="s">
        <v>1287</v>
      </c>
    </row>
    <row r="238" spans="5:6" ht="15" x14ac:dyDescent="0.25">
      <c r="E238" s="76" t="s">
        <v>352</v>
      </c>
      <c r="F238" s="77" t="s">
        <v>1285</v>
      </c>
    </row>
    <row r="239" spans="5:6" ht="15" x14ac:dyDescent="0.25">
      <c r="E239" s="76" t="s">
        <v>367</v>
      </c>
      <c r="F239" s="77" t="s">
        <v>1287</v>
      </c>
    </row>
    <row r="240" spans="5:6" ht="15" x14ac:dyDescent="0.25">
      <c r="E240" s="76" t="s">
        <v>352</v>
      </c>
      <c r="F240" s="77" t="s">
        <v>1285</v>
      </c>
    </row>
    <row r="241" spans="5:6" ht="15" x14ac:dyDescent="0.25">
      <c r="E241" s="76" t="s">
        <v>367</v>
      </c>
      <c r="F241" s="77" t="s">
        <v>1287</v>
      </c>
    </row>
    <row r="242" spans="5:6" ht="15" x14ac:dyDescent="0.25">
      <c r="E242" s="76" t="s">
        <v>352</v>
      </c>
      <c r="F242" s="77" t="s">
        <v>1285</v>
      </c>
    </row>
    <row r="243" spans="5:6" ht="15" x14ac:dyDescent="0.25">
      <c r="E243" s="76" t="s">
        <v>288</v>
      </c>
      <c r="F243" s="77" t="s">
        <v>1282</v>
      </c>
    </row>
    <row r="244" spans="5:6" ht="15" x14ac:dyDescent="0.25">
      <c r="E244" s="76" t="s">
        <v>367</v>
      </c>
      <c r="F244" s="77" t="s">
        <v>1287</v>
      </c>
    </row>
    <row r="245" spans="5:6" ht="15" x14ac:dyDescent="0.25">
      <c r="E245" s="76" t="s">
        <v>352</v>
      </c>
      <c r="F245" s="77" t="s">
        <v>1285</v>
      </c>
    </row>
    <row r="246" spans="5:6" ht="15" x14ac:dyDescent="0.25">
      <c r="E246" s="76" t="s">
        <v>288</v>
      </c>
      <c r="F246" s="77" t="s">
        <v>1282</v>
      </c>
    </row>
    <row r="247" spans="5:6" ht="15" x14ac:dyDescent="0.25">
      <c r="E247" s="76" t="s">
        <v>367</v>
      </c>
      <c r="F247" s="77" t="s">
        <v>1287</v>
      </c>
    </row>
    <row r="248" spans="5:6" ht="15" x14ac:dyDescent="0.25">
      <c r="E248" s="76" t="s">
        <v>352</v>
      </c>
      <c r="F248" s="77" t="s">
        <v>1285</v>
      </c>
    </row>
    <row r="249" spans="5:6" ht="15" x14ac:dyDescent="0.25">
      <c r="E249" s="76" t="s">
        <v>288</v>
      </c>
      <c r="F249" s="77" t="s">
        <v>1282</v>
      </c>
    </row>
    <row r="250" spans="5:6" ht="15" x14ac:dyDescent="0.25">
      <c r="E250" s="76" t="s">
        <v>367</v>
      </c>
      <c r="F250" s="77" t="s">
        <v>1287</v>
      </c>
    </row>
    <row r="251" spans="5:6" ht="15" x14ac:dyDescent="0.25">
      <c r="E251" s="76" t="s">
        <v>288</v>
      </c>
      <c r="F251" s="77" t="s">
        <v>1282</v>
      </c>
    </row>
    <row r="252" spans="5:6" ht="15" x14ac:dyDescent="0.25">
      <c r="E252" s="76" t="s">
        <v>367</v>
      </c>
      <c r="F252" s="77" t="s">
        <v>1287</v>
      </c>
    </row>
    <row r="253" spans="5:6" ht="15" x14ac:dyDescent="0.25">
      <c r="E253" s="76" t="s">
        <v>288</v>
      </c>
      <c r="F253" s="77" t="s">
        <v>1282</v>
      </c>
    </row>
    <row r="254" spans="5:6" ht="15" x14ac:dyDescent="0.25">
      <c r="E254" s="76" t="s">
        <v>288</v>
      </c>
      <c r="F254" s="77" t="s">
        <v>1282</v>
      </c>
    </row>
    <row r="255" spans="5:6" ht="15" x14ac:dyDescent="0.25">
      <c r="E255" s="76" t="s">
        <v>367</v>
      </c>
      <c r="F255" s="77" t="s">
        <v>1287</v>
      </c>
    </row>
    <row r="256" spans="5:6" ht="15" x14ac:dyDescent="0.25">
      <c r="E256" s="76" t="s">
        <v>288</v>
      </c>
      <c r="F256" s="77" t="s">
        <v>1282</v>
      </c>
    </row>
    <row r="257" spans="5:6" ht="15" x14ac:dyDescent="0.25">
      <c r="E257" s="76" t="s">
        <v>367</v>
      </c>
      <c r="F257" s="77" t="s">
        <v>1287</v>
      </c>
    </row>
    <row r="258" spans="5:6" ht="15" x14ac:dyDescent="0.25">
      <c r="E258" s="76" t="s">
        <v>288</v>
      </c>
      <c r="F258" s="77" t="s">
        <v>1282</v>
      </c>
    </row>
    <row r="259" spans="5:6" ht="15" x14ac:dyDescent="0.25">
      <c r="E259" s="76" t="s">
        <v>367</v>
      </c>
      <c r="F259" s="77" t="s">
        <v>1287</v>
      </c>
    </row>
    <row r="260" spans="5:6" ht="15" x14ac:dyDescent="0.25">
      <c r="E260" s="76" t="s">
        <v>288</v>
      </c>
      <c r="F260" s="77" t="s">
        <v>1282</v>
      </c>
    </row>
    <row r="261" spans="5:6" ht="15" x14ac:dyDescent="0.25">
      <c r="E261" s="76" t="s">
        <v>367</v>
      </c>
      <c r="F261" s="77" t="s">
        <v>1287</v>
      </c>
    </row>
    <row r="262" spans="5:6" ht="15" x14ac:dyDescent="0.25">
      <c r="E262" s="76" t="s">
        <v>288</v>
      </c>
      <c r="F262" s="77" t="s">
        <v>1282</v>
      </c>
    </row>
    <row r="263" spans="5:6" ht="15" x14ac:dyDescent="0.25">
      <c r="E263" s="76" t="s">
        <v>367</v>
      </c>
      <c r="F263" s="77" t="s">
        <v>1287</v>
      </c>
    </row>
    <row r="264" spans="5:6" ht="15" x14ac:dyDescent="0.25">
      <c r="E264" s="76" t="s">
        <v>288</v>
      </c>
      <c r="F264" s="77" t="s">
        <v>1282</v>
      </c>
    </row>
    <row r="265" spans="5:6" ht="15" x14ac:dyDescent="0.25">
      <c r="E265" s="76" t="s">
        <v>367</v>
      </c>
      <c r="F265" s="77" t="s">
        <v>1287</v>
      </c>
    </row>
    <row r="266" spans="5:6" ht="15" x14ac:dyDescent="0.25">
      <c r="E266" s="76" t="s">
        <v>288</v>
      </c>
      <c r="F266" s="77" t="s">
        <v>1282</v>
      </c>
    </row>
    <row r="267" spans="5:6" ht="15" x14ac:dyDescent="0.25">
      <c r="E267" s="76" t="s">
        <v>367</v>
      </c>
      <c r="F267" s="77" t="s">
        <v>1287</v>
      </c>
    </row>
    <row r="268" spans="5:6" ht="15" x14ac:dyDescent="0.25">
      <c r="E268" s="76" t="s">
        <v>288</v>
      </c>
      <c r="F268" s="77" t="s">
        <v>1282</v>
      </c>
    </row>
    <row r="269" spans="5:6" ht="15" x14ac:dyDescent="0.25">
      <c r="E269" s="76" t="s">
        <v>367</v>
      </c>
      <c r="F269" s="77" t="s">
        <v>1287</v>
      </c>
    </row>
    <row r="270" spans="5:6" ht="15" x14ac:dyDescent="0.25">
      <c r="E270" s="76" t="s">
        <v>288</v>
      </c>
      <c r="F270" s="77" t="s">
        <v>1282</v>
      </c>
    </row>
    <row r="271" spans="5:6" ht="15" x14ac:dyDescent="0.25">
      <c r="E271" s="76" t="s">
        <v>367</v>
      </c>
      <c r="F271" s="77" t="s">
        <v>1287</v>
      </c>
    </row>
    <row r="272" spans="5:6" ht="15" x14ac:dyDescent="0.25">
      <c r="E272" s="76" t="s">
        <v>288</v>
      </c>
      <c r="F272" s="77" t="s">
        <v>1282</v>
      </c>
    </row>
    <row r="273" spans="5:6" ht="15" x14ac:dyDescent="0.25">
      <c r="E273" s="76" t="s">
        <v>367</v>
      </c>
      <c r="F273" s="77" t="s">
        <v>1287</v>
      </c>
    </row>
    <row r="274" spans="5:6" ht="15" x14ac:dyDescent="0.25">
      <c r="E274" s="76" t="s">
        <v>302</v>
      </c>
      <c r="F274" s="77" t="s">
        <v>1283</v>
      </c>
    </row>
    <row r="275" spans="5:6" ht="15" x14ac:dyDescent="0.25">
      <c r="E275" s="76" t="s">
        <v>288</v>
      </c>
      <c r="F275" s="77" t="s">
        <v>1282</v>
      </c>
    </row>
    <row r="276" spans="5:6" ht="15" x14ac:dyDescent="0.25">
      <c r="E276" s="76" t="s">
        <v>367</v>
      </c>
      <c r="F276" s="77" t="s">
        <v>1287</v>
      </c>
    </row>
    <row r="277" spans="5:6" ht="15" x14ac:dyDescent="0.25">
      <c r="E277" s="76" t="s">
        <v>288</v>
      </c>
      <c r="F277" s="77" t="s">
        <v>1282</v>
      </c>
    </row>
    <row r="278" spans="5:6" ht="15" x14ac:dyDescent="0.25">
      <c r="E278" s="76" t="s">
        <v>367</v>
      </c>
      <c r="F278" s="77" t="s">
        <v>1287</v>
      </c>
    </row>
    <row r="279" spans="5:6" ht="15" x14ac:dyDescent="0.25">
      <c r="E279" s="76" t="s">
        <v>288</v>
      </c>
      <c r="F279" s="77" t="s">
        <v>1282</v>
      </c>
    </row>
    <row r="280" spans="5:6" ht="15" x14ac:dyDescent="0.25">
      <c r="E280" s="76" t="s">
        <v>367</v>
      </c>
      <c r="F280" s="77" t="s">
        <v>1287</v>
      </c>
    </row>
    <row r="281" spans="5:6" ht="15" x14ac:dyDescent="0.25">
      <c r="E281" s="76" t="s">
        <v>302</v>
      </c>
      <c r="F281" s="77" t="s">
        <v>1283</v>
      </c>
    </row>
    <row r="282" spans="5:6" ht="15" x14ac:dyDescent="0.25">
      <c r="E282" s="76" t="s">
        <v>288</v>
      </c>
      <c r="F282" s="77" t="s">
        <v>1282</v>
      </c>
    </row>
    <row r="283" spans="5:6" ht="15" x14ac:dyDescent="0.25">
      <c r="E283" s="76" t="s">
        <v>367</v>
      </c>
      <c r="F283" s="77" t="s">
        <v>1287</v>
      </c>
    </row>
    <row r="284" spans="5:6" ht="15" x14ac:dyDescent="0.25">
      <c r="E284" s="76" t="s">
        <v>302</v>
      </c>
      <c r="F284" s="77" t="s">
        <v>1283</v>
      </c>
    </row>
    <row r="285" spans="5:6" ht="15" x14ac:dyDescent="0.25">
      <c r="E285" s="76" t="s">
        <v>288</v>
      </c>
      <c r="F285" s="77" t="s">
        <v>1282</v>
      </c>
    </row>
    <row r="286" spans="5:6" ht="15" x14ac:dyDescent="0.25">
      <c r="E286" s="76" t="s">
        <v>367</v>
      </c>
      <c r="F286" s="77" t="s">
        <v>1287</v>
      </c>
    </row>
    <row r="287" spans="5:6" ht="15" x14ac:dyDescent="0.25">
      <c r="E287" s="76" t="s">
        <v>302</v>
      </c>
      <c r="F287" s="77" t="s">
        <v>1283</v>
      </c>
    </row>
    <row r="288" spans="5:6" ht="15" x14ac:dyDescent="0.25">
      <c r="E288" s="76" t="s">
        <v>288</v>
      </c>
      <c r="F288" s="77" t="s">
        <v>1282</v>
      </c>
    </row>
    <row r="289" spans="5:6" ht="15" x14ac:dyDescent="0.25">
      <c r="E289" s="76" t="s">
        <v>367</v>
      </c>
      <c r="F289" s="77" t="s">
        <v>1287</v>
      </c>
    </row>
    <row r="290" spans="5:6" ht="15" x14ac:dyDescent="0.25">
      <c r="E290" s="76" t="s">
        <v>302</v>
      </c>
      <c r="F290" s="77" t="s">
        <v>1283</v>
      </c>
    </row>
    <row r="291" spans="5:6" ht="15" x14ac:dyDescent="0.25">
      <c r="E291" s="76" t="s">
        <v>288</v>
      </c>
      <c r="F291" s="77" t="s">
        <v>1282</v>
      </c>
    </row>
    <row r="292" spans="5:6" ht="15" x14ac:dyDescent="0.25">
      <c r="E292" s="76" t="s">
        <v>367</v>
      </c>
      <c r="F292" s="77" t="s">
        <v>1287</v>
      </c>
    </row>
    <row r="293" spans="5:6" ht="15" x14ac:dyDescent="0.25">
      <c r="E293" s="76" t="s">
        <v>302</v>
      </c>
      <c r="F293" s="77" t="s">
        <v>1283</v>
      </c>
    </row>
    <row r="294" spans="5:6" ht="15" x14ac:dyDescent="0.25">
      <c r="E294" s="76" t="s">
        <v>288</v>
      </c>
      <c r="F294" s="77" t="s">
        <v>1282</v>
      </c>
    </row>
    <row r="295" spans="5:6" ht="15" x14ac:dyDescent="0.25">
      <c r="E295" s="76" t="s">
        <v>367</v>
      </c>
      <c r="F295" s="77" t="s">
        <v>1287</v>
      </c>
    </row>
    <row r="296" spans="5:6" ht="15" x14ac:dyDescent="0.25">
      <c r="E296" s="76" t="s">
        <v>302</v>
      </c>
      <c r="F296" s="77" t="s">
        <v>1283</v>
      </c>
    </row>
    <row r="297" spans="5:6" ht="15" x14ac:dyDescent="0.25">
      <c r="E297" s="76" t="s">
        <v>288</v>
      </c>
      <c r="F297" s="77" t="s">
        <v>1282</v>
      </c>
    </row>
    <row r="298" spans="5:6" ht="15" x14ac:dyDescent="0.25">
      <c r="E298" s="76" t="s">
        <v>367</v>
      </c>
      <c r="F298" s="77" t="s">
        <v>1287</v>
      </c>
    </row>
    <row r="299" spans="5:6" ht="15" x14ac:dyDescent="0.25">
      <c r="E299" s="76" t="s">
        <v>302</v>
      </c>
      <c r="F299" s="77" t="s">
        <v>1283</v>
      </c>
    </row>
    <row r="300" spans="5:6" ht="15" x14ac:dyDescent="0.25">
      <c r="E300" s="76" t="s">
        <v>288</v>
      </c>
      <c r="F300" s="77" t="s">
        <v>1282</v>
      </c>
    </row>
    <row r="301" spans="5:6" ht="15" x14ac:dyDescent="0.25">
      <c r="E301" s="76" t="s">
        <v>367</v>
      </c>
      <c r="F301" s="77" t="s">
        <v>1287</v>
      </c>
    </row>
    <row r="302" spans="5:6" ht="15" x14ac:dyDescent="0.25">
      <c r="E302" s="76" t="s">
        <v>302</v>
      </c>
      <c r="F302" s="77" t="s">
        <v>1283</v>
      </c>
    </row>
    <row r="303" spans="5:6" ht="15" x14ac:dyDescent="0.25">
      <c r="E303" s="76" t="s">
        <v>288</v>
      </c>
      <c r="F303" s="77" t="s">
        <v>1282</v>
      </c>
    </row>
    <row r="304" spans="5:6" ht="15" x14ac:dyDescent="0.25">
      <c r="E304" s="76" t="s">
        <v>288</v>
      </c>
      <c r="F304" s="77" t="s">
        <v>1282</v>
      </c>
    </row>
    <row r="305" spans="5:6" ht="15" x14ac:dyDescent="0.25">
      <c r="E305" s="76" t="s">
        <v>288</v>
      </c>
      <c r="F305" s="77" t="s">
        <v>1282</v>
      </c>
    </row>
    <row r="306" spans="5:6" ht="15" x14ac:dyDescent="0.25">
      <c r="E306" s="76" t="s">
        <v>288</v>
      </c>
      <c r="F306" s="77" t="s">
        <v>1282</v>
      </c>
    </row>
    <row r="307" spans="5:6" ht="15" x14ac:dyDescent="0.25">
      <c r="E307" s="76" t="s">
        <v>367</v>
      </c>
      <c r="F307" s="77" t="s">
        <v>1287</v>
      </c>
    </row>
    <row r="308" spans="5:6" ht="15" x14ac:dyDescent="0.25">
      <c r="E308" s="76" t="s">
        <v>302</v>
      </c>
      <c r="F308" s="77" t="s">
        <v>1283</v>
      </c>
    </row>
    <row r="309" spans="5:6" ht="15" x14ac:dyDescent="0.25">
      <c r="E309" s="76" t="s">
        <v>288</v>
      </c>
      <c r="F309" s="77" t="s">
        <v>1282</v>
      </c>
    </row>
    <row r="310" spans="5:6" ht="15" x14ac:dyDescent="0.25">
      <c r="E310" s="76" t="s">
        <v>367</v>
      </c>
      <c r="F310" s="77" t="s">
        <v>1287</v>
      </c>
    </row>
    <row r="311" spans="5:6" ht="15" x14ac:dyDescent="0.25">
      <c r="E311" s="76" t="s">
        <v>288</v>
      </c>
      <c r="F311" s="77" t="s">
        <v>1282</v>
      </c>
    </row>
    <row r="312" spans="5:6" ht="15" x14ac:dyDescent="0.25">
      <c r="E312" s="76" t="s">
        <v>302</v>
      </c>
      <c r="F312" s="77" t="s">
        <v>1283</v>
      </c>
    </row>
    <row r="313" spans="5:6" ht="15" x14ac:dyDescent="0.25">
      <c r="E313" s="76" t="s">
        <v>288</v>
      </c>
      <c r="F313" s="77" t="s">
        <v>1282</v>
      </c>
    </row>
    <row r="314" spans="5:6" ht="15" x14ac:dyDescent="0.25">
      <c r="E314" s="76" t="s">
        <v>302</v>
      </c>
      <c r="F314" s="77" t="s">
        <v>1283</v>
      </c>
    </row>
    <row r="315" spans="5:6" ht="15" x14ac:dyDescent="0.25">
      <c r="E315" s="76" t="s">
        <v>302</v>
      </c>
      <c r="F315" s="77" t="s">
        <v>1283</v>
      </c>
    </row>
    <row r="316" spans="5:6" ht="15" x14ac:dyDescent="0.25">
      <c r="E316" s="76" t="s">
        <v>288</v>
      </c>
      <c r="F316" s="77" t="s">
        <v>1282</v>
      </c>
    </row>
    <row r="317" spans="5:6" ht="15" x14ac:dyDescent="0.25">
      <c r="E317" s="76" t="s">
        <v>302</v>
      </c>
      <c r="F317" s="77" t="s">
        <v>1283</v>
      </c>
    </row>
    <row r="318" spans="5:6" ht="15" x14ac:dyDescent="0.25">
      <c r="E318" s="76" t="s">
        <v>288</v>
      </c>
      <c r="F318" s="77" t="s">
        <v>1282</v>
      </c>
    </row>
    <row r="319" spans="5:6" ht="15" x14ac:dyDescent="0.25">
      <c r="E319" s="76" t="s">
        <v>302</v>
      </c>
      <c r="F319" s="77" t="s">
        <v>1283</v>
      </c>
    </row>
    <row r="320" spans="5:6" ht="15" x14ac:dyDescent="0.25">
      <c r="E320" s="76" t="s">
        <v>288</v>
      </c>
      <c r="F320" s="77" t="s">
        <v>1282</v>
      </c>
    </row>
    <row r="321" spans="5:6" ht="15" x14ac:dyDescent="0.25">
      <c r="E321" s="76" t="s">
        <v>302</v>
      </c>
      <c r="F321" s="77" t="s">
        <v>1283</v>
      </c>
    </row>
    <row r="322" spans="5:6" ht="15" x14ac:dyDescent="0.25">
      <c r="E322" s="76" t="s">
        <v>288</v>
      </c>
      <c r="F322" s="77" t="s">
        <v>1282</v>
      </c>
    </row>
    <row r="323" spans="5:6" ht="15" x14ac:dyDescent="0.25">
      <c r="E323" s="76" t="s">
        <v>302</v>
      </c>
      <c r="F323" s="77" t="s">
        <v>1283</v>
      </c>
    </row>
    <row r="324" spans="5:6" ht="15" x14ac:dyDescent="0.25">
      <c r="E324" s="76" t="s">
        <v>288</v>
      </c>
      <c r="F324" s="77" t="s">
        <v>1282</v>
      </c>
    </row>
    <row r="325" spans="5:6" ht="15" x14ac:dyDescent="0.25">
      <c r="E325" s="76" t="s">
        <v>302</v>
      </c>
      <c r="F325" s="77" t="s">
        <v>1283</v>
      </c>
    </row>
    <row r="326" spans="5:6" ht="15" x14ac:dyDescent="0.25">
      <c r="E326" s="76" t="s">
        <v>288</v>
      </c>
      <c r="F326" s="77" t="s">
        <v>1282</v>
      </c>
    </row>
    <row r="327" spans="5:6" ht="15" x14ac:dyDescent="0.25">
      <c r="E327" s="76" t="s">
        <v>302</v>
      </c>
      <c r="F327" s="77" t="s">
        <v>1283</v>
      </c>
    </row>
    <row r="328" spans="5:6" ht="15" x14ac:dyDescent="0.25">
      <c r="E328" s="76" t="s">
        <v>288</v>
      </c>
      <c r="F328" s="77" t="s">
        <v>1282</v>
      </c>
    </row>
    <row r="329" spans="5:6" ht="15" x14ac:dyDescent="0.25">
      <c r="E329" s="76" t="s">
        <v>302</v>
      </c>
      <c r="F329" s="77" t="s">
        <v>1283</v>
      </c>
    </row>
    <row r="330" spans="5:6" ht="15" x14ac:dyDescent="0.25">
      <c r="E330" s="76" t="s">
        <v>288</v>
      </c>
      <c r="F330" s="77" t="s">
        <v>1282</v>
      </c>
    </row>
    <row r="331" spans="5:6" ht="15" x14ac:dyDescent="0.25">
      <c r="E331" s="76" t="s">
        <v>302</v>
      </c>
      <c r="F331" s="77" t="s">
        <v>1283</v>
      </c>
    </row>
    <row r="332" spans="5:6" ht="15" x14ac:dyDescent="0.25">
      <c r="E332" s="76" t="s">
        <v>288</v>
      </c>
      <c r="F332" s="77" t="s">
        <v>1282</v>
      </c>
    </row>
    <row r="333" spans="5:6" ht="15" x14ac:dyDescent="0.25">
      <c r="E333" s="76" t="s">
        <v>302</v>
      </c>
      <c r="F333" s="77" t="s">
        <v>1283</v>
      </c>
    </row>
    <row r="334" spans="5:6" ht="15" x14ac:dyDescent="0.25">
      <c r="E334" s="76" t="s">
        <v>288</v>
      </c>
      <c r="F334" s="77" t="s">
        <v>1282</v>
      </c>
    </row>
    <row r="335" spans="5:6" ht="15" x14ac:dyDescent="0.25">
      <c r="E335" s="76" t="s">
        <v>322</v>
      </c>
      <c r="F335" s="77" t="s">
        <v>1284</v>
      </c>
    </row>
    <row r="336" spans="5:6" ht="15" x14ac:dyDescent="0.25">
      <c r="E336" s="76" t="s">
        <v>302</v>
      </c>
      <c r="F336" s="77" t="s">
        <v>1283</v>
      </c>
    </row>
    <row r="337" spans="5:6" ht="15" x14ac:dyDescent="0.25">
      <c r="E337" s="76" t="s">
        <v>288</v>
      </c>
      <c r="F337" s="77" t="s">
        <v>1282</v>
      </c>
    </row>
    <row r="338" spans="5:6" ht="15" x14ac:dyDescent="0.25">
      <c r="E338" s="76" t="s">
        <v>322</v>
      </c>
      <c r="F338" s="77" t="s">
        <v>1284</v>
      </c>
    </row>
    <row r="339" spans="5:6" ht="15" x14ac:dyDescent="0.25">
      <c r="E339" s="76" t="s">
        <v>302</v>
      </c>
      <c r="F339" s="77" t="s">
        <v>1283</v>
      </c>
    </row>
    <row r="340" spans="5:6" ht="15" x14ac:dyDescent="0.25">
      <c r="E340" s="76" t="s">
        <v>288</v>
      </c>
      <c r="F340" s="77" t="s">
        <v>1282</v>
      </c>
    </row>
    <row r="341" spans="5:6" ht="15" x14ac:dyDescent="0.25">
      <c r="E341" s="76" t="s">
        <v>302</v>
      </c>
      <c r="F341" s="77" t="s">
        <v>1283</v>
      </c>
    </row>
    <row r="342" spans="5:6" ht="15" x14ac:dyDescent="0.25">
      <c r="E342" s="76" t="s">
        <v>288</v>
      </c>
      <c r="F342" s="77" t="s">
        <v>1282</v>
      </c>
    </row>
    <row r="343" spans="5:6" ht="15" x14ac:dyDescent="0.25">
      <c r="E343" s="76" t="s">
        <v>302</v>
      </c>
      <c r="F343" s="77" t="s">
        <v>1283</v>
      </c>
    </row>
    <row r="344" spans="5:6" ht="15" x14ac:dyDescent="0.25">
      <c r="E344" s="76" t="s">
        <v>288</v>
      </c>
      <c r="F344" s="77" t="s">
        <v>1282</v>
      </c>
    </row>
    <row r="345" spans="5:6" ht="15" x14ac:dyDescent="0.25">
      <c r="E345" s="76" t="s">
        <v>322</v>
      </c>
      <c r="F345" s="77" t="s">
        <v>1284</v>
      </c>
    </row>
    <row r="346" spans="5:6" ht="15" x14ac:dyDescent="0.25">
      <c r="E346" s="76" t="s">
        <v>302</v>
      </c>
      <c r="F346" s="77" t="s">
        <v>1283</v>
      </c>
    </row>
    <row r="347" spans="5:6" ht="15" x14ac:dyDescent="0.25">
      <c r="E347" s="76" t="s">
        <v>322</v>
      </c>
      <c r="F347" s="77" t="s">
        <v>1284</v>
      </c>
    </row>
    <row r="348" spans="5:6" ht="15" x14ac:dyDescent="0.25">
      <c r="E348" s="76" t="s">
        <v>302</v>
      </c>
      <c r="F348" s="77" t="s">
        <v>1283</v>
      </c>
    </row>
    <row r="349" spans="5:6" ht="15" x14ac:dyDescent="0.25">
      <c r="E349" s="76" t="s">
        <v>302</v>
      </c>
      <c r="F349" s="77" t="s">
        <v>1283</v>
      </c>
    </row>
    <row r="350" spans="5:6" ht="15" x14ac:dyDescent="0.25">
      <c r="E350" s="76" t="s">
        <v>288</v>
      </c>
      <c r="F350" s="77" t="s">
        <v>1282</v>
      </c>
    </row>
    <row r="351" spans="5:6" ht="15" x14ac:dyDescent="0.25">
      <c r="E351" s="76" t="s">
        <v>322</v>
      </c>
      <c r="F351" s="77" t="s">
        <v>1284</v>
      </c>
    </row>
    <row r="352" spans="5:6" ht="15" x14ac:dyDescent="0.25">
      <c r="E352" s="76" t="s">
        <v>302</v>
      </c>
      <c r="F352" s="77" t="s">
        <v>1283</v>
      </c>
    </row>
    <row r="353" spans="5:6" ht="15" x14ac:dyDescent="0.25">
      <c r="E353" s="76" t="s">
        <v>288</v>
      </c>
      <c r="F353" s="77" t="s">
        <v>1282</v>
      </c>
    </row>
    <row r="354" spans="5:6" ht="15" x14ac:dyDescent="0.25">
      <c r="E354" s="76" t="s">
        <v>322</v>
      </c>
      <c r="F354" s="77" t="s">
        <v>1284</v>
      </c>
    </row>
    <row r="355" spans="5:6" ht="15" x14ac:dyDescent="0.25">
      <c r="E355" s="76" t="s">
        <v>302</v>
      </c>
      <c r="F355" s="77" t="s">
        <v>1283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8"/>
  <sheetViews>
    <sheetView workbookViewId="0">
      <pane ySplit="4" topLeftCell="A5" activePane="bottomLeft" state="frozen"/>
      <selection pane="bottomLeft" activeCell="A3" sqref="A3"/>
    </sheetView>
  </sheetViews>
  <sheetFormatPr defaultRowHeight="12.75" x14ac:dyDescent="0.2"/>
  <cols>
    <col min="1" max="1" width="14.1640625" bestFit="1" customWidth="1"/>
    <col min="2" max="2" width="20.33203125" bestFit="1" customWidth="1"/>
    <col min="3" max="3" width="26" bestFit="1" customWidth="1"/>
    <col min="4" max="5" width="7" bestFit="1" customWidth="1"/>
    <col min="6" max="6" width="12" bestFit="1" customWidth="1"/>
    <col min="7" max="7" width="11" bestFit="1" customWidth="1"/>
    <col min="8" max="8" width="8" bestFit="1" customWidth="1"/>
    <col min="9" max="9" width="11" bestFit="1" customWidth="1"/>
    <col min="10" max="10" width="8" bestFit="1" customWidth="1"/>
    <col min="11" max="11" width="11" bestFit="1" customWidth="1"/>
    <col min="12" max="12" width="8" bestFit="1" customWidth="1"/>
    <col min="13" max="13" width="11" bestFit="1" customWidth="1"/>
    <col min="14" max="14" width="8" bestFit="1" customWidth="1"/>
    <col min="15" max="15" width="11" bestFit="1" customWidth="1"/>
    <col min="16" max="16" width="8" bestFit="1" customWidth="1"/>
    <col min="17" max="17" width="11" bestFit="1" customWidth="1"/>
    <col min="18" max="18" width="8" bestFit="1" customWidth="1"/>
    <col min="19" max="19" width="11" bestFit="1" customWidth="1"/>
    <col min="20" max="20" width="8" bestFit="1" customWidth="1"/>
    <col min="21" max="21" width="11" bestFit="1" customWidth="1"/>
    <col min="22" max="22" width="8" bestFit="1" customWidth="1"/>
    <col min="23" max="23" width="11" bestFit="1" customWidth="1"/>
    <col min="24" max="24" width="8" bestFit="1" customWidth="1"/>
    <col min="25" max="25" width="11" bestFit="1" customWidth="1"/>
    <col min="26" max="26" width="8" bestFit="1" customWidth="1"/>
    <col min="27" max="27" width="11" bestFit="1" customWidth="1"/>
    <col min="28" max="28" width="8" bestFit="1" customWidth="1"/>
    <col min="29" max="29" width="11" bestFit="1" customWidth="1"/>
    <col min="30" max="30" width="8" bestFit="1" customWidth="1"/>
    <col min="31" max="31" width="11" bestFit="1" customWidth="1"/>
    <col min="32" max="32" width="8" bestFit="1" customWidth="1"/>
    <col min="33" max="33" width="11" bestFit="1" customWidth="1"/>
    <col min="34" max="34" width="8" bestFit="1" customWidth="1"/>
    <col min="35" max="35" width="11" bestFit="1" customWidth="1"/>
    <col min="36" max="36" width="8" bestFit="1" customWidth="1"/>
    <col min="37" max="37" width="11" bestFit="1" customWidth="1"/>
    <col min="38" max="38" width="8" bestFit="1" customWidth="1"/>
    <col min="39" max="39" width="11" bestFit="1" customWidth="1"/>
    <col min="40" max="40" width="8" bestFit="1" customWidth="1"/>
    <col min="41" max="41" width="11" bestFit="1" customWidth="1"/>
    <col min="42" max="42" width="8" bestFit="1" customWidth="1"/>
    <col min="43" max="43" width="11" bestFit="1" customWidth="1"/>
    <col min="44" max="44" width="8" bestFit="1" customWidth="1"/>
    <col min="45" max="45" width="11" bestFit="1" customWidth="1"/>
    <col min="46" max="46" width="8" bestFit="1" customWidth="1"/>
    <col min="47" max="47" width="11" bestFit="1" customWidth="1"/>
    <col min="48" max="48" width="8" bestFit="1" customWidth="1"/>
    <col min="49" max="49" width="11" bestFit="1" customWidth="1"/>
    <col min="50" max="50" width="8" bestFit="1" customWidth="1"/>
    <col min="51" max="51" width="11" bestFit="1" customWidth="1"/>
    <col min="52" max="52" width="8" bestFit="1" customWidth="1"/>
    <col min="53" max="53" width="11" bestFit="1" customWidth="1"/>
    <col min="54" max="54" width="8" bestFit="1" customWidth="1"/>
    <col min="55" max="55" width="11" bestFit="1" customWidth="1"/>
    <col min="56" max="56" width="8" bestFit="1" customWidth="1"/>
    <col min="57" max="57" width="11" bestFit="1" customWidth="1"/>
    <col min="58" max="58" width="8" bestFit="1" customWidth="1"/>
    <col min="59" max="59" width="11" bestFit="1" customWidth="1"/>
    <col min="60" max="60" width="8" bestFit="1" customWidth="1"/>
    <col min="61" max="61" width="11" bestFit="1" customWidth="1"/>
    <col min="62" max="62" width="8" bestFit="1" customWidth="1"/>
    <col min="63" max="63" width="11" bestFit="1" customWidth="1"/>
    <col min="64" max="64" width="8" bestFit="1" customWidth="1"/>
    <col min="65" max="65" width="11" bestFit="1" customWidth="1"/>
    <col min="66" max="66" width="12" bestFit="1" customWidth="1"/>
    <col min="67" max="67" width="23.6640625" bestFit="1" customWidth="1"/>
    <col min="68" max="68" width="23.5" bestFit="1" customWidth="1"/>
    <col min="69" max="69" width="26.83203125" bestFit="1" customWidth="1"/>
    <col min="70" max="70" width="23.5" bestFit="1" customWidth="1"/>
    <col min="71" max="71" width="26.83203125" bestFit="1" customWidth="1"/>
    <col min="72" max="72" width="23.5" bestFit="1" customWidth="1"/>
    <col min="73" max="73" width="26.83203125" bestFit="1" customWidth="1"/>
    <col min="74" max="74" width="23.5" bestFit="1" customWidth="1"/>
    <col min="75" max="75" width="26.83203125" bestFit="1" customWidth="1"/>
    <col min="76" max="76" width="23.5" bestFit="1" customWidth="1"/>
    <col min="77" max="77" width="26.83203125" bestFit="1" customWidth="1"/>
    <col min="78" max="78" width="23.5" bestFit="1" customWidth="1"/>
    <col min="79" max="79" width="26.83203125" bestFit="1" customWidth="1"/>
    <col min="80" max="80" width="23.5" bestFit="1" customWidth="1"/>
    <col min="81" max="81" width="26.83203125" bestFit="1" customWidth="1"/>
    <col min="82" max="82" width="23.5" bestFit="1" customWidth="1"/>
    <col min="83" max="83" width="26.83203125" bestFit="1" customWidth="1"/>
    <col min="84" max="84" width="23.5" bestFit="1" customWidth="1"/>
    <col min="85" max="85" width="26.83203125" bestFit="1" customWidth="1"/>
    <col min="86" max="86" width="23.5" bestFit="1" customWidth="1"/>
    <col min="87" max="87" width="26.83203125" bestFit="1" customWidth="1"/>
    <col min="88" max="88" width="23.5" bestFit="1" customWidth="1"/>
    <col min="89" max="89" width="26.83203125" bestFit="1" customWidth="1"/>
    <col min="90" max="90" width="23.5" bestFit="1" customWidth="1"/>
    <col min="91" max="91" width="26.83203125" bestFit="1" customWidth="1"/>
    <col min="92" max="92" width="23.5" bestFit="1" customWidth="1"/>
    <col min="93" max="93" width="26.83203125" bestFit="1" customWidth="1"/>
    <col min="94" max="94" width="23.5" bestFit="1" customWidth="1"/>
    <col min="95" max="95" width="26.83203125" bestFit="1" customWidth="1"/>
    <col min="96" max="96" width="23.5" bestFit="1" customWidth="1"/>
    <col min="97" max="97" width="26.83203125" bestFit="1" customWidth="1"/>
    <col min="98" max="98" width="23.5" bestFit="1" customWidth="1"/>
    <col min="99" max="99" width="26.83203125" bestFit="1" customWidth="1"/>
    <col min="100" max="100" width="23.5" bestFit="1" customWidth="1"/>
    <col min="101" max="101" width="26.83203125" bestFit="1" customWidth="1"/>
    <col min="102" max="102" width="23.5" bestFit="1" customWidth="1"/>
    <col min="103" max="103" width="26.83203125" bestFit="1" customWidth="1"/>
    <col min="104" max="104" width="23.5" bestFit="1" customWidth="1"/>
    <col min="105" max="105" width="26.83203125" bestFit="1" customWidth="1"/>
    <col min="106" max="106" width="23.5" bestFit="1" customWidth="1"/>
    <col min="107" max="107" width="26.83203125" bestFit="1" customWidth="1"/>
    <col min="108" max="108" width="23.5" bestFit="1" customWidth="1"/>
    <col min="109" max="109" width="26.83203125" bestFit="1" customWidth="1"/>
    <col min="110" max="110" width="23.5" bestFit="1" customWidth="1"/>
    <col min="111" max="111" width="26.83203125" bestFit="1" customWidth="1"/>
    <col min="112" max="112" width="23.5" bestFit="1" customWidth="1"/>
    <col min="113" max="113" width="26.83203125" bestFit="1" customWidth="1"/>
    <col min="114" max="114" width="23.5" bestFit="1" customWidth="1"/>
    <col min="115" max="115" width="26.83203125" bestFit="1" customWidth="1"/>
    <col min="116" max="116" width="23.5" bestFit="1" customWidth="1"/>
    <col min="117" max="117" width="26.83203125" bestFit="1" customWidth="1"/>
    <col min="118" max="118" width="23.5" bestFit="1" customWidth="1"/>
    <col min="119" max="119" width="26.83203125" bestFit="1" customWidth="1"/>
    <col min="120" max="120" width="23.5" bestFit="1" customWidth="1"/>
    <col min="121" max="121" width="26.83203125" bestFit="1" customWidth="1"/>
    <col min="122" max="122" width="23.5" bestFit="1" customWidth="1"/>
    <col min="123" max="123" width="26.83203125" bestFit="1" customWidth="1"/>
    <col min="124" max="124" width="23.5" bestFit="1" customWidth="1"/>
    <col min="125" max="125" width="26.83203125" bestFit="1" customWidth="1"/>
    <col min="126" max="126" width="23.5" bestFit="1" customWidth="1"/>
    <col min="127" max="127" width="26.83203125" bestFit="1" customWidth="1"/>
    <col min="128" max="128" width="23.5" bestFit="1" customWidth="1"/>
    <col min="129" max="129" width="26.83203125" bestFit="1" customWidth="1"/>
    <col min="130" max="130" width="23.5" bestFit="1" customWidth="1"/>
    <col min="131" max="131" width="26.83203125" bestFit="1" customWidth="1"/>
    <col min="132" max="132" width="23.5" bestFit="1" customWidth="1"/>
    <col min="133" max="133" width="26.83203125" bestFit="1" customWidth="1"/>
    <col min="134" max="134" width="23.5" bestFit="1" customWidth="1"/>
    <col min="135" max="135" width="26.83203125" bestFit="1" customWidth="1"/>
    <col min="136" max="136" width="23.5" bestFit="1" customWidth="1"/>
    <col min="137" max="137" width="26.83203125" bestFit="1" customWidth="1"/>
    <col min="138" max="138" width="23.5" bestFit="1" customWidth="1"/>
    <col min="139" max="139" width="26.83203125" bestFit="1" customWidth="1"/>
    <col min="140" max="140" width="23.5" bestFit="1" customWidth="1"/>
    <col min="141" max="141" width="26.83203125" bestFit="1" customWidth="1"/>
    <col min="142" max="142" width="23.5" bestFit="1" customWidth="1"/>
    <col min="143" max="143" width="26.83203125" bestFit="1" customWidth="1"/>
    <col min="144" max="144" width="23.5" bestFit="1" customWidth="1"/>
    <col min="145" max="145" width="26.83203125" bestFit="1" customWidth="1"/>
    <col min="146" max="146" width="23.5" bestFit="1" customWidth="1"/>
    <col min="147" max="147" width="26.83203125" bestFit="1" customWidth="1"/>
    <col min="148" max="148" width="23.5" bestFit="1" customWidth="1"/>
    <col min="149" max="149" width="26.83203125" bestFit="1" customWidth="1"/>
    <col min="150" max="150" width="23.5" bestFit="1" customWidth="1"/>
    <col min="151" max="151" width="26.83203125" bestFit="1" customWidth="1"/>
    <col min="152" max="152" width="23.5" bestFit="1" customWidth="1"/>
    <col min="153" max="153" width="26.83203125" bestFit="1" customWidth="1"/>
    <col min="154" max="154" width="23.5" bestFit="1" customWidth="1"/>
    <col min="155" max="155" width="26.83203125" bestFit="1" customWidth="1"/>
    <col min="156" max="156" width="23.5" bestFit="1" customWidth="1"/>
    <col min="157" max="157" width="26.83203125" bestFit="1" customWidth="1"/>
    <col min="158" max="158" width="23.5" bestFit="1" customWidth="1"/>
    <col min="159" max="159" width="26.83203125" bestFit="1" customWidth="1"/>
    <col min="160" max="160" width="23.5" bestFit="1" customWidth="1"/>
    <col min="161" max="161" width="26.83203125" bestFit="1" customWidth="1"/>
    <col min="162" max="162" width="23.5" bestFit="1" customWidth="1"/>
    <col min="163" max="163" width="26.83203125" bestFit="1" customWidth="1"/>
    <col min="164" max="164" width="23.5" bestFit="1" customWidth="1"/>
    <col min="165" max="165" width="26.83203125" bestFit="1" customWidth="1"/>
    <col min="166" max="166" width="23.5" bestFit="1" customWidth="1"/>
    <col min="167" max="167" width="26.83203125" bestFit="1" customWidth="1"/>
    <col min="168" max="168" width="23.5" bestFit="1" customWidth="1"/>
    <col min="169" max="169" width="26.83203125" bestFit="1" customWidth="1"/>
    <col min="170" max="170" width="23.5" bestFit="1" customWidth="1"/>
    <col min="171" max="171" width="26.83203125" bestFit="1" customWidth="1"/>
    <col min="172" max="172" width="23.5" bestFit="1" customWidth="1"/>
    <col min="173" max="173" width="26.83203125" bestFit="1" customWidth="1"/>
    <col min="174" max="174" width="23.5" bestFit="1" customWidth="1"/>
    <col min="175" max="175" width="26.83203125" bestFit="1" customWidth="1"/>
    <col min="176" max="176" width="23.5" bestFit="1" customWidth="1"/>
    <col min="177" max="177" width="26.83203125" bestFit="1" customWidth="1"/>
    <col min="178" max="178" width="23.5" bestFit="1" customWidth="1"/>
    <col min="179" max="179" width="26.83203125" bestFit="1" customWidth="1"/>
    <col min="180" max="180" width="23.5" bestFit="1" customWidth="1"/>
    <col min="181" max="181" width="26.83203125" bestFit="1" customWidth="1"/>
    <col min="182" max="182" width="23.5" bestFit="1" customWidth="1"/>
    <col min="183" max="183" width="26.83203125" bestFit="1" customWidth="1"/>
    <col min="184" max="184" width="23.5" bestFit="1" customWidth="1"/>
    <col min="185" max="185" width="26.83203125" bestFit="1" customWidth="1"/>
    <col min="186" max="186" width="23.5" bestFit="1" customWidth="1"/>
    <col min="187" max="187" width="26.83203125" bestFit="1" customWidth="1"/>
    <col min="188" max="188" width="23.5" bestFit="1" customWidth="1"/>
    <col min="189" max="189" width="26.83203125" bestFit="1" customWidth="1"/>
    <col min="190" max="190" width="23.5" bestFit="1" customWidth="1"/>
    <col min="191" max="191" width="26.83203125" bestFit="1" customWidth="1"/>
    <col min="192" max="192" width="23.5" bestFit="1" customWidth="1"/>
    <col min="193" max="193" width="26.83203125" bestFit="1" customWidth="1"/>
    <col min="194" max="194" width="23.5" bestFit="1" customWidth="1"/>
    <col min="195" max="195" width="26.83203125" bestFit="1" customWidth="1"/>
    <col min="196" max="196" width="23.5" bestFit="1" customWidth="1"/>
    <col min="197" max="197" width="26.83203125" bestFit="1" customWidth="1"/>
    <col min="198" max="198" width="23.5" bestFit="1" customWidth="1"/>
    <col min="199" max="199" width="26.83203125" bestFit="1" customWidth="1"/>
    <col min="200" max="200" width="23.5" bestFit="1" customWidth="1"/>
    <col min="201" max="201" width="26.83203125" bestFit="1" customWidth="1"/>
    <col min="202" max="202" width="23.5" bestFit="1" customWidth="1"/>
    <col min="203" max="203" width="26.83203125" bestFit="1" customWidth="1"/>
    <col min="204" max="204" width="23.5" bestFit="1" customWidth="1"/>
    <col min="205" max="205" width="26.83203125" bestFit="1" customWidth="1"/>
    <col min="206" max="206" width="23.5" bestFit="1" customWidth="1"/>
    <col min="207" max="207" width="26.83203125" bestFit="1" customWidth="1"/>
    <col min="208" max="208" width="23.5" bestFit="1" customWidth="1"/>
    <col min="209" max="209" width="26.83203125" bestFit="1" customWidth="1"/>
    <col min="210" max="210" width="23.5" bestFit="1" customWidth="1"/>
    <col min="211" max="211" width="26.83203125" bestFit="1" customWidth="1"/>
    <col min="212" max="212" width="23.5" bestFit="1" customWidth="1"/>
    <col min="213" max="213" width="26.83203125" bestFit="1" customWidth="1"/>
    <col min="214" max="214" width="23.5" bestFit="1" customWidth="1"/>
    <col min="215" max="215" width="26.83203125" bestFit="1" customWidth="1"/>
    <col min="216" max="216" width="23.5" bestFit="1" customWidth="1"/>
    <col min="217" max="217" width="26.83203125" bestFit="1" customWidth="1"/>
    <col min="218" max="218" width="23.5" bestFit="1" customWidth="1"/>
    <col min="219" max="219" width="26.83203125" bestFit="1" customWidth="1"/>
    <col min="220" max="220" width="23.5" bestFit="1" customWidth="1"/>
    <col min="221" max="221" width="26.83203125" bestFit="1" customWidth="1"/>
    <col min="222" max="222" width="23.5" bestFit="1" customWidth="1"/>
    <col min="223" max="223" width="26.83203125" bestFit="1" customWidth="1"/>
    <col min="224" max="224" width="23.5" bestFit="1" customWidth="1"/>
    <col min="225" max="225" width="26.83203125" bestFit="1" customWidth="1"/>
    <col min="226" max="226" width="23.5" bestFit="1" customWidth="1"/>
    <col min="227" max="227" width="26.83203125" bestFit="1" customWidth="1"/>
    <col min="228" max="228" width="23.5" bestFit="1" customWidth="1"/>
    <col min="229" max="229" width="26.83203125" bestFit="1" customWidth="1"/>
    <col min="230" max="230" width="23.5" bestFit="1" customWidth="1"/>
    <col min="231" max="231" width="26.83203125" bestFit="1" customWidth="1"/>
    <col min="232" max="232" width="23.5" bestFit="1" customWidth="1"/>
    <col min="233" max="233" width="26.83203125" bestFit="1" customWidth="1"/>
    <col min="234" max="234" width="23.5" bestFit="1" customWidth="1"/>
    <col min="235" max="235" width="26.83203125" bestFit="1" customWidth="1"/>
    <col min="236" max="236" width="23.5" bestFit="1" customWidth="1"/>
    <col min="237" max="237" width="26.83203125" bestFit="1" customWidth="1"/>
    <col min="238" max="238" width="23.5" bestFit="1" customWidth="1"/>
    <col min="239" max="239" width="26.83203125" bestFit="1" customWidth="1"/>
    <col min="240" max="240" width="23.5" bestFit="1" customWidth="1"/>
    <col min="241" max="241" width="26.83203125" bestFit="1" customWidth="1"/>
    <col min="242" max="242" width="23.5" bestFit="1" customWidth="1"/>
    <col min="243" max="243" width="26.83203125" bestFit="1" customWidth="1"/>
    <col min="244" max="244" width="23.5" bestFit="1" customWidth="1"/>
    <col min="245" max="245" width="26.83203125" bestFit="1" customWidth="1"/>
    <col min="246" max="246" width="23.5" bestFit="1" customWidth="1"/>
    <col min="247" max="247" width="26.83203125" bestFit="1" customWidth="1"/>
    <col min="248" max="248" width="23.5" bestFit="1" customWidth="1"/>
    <col min="249" max="249" width="26.83203125" bestFit="1" customWidth="1"/>
    <col min="250" max="250" width="23.5" bestFit="1" customWidth="1"/>
    <col min="251" max="251" width="26.83203125" bestFit="1" customWidth="1"/>
    <col min="252" max="252" width="23.5" bestFit="1" customWidth="1"/>
    <col min="253" max="253" width="26.83203125" bestFit="1" customWidth="1"/>
    <col min="254" max="254" width="23.5" bestFit="1" customWidth="1"/>
    <col min="255" max="255" width="26.83203125" bestFit="1" customWidth="1"/>
    <col min="256" max="256" width="23.5" bestFit="1" customWidth="1"/>
    <col min="257" max="257" width="26.83203125" bestFit="1" customWidth="1"/>
    <col min="258" max="258" width="23.5" bestFit="1" customWidth="1"/>
    <col min="259" max="259" width="26.83203125" bestFit="1" customWidth="1"/>
    <col min="260" max="260" width="23.5" bestFit="1" customWidth="1"/>
    <col min="261" max="261" width="26.83203125" bestFit="1" customWidth="1"/>
    <col min="262" max="262" width="23.5" bestFit="1" customWidth="1"/>
    <col min="263" max="263" width="26.83203125" bestFit="1" customWidth="1"/>
    <col min="264" max="264" width="23.5" bestFit="1" customWidth="1"/>
    <col min="265" max="265" width="26.83203125" bestFit="1" customWidth="1"/>
    <col min="266" max="266" width="23.5" bestFit="1" customWidth="1"/>
    <col min="267" max="267" width="26.83203125" bestFit="1" customWidth="1"/>
    <col min="268" max="268" width="23.5" bestFit="1" customWidth="1"/>
    <col min="269" max="269" width="26.83203125" bestFit="1" customWidth="1"/>
    <col min="270" max="270" width="23.5" bestFit="1" customWidth="1"/>
    <col min="271" max="271" width="26.83203125" bestFit="1" customWidth="1"/>
    <col min="272" max="272" width="23.5" bestFit="1" customWidth="1"/>
    <col min="273" max="273" width="26.83203125" bestFit="1" customWidth="1"/>
    <col min="274" max="274" width="23.5" bestFit="1" customWidth="1"/>
    <col min="275" max="275" width="26.83203125" bestFit="1" customWidth="1"/>
    <col min="276" max="276" width="23.5" bestFit="1" customWidth="1"/>
    <col min="277" max="277" width="26.83203125" bestFit="1" customWidth="1"/>
    <col min="278" max="278" width="23.5" bestFit="1" customWidth="1"/>
    <col min="279" max="279" width="26.83203125" bestFit="1" customWidth="1"/>
    <col min="280" max="280" width="23.5" bestFit="1" customWidth="1"/>
    <col min="281" max="281" width="26.83203125" bestFit="1" customWidth="1"/>
    <col min="282" max="282" width="23.5" bestFit="1" customWidth="1"/>
    <col min="283" max="283" width="26.83203125" bestFit="1" customWidth="1"/>
    <col min="284" max="284" width="23.5" bestFit="1" customWidth="1"/>
    <col min="285" max="285" width="26.83203125" bestFit="1" customWidth="1"/>
    <col min="286" max="286" width="23.5" bestFit="1" customWidth="1"/>
    <col min="287" max="287" width="26.83203125" bestFit="1" customWidth="1"/>
    <col min="288" max="288" width="23.5" bestFit="1" customWidth="1"/>
    <col min="289" max="289" width="26.83203125" bestFit="1" customWidth="1"/>
    <col min="290" max="290" width="23.5" bestFit="1" customWidth="1"/>
    <col min="291" max="291" width="26.83203125" bestFit="1" customWidth="1"/>
    <col min="292" max="292" width="23.5" bestFit="1" customWidth="1"/>
    <col min="293" max="293" width="26.83203125" bestFit="1" customWidth="1"/>
    <col min="294" max="294" width="23.5" bestFit="1" customWidth="1"/>
    <col min="295" max="295" width="26.83203125" bestFit="1" customWidth="1"/>
    <col min="296" max="296" width="23.5" bestFit="1" customWidth="1"/>
    <col min="297" max="297" width="26.83203125" bestFit="1" customWidth="1"/>
    <col min="298" max="298" width="23.5" bestFit="1" customWidth="1"/>
    <col min="299" max="299" width="26.83203125" bestFit="1" customWidth="1"/>
    <col min="300" max="300" width="23.5" bestFit="1" customWidth="1"/>
    <col min="301" max="301" width="26.83203125" bestFit="1" customWidth="1"/>
    <col min="302" max="302" width="23.5" bestFit="1" customWidth="1"/>
    <col min="303" max="303" width="26.83203125" bestFit="1" customWidth="1"/>
    <col min="304" max="304" width="23.5" bestFit="1" customWidth="1"/>
    <col min="305" max="305" width="26.83203125" bestFit="1" customWidth="1"/>
    <col min="306" max="306" width="23.5" bestFit="1" customWidth="1"/>
    <col min="307" max="307" width="26.83203125" bestFit="1" customWidth="1"/>
    <col min="308" max="308" width="23.5" bestFit="1" customWidth="1"/>
    <col min="309" max="309" width="26.83203125" bestFit="1" customWidth="1"/>
    <col min="310" max="310" width="23.5" bestFit="1" customWidth="1"/>
    <col min="311" max="311" width="26.83203125" bestFit="1" customWidth="1"/>
    <col min="312" max="312" width="23.5" bestFit="1" customWidth="1"/>
    <col min="313" max="313" width="26.83203125" bestFit="1" customWidth="1"/>
    <col min="314" max="314" width="23.5" bestFit="1" customWidth="1"/>
    <col min="315" max="315" width="26.83203125" bestFit="1" customWidth="1"/>
    <col min="316" max="316" width="23.5" bestFit="1" customWidth="1"/>
    <col min="317" max="317" width="26.83203125" bestFit="1" customWidth="1"/>
    <col min="318" max="318" width="23.5" bestFit="1" customWidth="1"/>
    <col min="319" max="319" width="26.83203125" bestFit="1" customWidth="1"/>
    <col min="320" max="320" width="23.5" bestFit="1" customWidth="1"/>
    <col min="321" max="321" width="26.83203125" bestFit="1" customWidth="1"/>
    <col min="322" max="322" width="23.5" bestFit="1" customWidth="1"/>
    <col min="323" max="323" width="26.83203125" bestFit="1" customWidth="1"/>
    <col min="324" max="324" width="23.5" bestFit="1" customWidth="1"/>
    <col min="325" max="325" width="26.83203125" bestFit="1" customWidth="1"/>
    <col min="326" max="326" width="23.5" bestFit="1" customWidth="1"/>
    <col min="327" max="327" width="26.83203125" bestFit="1" customWidth="1"/>
    <col min="328" max="328" width="23.5" bestFit="1" customWidth="1"/>
    <col min="329" max="329" width="26.83203125" bestFit="1" customWidth="1"/>
    <col min="330" max="330" width="23.5" bestFit="1" customWidth="1"/>
    <col min="331" max="331" width="26.83203125" bestFit="1" customWidth="1"/>
    <col min="332" max="332" width="23.5" bestFit="1" customWidth="1"/>
    <col min="333" max="333" width="26.83203125" bestFit="1" customWidth="1"/>
    <col min="334" max="334" width="23.5" bestFit="1" customWidth="1"/>
    <col min="335" max="335" width="26.83203125" bestFit="1" customWidth="1"/>
    <col min="336" max="336" width="23.5" bestFit="1" customWidth="1"/>
    <col min="337" max="337" width="26.83203125" bestFit="1" customWidth="1"/>
    <col min="338" max="338" width="23.5" bestFit="1" customWidth="1"/>
    <col min="339" max="339" width="26.83203125" bestFit="1" customWidth="1"/>
    <col min="340" max="340" width="23.5" bestFit="1" customWidth="1"/>
    <col min="341" max="341" width="26.83203125" bestFit="1" customWidth="1"/>
    <col min="342" max="342" width="23.5" bestFit="1" customWidth="1"/>
    <col min="343" max="343" width="26.83203125" bestFit="1" customWidth="1"/>
    <col min="344" max="344" width="23.5" bestFit="1" customWidth="1"/>
    <col min="345" max="345" width="26.83203125" bestFit="1" customWidth="1"/>
    <col min="346" max="346" width="23.5" bestFit="1" customWidth="1"/>
    <col min="347" max="347" width="26.83203125" bestFit="1" customWidth="1"/>
    <col min="348" max="348" width="23.5" bestFit="1" customWidth="1"/>
    <col min="349" max="349" width="26.83203125" bestFit="1" customWidth="1"/>
    <col min="350" max="350" width="23.5" bestFit="1" customWidth="1"/>
    <col min="351" max="351" width="26.83203125" bestFit="1" customWidth="1"/>
    <col min="352" max="352" width="23.5" bestFit="1" customWidth="1"/>
    <col min="353" max="353" width="26.83203125" bestFit="1" customWidth="1"/>
    <col min="354" max="354" width="23.5" bestFit="1" customWidth="1"/>
    <col min="355" max="355" width="26.83203125" bestFit="1" customWidth="1"/>
    <col min="356" max="356" width="23.5" bestFit="1" customWidth="1"/>
    <col min="357" max="357" width="26.83203125" bestFit="1" customWidth="1"/>
    <col min="358" max="358" width="23.5" bestFit="1" customWidth="1"/>
    <col min="359" max="359" width="26.83203125" bestFit="1" customWidth="1"/>
    <col min="360" max="360" width="23.5" bestFit="1" customWidth="1"/>
    <col min="361" max="361" width="26.83203125" bestFit="1" customWidth="1"/>
    <col min="362" max="362" width="23.5" bestFit="1" customWidth="1"/>
    <col min="363" max="363" width="26.83203125" bestFit="1" customWidth="1"/>
    <col min="364" max="364" width="23.5" bestFit="1" customWidth="1"/>
    <col min="365" max="365" width="26.83203125" bestFit="1" customWidth="1"/>
    <col min="366" max="366" width="23.5" bestFit="1" customWidth="1"/>
    <col min="367" max="367" width="26.83203125" bestFit="1" customWidth="1"/>
    <col min="368" max="368" width="23.5" bestFit="1" customWidth="1"/>
    <col min="369" max="369" width="26.83203125" bestFit="1" customWidth="1"/>
    <col min="370" max="370" width="23.5" bestFit="1" customWidth="1"/>
    <col min="371" max="371" width="26.83203125" bestFit="1" customWidth="1"/>
    <col min="372" max="372" width="23.5" bestFit="1" customWidth="1"/>
    <col min="373" max="373" width="26.83203125" bestFit="1" customWidth="1"/>
    <col min="374" max="374" width="23.5" bestFit="1" customWidth="1"/>
    <col min="375" max="375" width="26.83203125" bestFit="1" customWidth="1"/>
    <col min="376" max="376" width="23.5" bestFit="1" customWidth="1"/>
    <col min="377" max="377" width="26.83203125" bestFit="1" customWidth="1"/>
    <col min="378" max="378" width="23.5" bestFit="1" customWidth="1"/>
    <col min="379" max="379" width="26.83203125" bestFit="1" customWidth="1"/>
    <col min="380" max="380" width="23.5" bestFit="1" customWidth="1"/>
    <col min="381" max="381" width="26.83203125" bestFit="1" customWidth="1"/>
    <col min="382" max="382" width="23.5" bestFit="1" customWidth="1"/>
    <col min="383" max="383" width="26.83203125" bestFit="1" customWidth="1"/>
    <col min="384" max="384" width="23.5" bestFit="1" customWidth="1"/>
    <col min="385" max="385" width="26.83203125" bestFit="1" customWidth="1"/>
    <col min="386" max="386" width="23.5" bestFit="1" customWidth="1"/>
    <col min="387" max="387" width="26.83203125" bestFit="1" customWidth="1"/>
    <col min="388" max="388" width="23.5" bestFit="1" customWidth="1"/>
    <col min="389" max="389" width="26.83203125" bestFit="1" customWidth="1"/>
    <col min="390" max="390" width="23.5" bestFit="1" customWidth="1"/>
    <col min="391" max="391" width="26.83203125" bestFit="1" customWidth="1"/>
    <col min="392" max="392" width="23.5" bestFit="1" customWidth="1"/>
    <col min="393" max="393" width="26.83203125" bestFit="1" customWidth="1"/>
    <col min="394" max="394" width="23.5" bestFit="1" customWidth="1"/>
    <col min="395" max="395" width="26.83203125" bestFit="1" customWidth="1"/>
    <col min="396" max="396" width="23.5" bestFit="1" customWidth="1"/>
    <col min="397" max="397" width="26.83203125" bestFit="1" customWidth="1"/>
    <col min="398" max="398" width="23.5" bestFit="1" customWidth="1"/>
    <col min="399" max="399" width="26.83203125" bestFit="1" customWidth="1"/>
    <col min="400" max="400" width="23.5" bestFit="1" customWidth="1"/>
    <col min="401" max="401" width="26.83203125" bestFit="1" customWidth="1"/>
    <col min="402" max="402" width="23.5" bestFit="1" customWidth="1"/>
    <col min="403" max="403" width="26.83203125" bestFit="1" customWidth="1"/>
    <col min="404" max="404" width="23.5" bestFit="1" customWidth="1"/>
    <col min="405" max="405" width="26.83203125" bestFit="1" customWidth="1"/>
    <col min="406" max="406" width="23.5" bestFit="1" customWidth="1"/>
    <col min="407" max="407" width="26.83203125" bestFit="1" customWidth="1"/>
    <col min="408" max="408" width="23.5" bestFit="1" customWidth="1"/>
    <col min="409" max="409" width="26.83203125" bestFit="1" customWidth="1"/>
    <col min="410" max="410" width="23.5" bestFit="1" customWidth="1"/>
    <col min="411" max="411" width="26.83203125" bestFit="1" customWidth="1"/>
    <col min="412" max="412" width="23.5" bestFit="1" customWidth="1"/>
    <col min="413" max="413" width="26.83203125" bestFit="1" customWidth="1"/>
    <col min="414" max="414" width="23.5" bestFit="1" customWidth="1"/>
    <col min="415" max="415" width="26.83203125" bestFit="1" customWidth="1"/>
    <col min="416" max="416" width="23.5" bestFit="1" customWidth="1"/>
    <col min="417" max="417" width="26.83203125" bestFit="1" customWidth="1"/>
    <col min="418" max="418" width="23.5" bestFit="1" customWidth="1"/>
    <col min="419" max="419" width="26.83203125" bestFit="1" customWidth="1"/>
    <col min="420" max="420" width="23.5" bestFit="1" customWidth="1"/>
    <col min="421" max="421" width="26.83203125" bestFit="1" customWidth="1"/>
    <col min="422" max="422" width="23.5" bestFit="1" customWidth="1"/>
    <col min="423" max="423" width="26.83203125" bestFit="1" customWidth="1"/>
    <col min="424" max="424" width="23.5" bestFit="1" customWidth="1"/>
    <col min="425" max="425" width="26.83203125" bestFit="1" customWidth="1"/>
    <col min="426" max="426" width="23.5" bestFit="1" customWidth="1"/>
    <col min="427" max="427" width="26.83203125" bestFit="1" customWidth="1"/>
    <col min="428" max="428" width="23.5" bestFit="1" customWidth="1"/>
    <col min="429" max="429" width="26.83203125" bestFit="1" customWidth="1"/>
    <col min="430" max="430" width="23.5" bestFit="1" customWidth="1"/>
    <col min="431" max="431" width="26.83203125" bestFit="1" customWidth="1"/>
    <col min="432" max="432" width="23.5" bestFit="1" customWidth="1"/>
    <col min="433" max="433" width="26.83203125" bestFit="1" customWidth="1"/>
    <col min="434" max="434" width="23.5" bestFit="1" customWidth="1"/>
    <col min="435" max="435" width="26.83203125" bestFit="1" customWidth="1"/>
    <col min="436" max="436" width="23.5" bestFit="1" customWidth="1"/>
    <col min="437" max="437" width="26.83203125" bestFit="1" customWidth="1"/>
    <col min="438" max="438" width="23.5" bestFit="1" customWidth="1"/>
    <col min="439" max="439" width="26.83203125" bestFit="1" customWidth="1"/>
    <col min="440" max="440" width="23.5" bestFit="1" customWidth="1"/>
    <col min="441" max="441" width="26.83203125" bestFit="1" customWidth="1"/>
    <col min="442" max="442" width="23.5" bestFit="1" customWidth="1"/>
    <col min="443" max="443" width="26.83203125" bestFit="1" customWidth="1"/>
    <col min="444" max="444" width="23.5" bestFit="1" customWidth="1"/>
    <col min="445" max="445" width="26.83203125" bestFit="1" customWidth="1"/>
    <col min="446" max="446" width="23.5" bestFit="1" customWidth="1"/>
    <col min="447" max="447" width="26.83203125" bestFit="1" customWidth="1"/>
    <col min="448" max="448" width="23.5" bestFit="1" customWidth="1"/>
    <col min="449" max="449" width="26.83203125" bestFit="1" customWidth="1"/>
    <col min="450" max="450" width="23.5" bestFit="1" customWidth="1"/>
    <col min="451" max="451" width="26.83203125" bestFit="1" customWidth="1"/>
    <col min="452" max="452" width="23.5" bestFit="1" customWidth="1"/>
    <col min="453" max="453" width="26.83203125" bestFit="1" customWidth="1"/>
    <col min="454" max="454" width="23.5" bestFit="1" customWidth="1"/>
    <col min="455" max="455" width="26.83203125" bestFit="1" customWidth="1"/>
    <col min="456" max="456" width="23.5" bestFit="1" customWidth="1"/>
    <col min="457" max="457" width="26.83203125" bestFit="1" customWidth="1"/>
    <col min="458" max="458" width="23.5" bestFit="1" customWidth="1"/>
    <col min="459" max="459" width="26.83203125" bestFit="1" customWidth="1"/>
    <col min="460" max="460" width="23.5" bestFit="1" customWidth="1"/>
    <col min="461" max="461" width="26.83203125" bestFit="1" customWidth="1"/>
    <col min="462" max="462" width="23.5" bestFit="1" customWidth="1"/>
    <col min="463" max="463" width="26.83203125" bestFit="1" customWidth="1"/>
    <col min="464" max="464" width="23.5" bestFit="1" customWidth="1"/>
    <col min="465" max="465" width="26.83203125" bestFit="1" customWidth="1"/>
    <col min="466" max="466" width="23.5" bestFit="1" customWidth="1"/>
    <col min="467" max="467" width="26.83203125" bestFit="1" customWidth="1"/>
    <col min="468" max="468" width="23.5" bestFit="1" customWidth="1"/>
    <col min="469" max="469" width="26.83203125" bestFit="1" customWidth="1"/>
    <col min="470" max="470" width="23.5" bestFit="1" customWidth="1"/>
    <col min="471" max="471" width="26.83203125" bestFit="1" customWidth="1"/>
    <col min="472" max="472" width="23.5" bestFit="1" customWidth="1"/>
    <col min="473" max="473" width="26.83203125" bestFit="1" customWidth="1"/>
    <col min="474" max="474" width="23.5" bestFit="1" customWidth="1"/>
    <col min="475" max="475" width="26.83203125" bestFit="1" customWidth="1"/>
    <col min="476" max="476" width="23.5" bestFit="1" customWidth="1"/>
    <col min="477" max="477" width="26.83203125" bestFit="1" customWidth="1"/>
    <col min="478" max="478" width="23.5" bestFit="1" customWidth="1"/>
    <col min="479" max="479" width="26.83203125" bestFit="1" customWidth="1"/>
    <col min="480" max="480" width="23.5" bestFit="1" customWidth="1"/>
    <col min="481" max="481" width="26.83203125" bestFit="1" customWidth="1"/>
    <col min="482" max="482" width="23.5" bestFit="1" customWidth="1"/>
    <col min="483" max="483" width="26.83203125" bestFit="1" customWidth="1"/>
    <col min="484" max="484" width="23.5" bestFit="1" customWidth="1"/>
    <col min="485" max="485" width="26.83203125" bestFit="1" customWidth="1"/>
    <col min="486" max="486" width="23.5" bestFit="1" customWidth="1"/>
    <col min="487" max="487" width="26.83203125" bestFit="1" customWidth="1"/>
    <col min="488" max="488" width="23.5" bestFit="1" customWidth="1"/>
    <col min="489" max="489" width="26.83203125" bestFit="1" customWidth="1"/>
    <col min="490" max="490" width="23.5" bestFit="1" customWidth="1"/>
    <col min="491" max="491" width="26.83203125" bestFit="1" customWidth="1"/>
    <col min="492" max="492" width="23.5" bestFit="1" customWidth="1"/>
    <col min="493" max="493" width="26.83203125" bestFit="1" customWidth="1"/>
    <col min="494" max="494" width="23.5" bestFit="1" customWidth="1"/>
    <col min="495" max="495" width="26.83203125" bestFit="1" customWidth="1"/>
    <col min="496" max="496" width="23.5" bestFit="1" customWidth="1"/>
    <col min="497" max="497" width="26.83203125" bestFit="1" customWidth="1"/>
    <col min="498" max="498" width="23.5" bestFit="1" customWidth="1"/>
    <col min="499" max="499" width="26.83203125" bestFit="1" customWidth="1"/>
    <col min="500" max="500" width="23.5" bestFit="1" customWidth="1"/>
    <col min="501" max="501" width="26.83203125" bestFit="1" customWidth="1"/>
    <col min="502" max="502" width="23.5" bestFit="1" customWidth="1"/>
    <col min="503" max="503" width="26.83203125" bestFit="1" customWidth="1"/>
    <col min="504" max="504" width="23.5" bestFit="1" customWidth="1"/>
    <col min="505" max="505" width="26.83203125" bestFit="1" customWidth="1"/>
    <col min="506" max="506" width="23.5" bestFit="1" customWidth="1"/>
    <col min="507" max="507" width="26.83203125" bestFit="1" customWidth="1"/>
    <col min="508" max="508" width="23.5" bestFit="1" customWidth="1"/>
    <col min="509" max="509" width="26.83203125" bestFit="1" customWidth="1"/>
    <col min="510" max="510" width="23.5" bestFit="1" customWidth="1"/>
    <col min="511" max="511" width="26.83203125" bestFit="1" customWidth="1"/>
    <col min="512" max="512" width="23.5" bestFit="1" customWidth="1"/>
    <col min="513" max="513" width="26.83203125" bestFit="1" customWidth="1"/>
    <col min="514" max="514" width="23.5" bestFit="1" customWidth="1"/>
    <col min="515" max="515" width="26.83203125" bestFit="1" customWidth="1"/>
    <col min="516" max="516" width="23.5" bestFit="1" customWidth="1"/>
    <col min="517" max="517" width="26.83203125" bestFit="1" customWidth="1"/>
    <col min="518" max="518" width="23.5" bestFit="1" customWidth="1"/>
    <col min="519" max="519" width="26.83203125" bestFit="1" customWidth="1"/>
    <col min="520" max="520" width="23.5" bestFit="1" customWidth="1"/>
    <col min="521" max="521" width="26.83203125" bestFit="1" customWidth="1"/>
    <col min="522" max="522" width="23.5" bestFit="1" customWidth="1"/>
    <col min="523" max="523" width="26.83203125" bestFit="1" customWidth="1"/>
    <col min="524" max="524" width="23.5" bestFit="1" customWidth="1"/>
    <col min="525" max="525" width="26.83203125" bestFit="1" customWidth="1"/>
    <col min="526" max="526" width="23.5" bestFit="1" customWidth="1"/>
    <col min="527" max="527" width="26.83203125" bestFit="1" customWidth="1"/>
    <col min="528" max="528" width="23.5" bestFit="1" customWidth="1"/>
    <col min="529" max="529" width="26.83203125" bestFit="1" customWidth="1"/>
    <col min="530" max="530" width="23.5" bestFit="1" customWidth="1"/>
    <col min="531" max="531" width="26.83203125" bestFit="1" customWidth="1"/>
    <col min="532" max="532" width="23.5" bestFit="1" customWidth="1"/>
    <col min="533" max="533" width="26.83203125" bestFit="1" customWidth="1"/>
    <col min="534" max="534" width="23.5" bestFit="1" customWidth="1"/>
    <col min="535" max="535" width="26.83203125" bestFit="1" customWidth="1"/>
    <col min="536" max="536" width="23.5" bestFit="1" customWidth="1"/>
    <col min="537" max="537" width="26.83203125" bestFit="1" customWidth="1"/>
    <col min="538" max="538" width="23.5" bestFit="1" customWidth="1"/>
    <col min="539" max="539" width="26.83203125" bestFit="1" customWidth="1"/>
    <col min="540" max="540" width="23.5" bestFit="1" customWidth="1"/>
    <col min="541" max="541" width="26.83203125" bestFit="1" customWidth="1"/>
    <col min="542" max="542" width="23.5" bestFit="1" customWidth="1"/>
    <col min="543" max="543" width="26.83203125" bestFit="1" customWidth="1"/>
    <col min="544" max="544" width="23.5" bestFit="1" customWidth="1"/>
    <col min="545" max="545" width="26.83203125" bestFit="1" customWidth="1"/>
    <col min="546" max="546" width="23.5" bestFit="1" customWidth="1"/>
    <col min="547" max="547" width="26.83203125" bestFit="1" customWidth="1"/>
    <col min="548" max="548" width="23.5" bestFit="1" customWidth="1"/>
    <col min="549" max="549" width="26.83203125" bestFit="1" customWidth="1"/>
    <col min="550" max="550" width="23.5" bestFit="1" customWidth="1"/>
    <col min="551" max="551" width="26.83203125" bestFit="1" customWidth="1"/>
    <col min="552" max="552" width="23.5" bestFit="1" customWidth="1"/>
    <col min="553" max="553" width="26.83203125" bestFit="1" customWidth="1"/>
    <col min="554" max="554" width="23.5" bestFit="1" customWidth="1"/>
    <col min="555" max="555" width="26.83203125" bestFit="1" customWidth="1"/>
    <col min="556" max="556" width="23.5" bestFit="1" customWidth="1"/>
    <col min="557" max="557" width="26.83203125" bestFit="1" customWidth="1"/>
    <col min="558" max="558" width="23.5" bestFit="1" customWidth="1"/>
    <col min="559" max="559" width="26.83203125" bestFit="1" customWidth="1"/>
    <col min="560" max="560" width="23.5" bestFit="1" customWidth="1"/>
    <col min="561" max="561" width="26.83203125" bestFit="1" customWidth="1"/>
    <col min="562" max="562" width="23.5" bestFit="1" customWidth="1"/>
    <col min="563" max="563" width="26.83203125" bestFit="1" customWidth="1"/>
    <col min="564" max="564" width="23.5" bestFit="1" customWidth="1"/>
    <col min="565" max="565" width="26.83203125" bestFit="1" customWidth="1"/>
    <col min="566" max="566" width="23.5" bestFit="1" customWidth="1"/>
    <col min="567" max="567" width="26.83203125" bestFit="1" customWidth="1"/>
    <col min="568" max="568" width="23.5" bestFit="1" customWidth="1"/>
    <col min="569" max="569" width="26.83203125" bestFit="1" customWidth="1"/>
    <col min="570" max="570" width="23.5" bestFit="1" customWidth="1"/>
    <col min="571" max="571" width="26.83203125" bestFit="1" customWidth="1"/>
    <col min="572" max="572" width="23.5" bestFit="1" customWidth="1"/>
    <col min="573" max="573" width="26.83203125" bestFit="1" customWidth="1"/>
    <col min="574" max="574" width="23.5" bestFit="1" customWidth="1"/>
    <col min="575" max="575" width="26.83203125" bestFit="1" customWidth="1"/>
    <col min="576" max="576" width="23.5" bestFit="1" customWidth="1"/>
    <col min="577" max="577" width="26.83203125" bestFit="1" customWidth="1"/>
    <col min="578" max="578" width="23.5" bestFit="1" customWidth="1"/>
    <col min="579" max="579" width="26.83203125" bestFit="1" customWidth="1"/>
    <col min="580" max="580" width="23.5" bestFit="1" customWidth="1"/>
    <col min="581" max="581" width="26.83203125" bestFit="1" customWidth="1"/>
    <col min="582" max="582" width="23.5" bestFit="1" customWidth="1"/>
    <col min="583" max="583" width="26.83203125" bestFit="1" customWidth="1"/>
    <col min="584" max="584" width="23.5" bestFit="1" customWidth="1"/>
    <col min="585" max="585" width="26.83203125" bestFit="1" customWidth="1"/>
    <col min="586" max="586" width="23.5" bestFit="1" customWidth="1"/>
    <col min="587" max="587" width="26.83203125" bestFit="1" customWidth="1"/>
    <col min="588" max="588" width="23.5" bestFit="1" customWidth="1"/>
    <col min="589" max="589" width="26.83203125" bestFit="1" customWidth="1"/>
    <col min="590" max="590" width="23.5" bestFit="1" customWidth="1"/>
    <col min="591" max="591" width="26.83203125" bestFit="1" customWidth="1"/>
    <col min="592" max="592" width="23.5" bestFit="1" customWidth="1"/>
    <col min="593" max="593" width="26.83203125" bestFit="1" customWidth="1"/>
    <col min="594" max="594" width="23.5" bestFit="1" customWidth="1"/>
    <col min="595" max="595" width="26.83203125" bestFit="1" customWidth="1"/>
    <col min="596" max="596" width="23.5" bestFit="1" customWidth="1"/>
    <col min="597" max="597" width="26.83203125" bestFit="1" customWidth="1"/>
    <col min="598" max="598" width="23.5" bestFit="1" customWidth="1"/>
    <col min="599" max="599" width="26.83203125" bestFit="1" customWidth="1"/>
    <col min="600" max="600" width="23.5" bestFit="1" customWidth="1"/>
    <col min="601" max="601" width="26.83203125" bestFit="1" customWidth="1"/>
    <col min="602" max="602" width="23.5" bestFit="1" customWidth="1"/>
    <col min="603" max="603" width="26.83203125" bestFit="1" customWidth="1"/>
    <col min="604" max="604" width="23.5" bestFit="1" customWidth="1"/>
    <col min="605" max="605" width="26.83203125" bestFit="1" customWidth="1"/>
    <col min="606" max="606" width="23.5" bestFit="1" customWidth="1"/>
    <col min="607" max="607" width="26.83203125" bestFit="1" customWidth="1"/>
    <col min="608" max="608" width="23.5" bestFit="1" customWidth="1"/>
    <col min="609" max="609" width="26.83203125" bestFit="1" customWidth="1"/>
    <col min="610" max="610" width="23.5" bestFit="1" customWidth="1"/>
    <col min="611" max="611" width="26.83203125" bestFit="1" customWidth="1"/>
    <col min="612" max="612" width="23.5" bestFit="1" customWidth="1"/>
    <col min="613" max="613" width="26.83203125" bestFit="1" customWidth="1"/>
    <col min="614" max="614" width="23.5" bestFit="1" customWidth="1"/>
    <col min="615" max="615" width="26.83203125" bestFit="1" customWidth="1"/>
    <col min="616" max="616" width="23.5" bestFit="1" customWidth="1"/>
    <col min="617" max="617" width="26.83203125" bestFit="1" customWidth="1"/>
    <col min="618" max="618" width="23.5" bestFit="1" customWidth="1"/>
    <col min="619" max="619" width="26.83203125" bestFit="1" customWidth="1"/>
    <col min="620" max="620" width="23.5" bestFit="1" customWidth="1"/>
    <col min="621" max="621" width="26.83203125" bestFit="1" customWidth="1"/>
    <col min="622" max="622" width="23.5" bestFit="1" customWidth="1"/>
    <col min="623" max="623" width="26.83203125" bestFit="1" customWidth="1"/>
    <col min="624" max="624" width="23.5" bestFit="1" customWidth="1"/>
    <col min="625" max="625" width="26.83203125" bestFit="1" customWidth="1"/>
    <col min="626" max="626" width="23.5" bestFit="1" customWidth="1"/>
    <col min="627" max="627" width="26.83203125" bestFit="1" customWidth="1"/>
    <col min="628" max="628" width="23.5" bestFit="1" customWidth="1"/>
    <col min="629" max="629" width="26.83203125" bestFit="1" customWidth="1"/>
    <col min="630" max="630" width="23.5" bestFit="1" customWidth="1"/>
    <col min="631" max="631" width="26.83203125" bestFit="1" customWidth="1"/>
    <col min="632" max="632" width="23.5" bestFit="1" customWidth="1"/>
    <col min="633" max="633" width="26.83203125" bestFit="1" customWidth="1"/>
    <col min="634" max="634" width="23.5" bestFit="1" customWidth="1"/>
    <col min="635" max="635" width="26.83203125" bestFit="1" customWidth="1"/>
    <col min="636" max="636" width="23.5" bestFit="1" customWidth="1"/>
    <col min="637" max="637" width="26.83203125" bestFit="1" customWidth="1"/>
    <col min="638" max="638" width="23.5" bestFit="1" customWidth="1"/>
    <col min="639" max="639" width="26.83203125" bestFit="1" customWidth="1"/>
    <col min="640" max="640" width="23.5" bestFit="1" customWidth="1"/>
    <col min="641" max="641" width="26.83203125" bestFit="1" customWidth="1"/>
    <col min="642" max="642" width="23.5" bestFit="1" customWidth="1"/>
    <col min="643" max="643" width="26.83203125" bestFit="1" customWidth="1"/>
    <col min="644" max="644" width="23.5" bestFit="1" customWidth="1"/>
    <col min="645" max="645" width="26.83203125" bestFit="1" customWidth="1"/>
    <col min="646" max="646" width="23.5" bestFit="1" customWidth="1"/>
    <col min="647" max="647" width="26.83203125" bestFit="1" customWidth="1"/>
    <col min="648" max="648" width="23.5" bestFit="1" customWidth="1"/>
    <col min="649" max="649" width="26.83203125" bestFit="1" customWidth="1"/>
    <col min="650" max="650" width="23.5" bestFit="1" customWidth="1"/>
    <col min="651" max="651" width="26.83203125" bestFit="1" customWidth="1"/>
    <col min="652" max="652" width="23.5" bestFit="1" customWidth="1"/>
    <col min="653" max="653" width="26.83203125" bestFit="1" customWidth="1"/>
    <col min="654" max="654" width="23.5" bestFit="1" customWidth="1"/>
    <col min="655" max="655" width="26.83203125" bestFit="1" customWidth="1"/>
    <col min="656" max="656" width="23.5" bestFit="1" customWidth="1"/>
    <col min="657" max="657" width="26.83203125" bestFit="1" customWidth="1"/>
    <col min="658" max="658" width="23.5" bestFit="1" customWidth="1"/>
    <col min="659" max="659" width="26.83203125" bestFit="1" customWidth="1"/>
    <col min="660" max="660" width="23.5" bestFit="1" customWidth="1"/>
    <col min="661" max="661" width="26.83203125" bestFit="1" customWidth="1"/>
    <col min="662" max="662" width="23.5" bestFit="1" customWidth="1"/>
    <col min="663" max="663" width="26.83203125" bestFit="1" customWidth="1"/>
    <col min="664" max="664" width="23.5" bestFit="1" customWidth="1"/>
    <col min="665" max="665" width="26.83203125" bestFit="1" customWidth="1"/>
    <col min="666" max="666" width="23.5" bestFit="1" customWidth="1"/>
    <col min="667" max="667" width="26.83203125" bestFit="1" customWidth="1"/>
    <col min="668" max="668" width="23.5" bestFit="1" customWidth="1"/>
    <col min="669" max="669" width="26.83203125" bestFit="1" customWidth="1"/>
    <col min="670" max="670" width="23.5" bestFit="1" customWidth="1"/>
    <col min="671" max="671" width="26.83203125" bestFit="1" customWidth="1"/>
    <col min="672" max="672" width="23.5" bestFit="1" customWidth="1"/>
    <col min="673" max="673" width="26.83203125" bestFit="1" customWidth="1"/>
    <col min="674" max="674" width="23.5" bestFit="1" customWidth="1"/>
    <col min="675" max="675" width="26.83203125" bestFit="1" customWidth="1"/>
    <col min="676" max="676" width="23.5" bestFit="1" customWidth="1"/>
    <col min="677" max="677" width="26.83203125" bestFit="1" customWidth="1"/>
    <col min="678" max="678" width="23.5" bestFit="1" customWidth="1"/>
    <col min="679" max="679" width="26.83203125" bestFit="1" customWidth="1"/>
    <col min="680" max="680" width="23.5" bestFit="1" customWidth="1"/>
    <col min="681" max="681" width="26.83203125" bestFit="1" customWidth="1"/>
    <col min="682" max="682" width="23.5" bestFit="1" customWidth="1"/>
    <col min="683" max="683" width="26.83203125" bestFit="1" customWidth="1"/>
    <col min="684" max="684" width="23.5" bestFit="1" customWidth="1"/>
    <col min="685" max="685" width="26.83203125" bestFit="1" customWidth="1"/>
    <col min="686" max="686" width="23.5" bestFit="1" customWidth="1"/>
    <col min="687" max="687" width="26.83203125" bestFit="1" customWidth="1"/>
    <col min="688" max="688" width="23.5" bestFit="1" customWidth="1"/>
    <col min="689" max="689" width="26.83203125" bestFit="1" customWidth="1"/>
    <col min="690" max="690" width="23.5" bestFit="1" customWidth="1"/>
    <col min="691" max="691" width="26.83203125" bestFit="1" customWidth="1"/>
    <col min="692" max="692" width="23.5" bestFit="1" customWidth="1"/>
    <col min="693" max="693" width="26.83203125" bestFit="1" customWidth="1"/>
    <col min="694" max="694" width="23.5" bestFit="1" customWidth="1"/>
    <col min="695" max="695" width="26.83203125" bestFit="1" customWidth="1"/>
    <col min="696" max="696" width="23.5" bestFit="1" customWidth="1"/>
    <col min="697" max="697" width="26.83203125" bestFit="1" customWidth="1"/>
    <col min="698" max="698" width="23.5" bestFit="1" customWidth="1"/>
    <col min="699" max="699" width="26.83203125" bestFit="1" customWidth="1"/>
    <col min="700" max="700" width="23.5" bestFit="1" customWidth="1"/>
    <col min="701" max="701" width="26.83203125" bestFit="1" customWidth="1"/>
    <col min="702" max="702" width="23.5" bestFit="1" customWidth="1"/>
    <col min="703" max="703" width="26.83203125" bestFit="1" customWidth="1"/>
    <col min="704" max="704" width="23.5" bestFit="1" customWidth="1"/>
    <col min="705" max="705" width="26.83203125" bestFit="1" customWidth="1"/>
    <col min="706" max="706" width="23.5" bestFit="1" customWidth="1"/>
    <col min="707" max="707" width="26.83203125" bestFit="1" customWidth="1"/>
    <col min="708" max="708" width="23.5" bestFit="1" customWidth="1"/>
    <col min="709" max="709" width="26.83203125" bestFit="1" customWidth="1"/>
    <col min="710" max="710" width="23.5" bestFit="1" customWidth="1"/>
    <col min="711" max="711" width="26.83203125" bestFit="1" customWidth="1"/>
    <col min="712" max="712" width="23.5" bestFit="1" customWidth="1"/>
    <col min="713" max="713" width="26.83203125" bestFit="1" customWidth="1"/>
    <col min="714" max="714" width="23.5" bestFit="1" customWidth="1"/>
    <col min="715" max="715" width="26.83203125" bestFit="1" customWidth="1"/>
    <col min="716" max="716" width="23.5" bestFit="1" customWidth="1"/>
    <col min="717" max="717" width="26.83203125" bestFit="1" customWidth="1"/>
    <col min="718" max="718" width="23.5" bestFit="1" customWidth="1"/>
    <col min="719" max="719" width="26.83203125" bestFit="1" customWidth="1"/>
    <col min="720" max="720" width="23.5" bestFit="1" customWidth="1"/>
    <col min="721" max="721" width="26.83203125" bestFit="1" customWidth="1"/>
    <col min="722" max="722" width="23.5" bestFit="1" customWidth="1"/>
    <col min="723" max="723" width="26.83203125" bestFit="1" customWidth="1"/>
    <col min="724" max="724" width="23.5" bestFit="1" customWidth="1"/>
    <col min="725" max="725" width="26.83203125" bestFit="1" customWidth="1"/>
    <col min="726" max="726" width="23.5" bestFit="1" customWidth="1"/>
    <col min="727" max="727" width="26.83203125" bestFit="1" customWidth="1"/>
    <col min="728" max="728" width="23.5" bestFit="1" customWidth="1"/>
    <col min="729" max="729" width="26.83203125" bestFit="1" customWidth="1"/>
    <col min="730" max="730" width="23.5" bestFit="1" customWidth="1"/>
    <col min="731" max="731" width="26.83203125" bestFit="1" customWidth="1"/>
    <col min="732" max="732" width="23.5" bestFit="1" customWidth="1"/>
    <col min="733" max="733" width="26.83203125" bestFit="1" customWidth="1"/>
    <col min="734" max="734" width="23.5" bestFit="1" customWidth="1"/>
    <col min="735" max="735" width="26.83203125" bestFit="1" customWidth="1"/>
    <col min="736" max="736" width="23.5" bestFit="1" customWidth="1"/>
    <col min="737" max="737" width="26.83203125" bestFit="1" customWidth="1"/>
    <col min="738" max="738" width="23.5" bestFit="1" customWidth="1"/>
    <col min="739" max="739" width="26.83203125" bestFit="1" customWidth="1"/>
    <col min="740" max="740" width="23.5" bestFit="1" customWidth="1"/>
    <col min="741" max="741" width="26.83203125" bestFit="1" customWidth="1"/>
    <col min="742" max="742" width="23.5" bestFit="1" customWidth="1"/>
    <col min="743" max="743" width="26.83203125" bestFit="1" customWidth="1"/>
    <col min="744" max="744" width="23.5" bestFit="1" customWidth="1"/>
    <col min="745" max="745" width="26.83203125" bestFit="1" customWidth="1"/>
    <col min="746" max="746" width="23.5" bestFit="1" customWidth="1"/>
    <col min="747" max="747" width="26.83203125" bestFit="1" customWidth="1"/>
    <col min="748" max="748" width="23.5" bestFit="1" customWidth="1"/>
    <col min="749" max="749" width="26.83203125" bestFit="1" customWidth="1"/>
    <col min="750" max="750" width="23.5" bestFit="1" customWidth="1"/>
    <col min="751" max="751" width="26.83203125" bestFit="1" customWidth="1"/>
    <col min="752" max="752" width="23.5" bestFit="1" customWidth="1"/>
    <col min="753" max="753" width="26.83203125" bestFit="1" customWidth="1"/>
    <col min="754" max="754" width="23.5" bestFit="1" customWidth="1"/>
    <col min="755" max="755" width="26.83203125" bestFit="1" customWidth="1"/>
    <col min="756" max="756" width="23.5" bestFit="1" customWidth="1"/>
    <col min="757" max="757" width="26.83203125" bestFit="1" customWidth="1"/>
    <col min="758" max="758" width="23.5" bestFit="1" customWidth="1"/>
    <col min="759" max="759" width="26.83203125" bestFit="1" customWidth="1"/>
    <col min="760" max="760" width="23.5" bestFit="1" customWidth="1"/>
    <col min="761" max="761" width="26.83203125" bestFit="1" customWidth="1"/>
    <col min="762" max="762" width="23.5" bestFit="1" customWidth="1"/>
    <col min="763" max="763" width="26.83203125" bestFit="1" customWidth="1"/>
    <col min="764" max="764" width="23.5" bestFit="1" customWidth="1"/>
    <col min="765" max="765" width="26.83203125" bestFit="1" customWidth="1"/>
    <col min="766" max="766" width="23.5" bestFit="1" customWidth="1"/>
    <col min="767" max="767" width="26.83203125" bestFit="1" customWidth="1"/>
    <col min="768" max="768" width="23.5" bestFit="1" customWidth="1"/>
    <col min="769" max="769" width="26.83203125" bestFit="1" customWidth="1"/>
    <col min="770" max="770" width="23.5" bestFit="1" customWidth="1"/>
    <col min="771" max="771" width="26.83203125" bestFit="1" customWidth="1"/>
    <col min="772" max="772" width="23.5" bestFit="1" customWidth="1"/>
    <col min="773" max="773" width="26.83203125" bestFit="1" customWidth="1"/>
    <col min="774" max="774" width="23.5" bestFit="1" customWidth="1"/>
    <col min="775" max="775" width="26.83203125" bestFit="1" customWidth="1"/>
    <col min="776" max="776" width="23.5" bestFit="1" customWidth="1"/>
    <col min="777" max="777" width="26.83203125" bestFit="1" customWidth="1"/>
    <col min="778" max="778" width="23.5" bestFit="1" customWidth="1"/>
    <col min="779" max="779" width="26.83203125" bestFit="1" customWidth="1"/>
    <col min="780" max="780" width="23.5" bestFit="1" customWidth="1"/>
    <col min="781" max="781" width="26.83203125" bestFit="1" customWidth="1"/>
    <col min="782" max="782" width="23.5" bestFit="1" customWidth="1"/>
    <col min="783" max="783" width="26.83203125" bestFit="1" customWidth="1"/>
    <col min="784" max="784" width="23.5" bestFit="1" customWidth="1"/>
    <col min="785" max="785" width="26.83203125" bestFit="1" customWidth="1"/>
    <col min="786" max="786" width="23.5" bestFit="1" customWidth="1"/>
    <col min="787" max="787" width="26.83203125" bestFit="1" customWidth="1"/>
    <col min="788" max="788" width="23.5" bestFit="1" customWidth="1"/>
    <col min="789" max="789" width="26.83203125" bestFit="1" customWidth="1"/>
    <col min="790" max="790" width="23.5" bestFit="1" customWidth="1"/>
    <col min="791" max="791" width="26.83203125" bestFit="1" customWidth="1"/>
    <col min="792" max="792" width="23.5" bestFit="1" customWidth="1"/>
    <col min="793" max="793" width="26.83203125" bestFit="1" customWidth="1"/>
    <col min="794" max="794" width="23.5" bestFit="1" customWidth="1"/>
    <col min="795" max="795" width="26.83203125" bestFit="1" customWidth="1"/>
    <col min="796" max="796" width="23.5" bestFit="1" customWidth="1"/>
    <col min="797" max="797" width="26.83203125" bestFit="1" customWidth="1"/>
    <col min="798" max="798" width="23.5" bestFit="1" customWidth="1"/>
    <col min="799" max="799" width="26.83203125" bestFit="1" customWidth="1"/>
    <col min="800" max="800" width="23.5" bestFit="1" customWidth="1"/>
    <col min="801" max="801" width="26.83203125" bestFit="1" customWidth="1"/>
    <col min="802" max="802" width="23.5" bestFit="1" customWidth="1"/>
    <col min="803" max="803" width="26.83203125" bestFit="1" customWidth="1"/>
    <col min="804" max="804" width="23.5" bestFit="1" customWidth="1"/>
    <col min="805" max="805" width="26.83203125" bestFit="1" customWidth="1"/>
    <col min="806" max="806" width="23.5" bestFit="1" customWidth="1"/>
    <col min="807" max="807" width="26.83203125" bestFit="1" customWidth="1"/>
    <col min="808" max="808" width="23.5" bestFit="1" customWidth="1"/>
    <col min="809" max="809" width="26.83203125" bestFit="1" customWidth="1"/>
    <col min="810" max="810" width="23.5" bestFit="1" customWidth="1"/>
    <col min="811" max="811" width="26.83203125" bestFit="1" customWidth="1"/>
    <col min="812" max="812" width="23.5" bestFit="1" customWidth="1"/>
    <col min="813" max="813" width="26.83203125" bestFit="1" customWidth="1"/>
    <col min="814" max="814" width="23.5" bestFit="1" customWidth="1"/>
    <col min="815" max="815" width="26.83203125" bestFit="1" customWidth="1"/>
    <col min="816" max="816" width="23.5" bestFit="1" customWidth="1"/>
    <col min="817" max="817" width="26.83203125" bestFit="1" customWidth="1"/>
    <col min="818" max="818" width="23.5" bestFit="1" customWidth="1"/>
    <col min="819" max="819" width="26.83203125" bestFit="1" customWidth="1"/>
    <col min="820" max="820" width="23.5" bestFit="1" customWidth="1"/>
    <col min="821" max="821" width="26.83203125" bestFit="1" customWidth="1"/>
    <col min="822" max="822" width="23.5" bestFit="1" customWidth="1"/>
    <col min="823" max="823" width="26.83203125" bestFit="1" customWidth="1"/>
    <col min="824" max="824" width="23.5" bestFit="1" customWidth="1"/>
    <col min="825" max="825" width="26.83203125" bestFit="1" customWidth="1"/>
    <col min="826" max="826" width="23.5" bestFit="1" customWidth="1"/>
    <col min="827" max="827" width="26.83203125" bestFit="1" customWidth="1"/>
    <col min="828" max="828" width="23.5" bestFit="1" customWidth="1"/>
    <col min="829" max="829" width="26.83203125" bestFit="1" customWidth="1"/>
    <col min="830" max="830" width="23.5" bestFit="1" customWidth="1"/>
    <col min="831" max="831" width="26.83203125" bestFit="1" customWidth="1"/>
    <col min="832" max="832" width="23.5" bestFit="1" customWidth="1"/>
    <col min="833" max="833" width="26.83203125" bestFit="1" customWidth="1"/>
    <col min="834" max="834" width="23.5" bestFit="1" customWidth="1"/>
    <col min="835" max="835" width="26.83203125" bestFit="1" customWidth="1"/>
    <col min="836" max="836" width="23.5" bestFit="1" customWidth="1"/>
    <col min="837" max="837" width="26.83203125" bestFit="1" customWidth="1"/>
    <col min="838" max="838" width="23.5" bestFit="1" customWidth="1"/>
    <col min="839" max="839" width="26.83203125" bestFit="1" customWidth="1"/>
    <col min="840" max="840" width="23.5" bestFit="1" customWidth="1"/>
    <col min="841" max="841" width="26.83203125" bestFit="1" customWidth="1"/>
    <col min="842" max="842" width="23.5" bestFit="1" customWidth="1"/>
    <col min="843" max="843" width="26.83203125" bestFit="1" customWidth="1"/>
    <col min="844" max="844" width="23.5" bestFit="1" customWidth="1"/>
    <col min="845" max="845" width="26.83203125" bestFit="1" customWidth="1"/>
    <col min="846" max="846" width="23.5" bestFit="1" customWidth="1"/>
    <col min="847" max="847" width="26.83203125" bestFit="1" customWidth="1"/>
    <col min="848" max="848" width="23.5" bestFit="1" customWidth="1"/>
    <col min="849" max="849" width="26.83203125" bestFit="1" customWidth="1"/>
    <col min="850" max="850" width="23.5" bestFit="1" customWidth="1"/>
    <col min="851" max="851" width="26.83203125" bestFit="1" customWidth="1"/>
    <col min="852" max="852" width="23.5" bestFit="1" customWidth="1"/>
    <col min="853" max="853" width="26.83203125" bestFit="1" customWidth="1"/>
    <col min="854" max="854" width="23.5" bestFit="1" customWidth="1"/>
    <col min="855" max="855" width="26.83203125" bestFit="1" customWidth="1"/>
    <col min="856" max="856" width="23.5" bestFit="1" customWidth="1"/>
    <col min="857" max="857" width="26.83203125" bestFit="1" customWidth="1"/>
    <col min="858" max="858" width="23.5" bestFit="1" customWidth="1"/>
    <col min="859" max="859" width="26.83203125" bestFit="1" customWidth="1"/>
    <col min="860" max="860" width="23.5" bestFit="1" customWidth="1"/>
    <col min="861" max="861" width="26.83203125" bestFit="1" customWidth="1"/>
    <col min="862" max="862" width="23.5" bestFit="1" customWidth="1"/>
    <col min="863" max="863" width="26.83203125" bestFit="1" customWidth="1"/>
    <col min="864" max="864" width="23.5" bestFit="1" customWidth="1"/>
    <col min="865" max="865" width="26.83203125" bestFit="1" customWidth="1"/>
    <col min="866" max="866" width="23.5" bestFit="1" customWidth="1"/>
    <col min="867" max="867" width="26.83203125" bestFit="1" customWidth="1"/>
    <col min="868" max="868" width="23.5" bestFit="1" customWidth="1"/>
    <col min="869" max="869" width="26.83203125" bestFit="1" customWidth="1"/>
    <col min="870" max="870" width="23.5" bestFit="1" customWidth="1"/>
    <col min="871" max="871" width="26.83203125" bestFit="1" customWidth="1"/>
    <col min="872" max="872" width="23.5" bestFit="1" customWidth="1"/>
    <col min="873" max="873" width="26.83203125" bestFit="1" customWidth="1"/>
    <col min="874" max="874" width="23.5" bestFit="1" customWidth="1"/>
    <col min="875" max="875" width="26.83203125" bestFit="1" customWidth="1"/>
    <col min="876" max="876" width="23.5" bestFit="1" customWidth="1"/>
    <col min="877" max="877" width="26.83203125" bestFit="1" customWidth="1"/>
    <col min="878" max="878" width="23.5" bestFit="1" customWidth="1"/>
    <col min="879" max="879" width="26.83203125" bestFit="1" customWidth="1"/>
    <col min="880" max="880" width="23.5" bestFit="1" customWidth="1"/>
    <col min="881" max="881" width="26.83203125" bestFit="1" customWidth="1"/>
    <col min="882" max="882" width="23.5" bestFit="1" customWidth="1"/>
    <col min="883" max="883" width="26.83203125" bestFit="1" customWidth="1"/>
    <col min="884" max="884" width="23.5" bestFit="1" customWidth="1"/>
    <col min="885" max="885" width="26.83203125" bestFit="1" customWidth="1"/>
    <col min="886" max="886" width="23.5" bestFit="1" customWidth="1"/>
    <col min="887" max="887" width="26.83203125" bestFit="1" customWidth="1"/>
    <col min="888" max="888" width="23.5" bestFit="1" customWidth="1"/>
    <col min="889" max="889" width="26.83203125" bestFit="1" customWidth="1"/>
    <col min="890" max="890" width="23.5" bestFit="1" customWidth="1"/>
    <col min="891" max="891" width="26.83203125" bestFit="1" customWidth="1"/>
    <col min="892" max="892" width="23.5" bestFit="1" customWidth="1"/>
    <col min="893" max="893" width="26.83203125" bestFit="1" customWidth="1"/>
    <col min="894" max="894" width="23.5" bestFit="1" customWidth="1"/>
    <col min="895" max="895" width="26.83203125" bestFit="1" customWidth="1"/>
    <col min="896" max="896" width="23.5" bestFit="1" customWidth="1"/>
    <col min="897" max="897" width="26.83203125" bestFit="1" customWidth="1"/>
    <col min="898" max="898" width="23.5" bestFit="1" customWidth="1"/>
    <col min="899" max="899" width="26.83203125" bestFit="1" customWidth="1"/>
    <col min="900" max="900" width="23.5" bestFit="1" customWidth="1"/>
    <col min="901" max="901" width="26.83203125" bestFit="1" customWidth="1"/>
    <col min="902" max="902" width="23.5" bestFit="1" customWidth="1"/>
    <col min="903" max="903" width="26.83203125" bestFit="1" customWidth="1"/>
    <col min="904" max="904" width="23.5" bestFit="1" customWidth="1"/>
    <col min="905" max="905" width="26.83203125" bestFit="1" customWidth="1"/>
    <col min="906" max="906" width="23.5" bestFit="1" customWidth="1"/>
    <col min="907" max="907" width="26.83203125" bestFit="1" customWidth="1"/>
    <col min="908" max="908" width="23.5" bestFit="1" customWidth="1"/>
    <col min="909" max="909" width="26.83203125" bestFit="1" customWidth="1"/>
    <col min="910" max="910" width="23.5" bestFit="1" customWidth="1"/>
    <col min="911" max="911" width="26.83203125" bestFit="1" customWidth="1"/>
    <col min="912" max="912" width="23.5" bestFit="1" customWidth="1"/>
    <col min="913" max="913" width="26.83203125" bestFit="1" customWidth="1"/>
    <col min="914" max="914" width="23.5" bestFit="1" customWidth="1"/>
    <col min="915" max="915" width="26.83203125" bestFit="1" customWidth="1"/>
    <col min="916" max="916" width="23.5" bestFit="1" customWidth="1"/>
    <col min="917" max="917" width="26.83203125" bestFit="1" customWidth="1"/>
    <col min="918" max="918" width="23.5" bestFit="1" customWidth="1"/>
    <col min="919" max="919" width="26.83203125" bestFit="1" customWidth="1"/>
    <col min="920" max="920" width="23.5" bestFit="1" customWidth="1"/>
    <col min="921" max="921" width="26.83203125" bestFit="1" customWidth="1"/>
    <col min="922" max="922" width="23.5" bestFit="1" customWidth="1"/>
    <col min="923" max="923" width="26.83203125" bestFit="1" customWidth="1"/>
    <col min="924" max="924" width="23.5" bestFit="1" customWidth="1"/>
    <col min="925" max="925" width="26.83203125" bestFit="1" customWidth="1"/>
    <col min="926" max="926" width="23.5" bestFit="1" customWidth="1"/>
    <col min="927" max="927" width="26.83203125" bestFit="1" customWidth="1"/>
    <col min="928" max="928" width="23.5" bestFit="1" customWidth="1"/>
    <col min="929" max="929" width="26.83203125" bestFit="1" customWidth="1"/>
    <col min="930" max="930" width="23.5" bestFit="1" customWidth="1"/>
    <col min="931" max="931" width="26.83203125" bestFit="1" customWidth="1"/>
    <col min="932" max="932" width="23.5" bestFit="1" customWidth="1"/>
    <col min="933" max="933" width="26.83203125" bestFit="1" customWidth="1"/>
    <col min="934" max="934" width="23.5" bestFit="1" customWidth="1"/>
    <col min="935" max="935" width="26.83203125" bestFit="1" customWidth="1"/>
    <col min="936" max="936" width="23.5" bestFit="1" customWidth="1"/>
    <col min="937" max="937" width="26.83203125" bestFit="1" customWidth="1"/>
    <col min="938" max="938" width="23.5" bestFit="1" customWidth="1"/>
    <col min="939" max="939" width="26.83203125" bestFit="1" customWidth="1"/>
    <col min="940" max="940" width="23.5" bestFit="1" customWidth="1"/>
    <col min="941" max="941" width="26.83203125" bestFit="1" customWidth="1"/>
    <col min="942" max="942" width="23.5" bestFit="1" customWidth="1"/>
    <col min="943" max="943" width="26.83203125" bestFit="1" customWidth="1"/>
    <col min="944" max="944" width="23.5" bestFit="1" customWidth="1"/>
    <col min="945" max="945" width="26.83203125" bestFit="1" customWidth="1"/>
    <col min="946" max="946" width="23.5" bestFit="1" customWidth="1"/>
    <col min="947" max="947" width="26.83203125" bestFit="1" customWidth="1"/>
    <col min="948" max="948" width="23.5" bestFit="1" customWidth="1"/>
    <col min="949" max="949" width="26.83203125" bestFit="1" customWidth="1"/>
    <col min="950" max="950" width="23.5" bestFit="1" customWidth="1"/>
    <col min="951" max="951" width="26.83203125" bestFit="1" customWidth="1"/>
    <col min="952" max="952" width="23.5" bestFit="1" customWidth="1"/>
    <col min="953" max="953" width="26.83203125" bestFit="1" customWidth="1"/>
    <col min="954" max="954" width="23.5" bestFit="1" customWidth="1"/>
    <col min="955" max="955" width="26.83203125" bestFit="1" customWidth="1"/>
    <col min="956" max="956" width="23.5" bestFit="1" customWidth="1"/>
    <col min="957" max="957" width="26.83203125" bestFit="1" customWidth="1"/>
    <col min="958" max="958" width="23.5" bestFit="1" customWidth="1"/>
    <col min="959" max="959" width="26.83203125" bestFit="1" customWidth="1"/>
    <col min="960" max="960" width="23.5" bestFit="1" customWidth="1"/>
    <col min="961" max="961" width="26.83203125" bestFit="1" customWidth="1"/>
    <col min="962" max="962" width="23.5" bestFit="1" customWidth="1"/>
    <col min="963" max="963" width="26.83203125" bestFit="1" customWidth="1"/>
    <col min="964" max="964" width="23.5" bestFit="1" customWidth="1"/>
    <col min="965" max="965" width="26.83203125" bestFit="1" customWidth="1"/>
    <col min="966" max="966" width="23.5" bestFit="1" customWidth="1"/>
    <col min="967" max="967" width="26.83203125" bestFit="1" customWidth="1"/>
    <col min="968" max="968" width="23.5" bestFit="1" customWidth="1"/>
    <col min="969" max="969" width="26.83203125" bestFit="1" customWidth="1"/>
    <col min="970" max="970" width="23.5" bestFit="1" customWidth="1"/>
    <col min="971" max="971" width="26.83203125" bestFit="1" customWidth="1"/>
    <col min="972" max="972" width="23.5" bestFit="1" customWidth="1"/>
    <col min="973" max="973" width="26.83203125" bestFit="1" customWidth="1"/>
    <col min="974" max="974" width="23.5" bestFit="1" customWidth="1"/>
    <col min="975" max="975" width="26.83203125" bestFit="1" customWidth="1"/>
    <col min="976" max="976" width="23.5" bestFit="1" customWidth="1"/>
    <col min="977" max="977" width="26.83203125" bestFit="1" customWidth="1"/>
    <col min="978" max="978" width="23.5" bestFit="1" customWidth="1"/>
    <col min="979" max="979" width="26.83203125" bestFit="1" customWidth="1"/>
    <col min="980" max="980" width="23.5" bestFit="1" customWidth="1"/>
    <col min="981" max="981" width="26.83203125" bestFit="1" customWidth="1"/>
    <col min="982" max="982" width="23.5" bestFit="1" customWidth="1"/>
    <col min="983" max="983" width="26.83203125" bestFit="1" customWidth="1"/>
    <col min="984" max="984" width="23.5" bestFit="1" customWidth="1"/>
    <col min="985" max="985" width="26.83203125" bestFit="1" customWidth="1"/>
    <col min="986" max="986" width="23.5" bestFit="1" customWidth="1"/>
    <col min="987" max="987" width="26.83203125" bestFit="1" customWidth="1"/>
    <col min="988" max="988" width="23.5" bestFit="1" customWidth="1"/>
    <col min="989" max="989" width="26.83203125" bestFit="1" customWidth="1"/>
    <col min="990" max="990" width="23.5" bestFit="1" customWidth="1"/>
    <col min="991" max="991" width="26.83203125" bestFit="1" customWidth="1"/>
    <col min="992" max="992" width="23.5" bestFit="1" customWidth="1"/>
    <col min="993" max="993" width="26.83203125" bestFit="1" customWidth="1"/>
    <col min="994" max="994" width="23.5" bestFit="1" customWidth="1"/>
    <col min="995" max="995" width="26.83203125" bestFit="1" customWidth="1"/>
    <col min="996" max="996" width="23.5" bestFit="1" customWidth="1"/>
    <col min="997" max="997" width="26.83203125" bestFit="1" customWidth="1"/>
    <col min="998" max="998" width="23.5" bestFit="1" customWidth="1"/>
    <col min="999" max="999" width="26.83203125" bestFit="1" customWidth="1"/>
    <col min="1000" max="1000" width="23.5" bestFit="1" customWidth="1"/>
    <col min="1001" max="1001" width="26.83203125" bestFit="1" customWidth="1"/>
    <col min="1002" max="1002" width="23.5" bestFit="1" customWidth="1"/>
    <col min="1003" max="1003" width="26.83203125" bestFit="1" customWidth="1"/>
    <col min="1004" max="1004" width="23.5" bestFit="1" customWidth="1"/>
    <col min="1005" max="1005" width="26.83203125" bestFit="1" customWidth="1"/>
    <col min="1006" max="1006" width="23.5" bestFit="1" customWidth="1"/>
    <col min="1007" max="1007" width="26.83203125" bestFit="1" customWidth="1"/>
    <col min="1008" max="1008" width="23.5" bestFit="1" customWidth="1"/>
    <col min="1009" max="1009" width="26.83203125" bestFit="1" customWidth="1"/>
    <col min="1010" max="1010" width="23.5" bestFit="1" customWidth="1"/>
    <col min="1011" max="1011" width="26.83203125" bestFit="1" customWidth="1"/>
    <col min="1012" max="1012" width="23.5" bestFit="1" customWidth="1"/>
    <col min="1013" max="1013" width="26.83203125" bestFit="1" customWidth="1"/>
    <col min="1014" max="1014" width="23.5" bestFit="1" customWidth="1"/>
    <col min="1015" max="1015" width="26.83203125" bestFit="1" customWidth="1"/>
    <col min="1016" max="1016" width="23.5" bestFit="1" customWidth="1"/>
    <col min="1017" max="1017" width="26.83203125" bestFit="1" customWidth="1"/>
    <col min="1018" max="1018" width="23.5" bestFit="1" customWidth="1"/>
    <col min="1019" max="1019" width="26.83203125" bestFit="1" customWidth="1"/>
    <col min="1020" max="1020" width="23.5" bestFit="1" customWidth="1"/>
    <col min="1021" max="1021" width="26.83203125" bestFit="1" customWidth="1"/>
    <col min="1022" max="1022" width="23.5" bestFit="1" customWidth="1"/>
    <col min="1023" max="1023" width="26.83203125" bestFit="1" customWidth="1"/>
    <col min="1024" max="1024" width="23.5" bestFit="1" customWidth="1"/>
    <col min="1025" max="1025" width="26.83203125" bestFit="1" customWidth="1"/>
    <col min="1026" max="1026" width="23.5" bestFit="1" customWidth="1"/>
    <col min="1027" max="1027" width="26.83203125" bestFit="1" customWidth="1"/>
    <col min="1028" max="1028" width="23.5" bestFit="1" customWidth="1"/>
    <col min="1029" max="1029" width="26.83203125" bestFit="1" customWidth="1"/>
    <col min="1030" max="1030" width="23.5" bestFit="1" customWidth="1"/>
    <col min="1031" max="1031" width="26.83203125" bestFit="1" customWidth="1"/>
    <col min="1032" max="1032" width="23.5" bestFit="1" customWidth="1"/>
    <col min="1033" max="1033" width="26.83203125" bestFit="1" customWidth="1"/>
    <col min="1034" max="1034" width="23.5" bestFit="1" customWidth="1"/>
    <col min="1035" max="1035" width="26.83203125" bestFit="1" customWidth="1"/>
    <col min="1036" max="1036" width="23.5" bestFit="1" customWidth="1"/>
    <col min="1037" max="1037" width="26.83203125" bestFit="1" customWidth="1"/>
    <col min="1038" max="1038" width="23.5" bestFit="1" customWidth="1"/>
    <col min="1039" max="1039" width="26.83203125" bestFit="1" customWidth="1"/>
    <col min="1040" max="1040" width="23.5" bestFit="1" customWidth="1"/>
    <col min="1041" max="1041" width="26.83203125" bestFit="1" customWidth="1"/>
    <col min="1042" max="1042" width="23.5" bestFit="1" customWidth="1"/>
    <col min="1043" max="1043" width="26.83203125" bestFit="1" customWidth="1"/>
    <col min="1044" max="1044" width="23.5" bestFit="1" customWidth="1"/>
    <col min="1045" max="1045" width="26.83203125" bestFit="1" customWidth="1"/>
    <col min="1046" max="1046" width="23.5" bestFit="1" customWidth="1"/>
    <col min="1047" max="1047" width="26.83203125" bestFit="1" customWidth="1"/>
    <col min="1048" max="1048" width="23.5" bestFit="1" customWidth="1"/>
    <col min="1049" max="1049" width="26.83203125" bestFit="1" customWidth="1"/>
    <col min="1050" max="1050" width="23.5" bestFit="1" customWidth="1"/>
    <col min="1051" max="1051" width="26.83203125" bestFit="1" customWidth="1"/>
    <col min="1052" max="1052" width="23.5" bestFit="1" customWidth="1"/>
    <col min="1053" max="1053" width="26.83203125" bestFit="1" customWidth="1"/>
    <col min="1054" max="1054" width="23.5" bestFit="1" customWidth="1"/>
    <col min="1055" max="1055" width="26.83203125" bestFit="1" customWidth="1"/>
    <col min="1056" max="1056" width="23.5" bestFit="1" customWidth="1"/>
    <col min="1057" max="1057" width="26.83203125" bestFit="1" customWidth="1"/>
    <col min="1058" max="1058" width="23.5" bestFit="1" customWidth="1"/>
    <col min="1059" max="1059" width="26.83203125" bestFit="1" customWidth="1"/>
    <col min="1060" max="1060" width="23.5" bestFit="1" customWidth="1"/>
    <col min="1061" max="1061" width="26.83203125" bestFit="1" customWidth="1"/>
    <col min="1062" max="1062" width="23.5" bestFit="1" customWidth="1"/>
    <col min="1063" max="1063" width="26.83203125" bestFit="1" customWidth="1"/>
    <col min="1064" max="1064" width="23.5" bestFit="1" customWidth="1"/>
    <col min="1065" max="1065" width="26.83203125" bestFit="1" customWidth="1"/>
    <col min="1066" max="1066" width="23.5" bestFit="1" customWidth="1"/>
    <col min="1067" max="1067" width="26.83203125" bestFit="1" customWidth="1"/>
    <col min="1068" max="1068" width="23.5" bestFit="1" customWidth="1"/>
    <col min="1069" max="1069" width="26.83203125" bestFit="1" customWidth="1"/>
    <col min="1070" max="1070" width="23.5" bestFit="1" customWidth="1"/>
    <col min="1071" max="1071" width="26.83203125" bestFit="1" customWidth="1"/>
    <col min="1072" max="1072" width="23.5" bestFit="1" customWidth="1"/>
    <col min="1073" max="1073" width="26.83203125" bestFit="1" customWidth="1"/>
    <col min="1074" max="1074" width="23.5" bestFit="1" customWidth="1"/>
    <col min="1075" max="1075" width="26.83203125" bestFit="1" customWidth="1"/>
    <col min="1076" max="1076" width="23.5" bestFit="1" customWidth="1"/>
    <col min="1077" max="1077" width="26.83203125" bestFit="1" customWidth="1"/>
    <col min="1078" max="1078" width="23.5" bestFit="1" customWidth="1"/>
    <col min="1079" max="1079" width="26.83203125" bestFit="1" customWidth="1"/>
    <col min="1080" max="1080" width="23.5" bestFit="1" customWidth="1"/>
    <col min="1081" max="1081" width="26.83203125" bestFit="1" customWidth="1"/>
    <col min="1082" max="1082" width="23.5" bestFit="1" customWidth="1"/>
    <col min="1083" max="1083" width="26.83203125" bestFit="1" customWidth="1"/>
    <col min="1084" max="1084" width="23.5" bestFit="1" customWidth="1"/>
    <col min="1085" max="1085" width="26.83203125" bestFit="1" customWidth="1"/>
    <col min="1086" max="1086" width="23.5" bestFit="1" customWidth="1"/>
    <col min="1087" max="1087" width="26.83203125" bestFit="1" customWidth="1"/>
    <col min="1088" max="1088" width="23.5" bestFit="1" customWidth="1"/>
    <col min="1089" max="1089" width="26.83203125" bestFit="1" customWidth="1"/>
    <col min="1090" max="1090" width="23.5" bestFit="1" customWidth="1"/>
    <col min="1091" max="1091" width="26.83203125" bestFit="1" customWidth="1"/>
    <col min="1092" max="1092" width="23.5" bestFit="1" customWidth="1"/>
    <col min="1093" max="1093" width="26.83203125" bestFit="1" customWidth="1"/>
    <col min="1094" max="1094" width="23.5" bestFit="1" customWidth="1"/>
    <col min="1095" max="1095" width="26.83203125" bestFit="1" customWidth="1"/>
    <col min="1096" max="1096" width="23.5" bestFit="1" customWidth="1"/>
    <col min="1097" max="1097" width="26.83203125" bestFit="1" customWidth="1"/>
    <col min="1098" max="1098" width="23.5" bestFit="1" customWidth="1"/>
    <col min="1099" max="1099" width="26.83203125" bestFit="1" customWidth="1"/>
    <col min="1100" max="1100" width="23.5" bestFit="1" customWidth="1"/>
    <col min="1101" max="1101" width="26.83203125" bestFit="1" customWidth="1"/>
    <col min="1102" max="1102" width="23.5" bestFit="1" customWidth="1"/>
    <col min="1103" max="1103" width="26.83203125" bestFit="1" customWidth="1"/>
    <col min="1104" max="1104" width="23.5" bestFit="1" customWidth="1"/>
    <col min="1105" max="1105" width="26.83203125" bestFit="1" customWidth="1"/>
    <col min="1106" max="1106" width="23.5" bestFit="1" customWidth="1"/>
    <col min="1107" max="1107" width="26.83203125" bestFit="1" customWidth="1"/>
    <col min="1108" max="1108" width="23.5" bestFit="1" customWidth="1"/>
    <col min="1109" max="1109" width="26.83203125" bestFit="1" customWidth="1"/>
    <col min="1110" max="1110" width="23.5" bestFit="1" customWidth="1"/>
    <col min="1111" max="1111" width="26.83203125" bestFit="1" customWidth="1"/>
    <col min="1112" max="1112" width="23.5" bestFit="1" customWidth="1"/>
    <col min="1113" max="1113" width="26.83203125" bestFit="1" customWidth="1"/>
    <col min="1114" max="1114" width="23.5" bestFit="1" customWidth="1"/>
    <col min="1115" max="1115" width="26.83203125" bestFit="1" customWidth="1"/>
    <col min="1116" max="1116" width="23.5" bestFit="1" customWidth="1"/>
    <col min="1117" max="1117" width="26.83203125" bestFit="1" customWidth="1"/>
    <col min="1118" max="1118" width="23.5" bestFit="1" customWidth="1"/>
    <col min="1119" max="1119" width="26.83203125" bestFit="1" customWidth="1"/>
    <col min="1120" max="1120" width="23.5" bestFit="1" customWidth="1"/>
    <col min="1121" max="1121" width="26.83203125" bestFit="1" customWidth="1"/>
    <col min="1122" max="1122" width="23.5" bestFit="1" customWidth="1"/>
    <col min="1123" max="1123" width="26.83203125" bestFit="1" customWidth="1"/>
    <col min="1124" max="1124" width="23.5" bestFit="1" customWidth="1"/>
    <col min="1125" max="1125" width="26.83203125" bestFit="1" customWidth="1"/>
    <col min="1126" max="1126" width="23.5" bestFit="1" customWidth="1"/>
    <col min="1127" max="1127" width="26.83203125" bestFit="1" customWidth="1"/>
    <col min="1128" max="1128" width="23.5" bestFit="1" customWidth="1"/>
    <col min="1129" max="1129" width="26.83203125" bestFit="1" customWidth="1"/>
    <col min="1130" max="1130" width="23.5" bestFit="1" customWidth="1"/>
    <col min="1131" max="1131" width="26.83203125" bestFit="1" customWidth="1"/>
    <col min="1132" max="1132" width="23.5" bestFit="1" customWidth="1"/>
    <col min="1133" max="1133" width="26.83203125" bestFit="1" customWidth="1"/>
    <col min="1134" max="1134" width="23.5" bestFit="1" customWidth="1"/>
    <col min="1135" max="1135" width="26.83203125" bestFit="1" customWidth="1"/>
    <col min="1136" max="1136" width="23.5" bestFit="1" customWidth="1"/>
    <col min="1137" max="1137" width="26.83203125" bestFit="1" customWidth="1"/>
    <col min="1138" max="1138" width="23.5" bestFit="1" customWidth="1"/>
    <col min="1139" max="1139" width="26.83203125" bestFit="1" customWidth="1"/>
    <col min="1140" max="1140" width="23.5" bestFit="1" customWidth="1"/>
    <col min="1141" max="1141" width="26.83203125" bestFit="1" customWidth="1"/>
    <col min="1142" max="1142" width="23.5" bestFit="1" customWidth="1"/>
    <col min="1143" max="1143" width="26.83203125" bestFit="1" customWidth="1"/>
    <col min="1144" max="1144" width="23.5" bestFit="1" customWidth="1"/>
    <col min="1145" max="1145" width="26.83203125" bestFit="1" customWidth="1"/>
    <col min="1146" max="1146" width="23.5" bestFit="1" customWidth="1"/>
    <col min="1147" max="1147" width="26.83203125" bestFit="1" customWidth="1"/>
    <col min="1148" max="1148" width="23.5" bestFit="1" customWidth="1"/>
    <col min="1149" max="1149" width="26.83203125" bestFit="1" customWidth="1"/>
    <col min="1150" max="1150" width="23.5" bestFit="1" customWidth="1"/>
    <col min="1151" max="1151" width="26.83203125" bestFit="1" customWidth="1"/>
    <col min="1152" max="1152" width="23.5" bestFit="1" customWidth="1"/>
    <col min="1153" max="1153" width="26.83203125" bestFit="1" customWidth="1"/>
    <col min="1154" max="1154" width="23.5" bestFit="1" customWidth="1"/>
    <col min="1155" max="1155" width="26.83203125" bestFit="1" customWidth="1"/>
    <col min="1156" max="1156" width="23.5" bestFit="1" customWidth="1"/>
    <col min="1157" max="1157" width="26.83203125" bestFit="1" customWidth="1"/>
    <col min="1158" max="1158" width="23.5" bestFit="1" customWidth="1"/>
    <col min="1159" max="1159" width="26.83203125" bestFit="1" customWidth="1"/>
    <col min="1160" max="1160" width="23.5" bestFit="1" customWidth="1"/>
    <col min="1161" max="1161" width="26.83203125" bestFit="1" customWidth="1"/>
    <col min="1162" max="1162" width="12" bestFit="1" customWidth="1"/>
  </cols>
  <sheetData>
    <row r="3" spans="1:3" x14ac:dyDescent="0.2">
      <c r="A3" s="17" t="s">
        <v>35</v>
      </c>
      <c r="B3" t="s">
        <v>1281</v>
      </c>
      <c r="C3" t="s">
        <v>1290</v>
      </c>
    </row>
    <row r="4" spans="1:3" x14ac:dyDescent="0.2">
      <c r="A4" t="s">
        <v>90</v>
      </c>
      <c r="B4">
        <v>115</v>
      </c>
      <c r="C4">
        <v>184980</v>
      </c>
    </row>
    <row r="5" spans="1:3" x14ac:dyDescent="0.2">
      <c r="A5" t="s">
        <v>305</v>
      </c>
      <c r="B5">
        <v>76</v>
      </c>
      <c r="C5">
        <v>156080</v>
      </c>
    </row>
    <row r="6" spans="1:3" x14ac:dyDescent="0.2">
      <c r="A6" t="s">
        <v>87</v>
      </c>
      <c r="B6">
        <v>225</v>
      </c>
      <c r="C6">
        <v>493455</v>
      </c>
    </row>
    <row r="7" spans="1:3" x14ac:dyDescent="0.2">
      <c r="A7" t="s">
        <v>289</v>
      </c>
      <c r="B7">
        <v>164</v>
      </c>
      <c r="C7">
        <v>436030</v>
      </c>
    </row>
    <row r="8" spans="1:3" x14ac:dyDescent="0.2">
      <c r="A8" t="s">
        <v>34</v>
      </c>
      <c r="B8">
        <v>580</v>
      </c>
      <c r="C8">
        <v>1270545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9:R115"/>
  <sheetViews>
    <sheetView zoomScaleNormal="100" workbookViewId="0">
      <selection activeCell="I77" sqref="I77"/>
    </sheetView>
  </sheetViews>
  <sheetFormatPr defaultColWidth="9.33203125" defaultRowHeight="15" x14ac:dyDescent="0.25"/>
  <cols>
    <col min="1" max="5" width="9.33203125" style="1"/>
    <col min="6" max="6" width="15" style="1" bestFit="1" customWidth="1"/>
    <col min="7" max="7" width="15.6640625" style="1" bestFit="1" customWidth="1"/>
    <col min="8" max="8" width="10.83203125" style="1" customWidth="1"/>
    <col min="9" max="9" width="11" style="1" customWidth="1"/>
    <col min="10" max="10" width="11.33203125" style="1" customWidth="1"/>
    <col min="11" max="11" width="12" style="2" bestFit="1" customWidth="1"/>
    <col min="12" max="13" width="15.83203125" style="1" bestFit="1" customWidth="1"/>
    <col min="14" max="16" width="9.33203125" style="1"/>
    <col min="17" max="17" width="11.6640625" style="1" bestFit="1" customWidth="1"/>
    <col min="18" max="18" width="10.5" style="1" bestFit="1" customWidth="1"/>
    <col min="19" max="16384" width="9.33203125" style="1"/>
  </cols>
  <sheetData>
    <row r="9" spans="6:14" ht="15.75" thickBot="1" x14ac:dyDescent="0.3">
      <c r="L9" s="1">
        <v>9500</v>
      </c>
      <c r="M9" s="1">
        <v>10500</v>
      </c>
    </row>
    <row r="10" spans="6:14" ht="69" thickBot="1" x14ac:dyDescent="0.3">
      <c r="F10" s="104" t="s">
        <v>1277</v>
      </c>
      <c r="G10" s="26" t="s">
        <v>0</v>
      </c>
      <c r="H10" s="4" t="s">
        <v>59</v>
      </c>
      <c r="I10" s="4" t="s">
        <v>60</v>
      </c>
      <c r="J10" s="4" t="s">
        <v>36</v>
      </c>
      <c r="K10" s="27" t="s">
        <v>61</v>
      </c>
      <c r="L10" s="4" t="s">
        <v>1288</v>
      </c>
      <c r="M10" s="28" t="s">
        <v>1289</v>
      </c>
    </row>
    <row r="11" spans="6:14" ht="15.75" hidden="1" thickBot="1" x14ac:dyDescent="0.3">
      <c r="F11" s="105"/>
      <c r="G11" s="3" t="s">
        <v>1</v>
      </c>
      <c r="H11" s="4" t="s">
        <v>2</v>
      </c>
      <c r="I11" s="66" t="s">
        <v>3</v>
      </c>
      <c r="J11" s="66" t="s">
        <v>4</v>
      </c>
      <c r="K11" s="5" t="s">
        <v>5</v>
      </c>
      <c r="L11" s="4" t="s">
        <v>6</v>
      </c>
      <c r="M11" s="4" t="s">
        <v>7</v>
      </c>
    </row>
    <row r="12" spans="6:14" x14ac:dyDescent="0.25">
      <c r="F12" s="99" t="s">
        <v>1278</v>
      </c>
      <c r="G12" s="96" t="s">
        <v>90</v>
      </c>
      <c r="H12" s="72">
        <f>I12/10.7639</f>
        <v>149.10952349984672</v>
      </c>
      <c r="I12" s="67">
        <v>1605</v>
      </c>
      <c r="J12" s="67">
        <v>36</v>
      </c>
      <c r="K12" s="6">
        <f>I12*J12</f>
        <v>57780</v>
      </c>
      <c r="L12" s="7">
        <f>(K12*$L$9)/10^7</f>
        <v>54.890999999999998</v>
      </c>
      <c r="M12" s="12">
        <f>(K12*$M$9)/10^7</f>
        <v>60.668999999999997</v>
      </c>
      <c r="N12" s="11"/>
    </row>
    <row r="13" spans="6:14" x14ac:dyDescent="0.25">
      <c r="F13" s="100"/>
      <c r="G13" s="102"/>
      <c r="H13" s="72">
        <f t="shared" ref="H13:H76" si="0">I13/10.7639</f>
        <v>153.29016434563681</v>
      </c>
      <c r="I13" s="67">
        <v>1650</v>
      </c>
      <c r="J13" s="67">
        <v>3</v>
      </c>
      <c r="K13" s="6">
        <f t="shared" ref="K13" si="1">I13*J13</f>
        <v>4950</v>
      </c>
      <c r="L13" s="7">
        <f t="shared" ref="L13" si="2">(K13*$L$9)/10^7</f>
        <v>4.7024999999999997</v>
      </c>
      <c r="M13" s="12">
        <f t="shared" ref="M13" si="3">(K13*$M$9)/10^7</f>
        <v>5.1974999999999998</v>
      </c>
      <c r="N13" s="11"/>
    </row>
    <row r="14" spans="6:14" x14ac:dyDescent="0.25">
      <c r="F14" s="100"/>
      <c r="G14" s="103" t="s">
        <v>87</v>
      </c>
      <c r="H14" s="72">
        <f t="shared" si="0"/>
        <v>193.70302585494107</v>
      </c>
      <c r="I14" s="67">
        <v>2085</v>
      </c>
      <c r="J14" s="67">
        <v>35</v>
      </c>
      <c r="K14" s="6">
        <f t="shared" ref="K14:K77" si="4">I14*J14</f>
        <v>72975</v>
      </c>
      <c r="L14" s="7">
        <f t="shared" ref="L14:L77" si="5">(K14*$L$9)/10^7</f>
        <v>69.326250000000002</v>
      </c>
      <c r="M14" s="12">
        <f t="shared" ref="M14:M77" si="6">(K14*$M$9)/10^7</f>
        <v>76.623750000000001</v>
      </c>
      <c r="N14" s="11"/>
    </row>
    <row r="15" spans="6:14" ht="15.75" thickBot="1" x14ac:dyDescent="0.3">
      <c r="F15" s="101"/>
      <c r="G15" s="102"/>
      <c r="H15" s="72">
        <f t="shared" si="0"/>
        <v>197.88366670073117</v>
      </c>
      <c r="I15" s="67">
        <v>2130</v>
      </c>
      <c r="J15" s="67">
        <v>3</v>
      </c>
      <c r="K15" s="6">
        <f t="shared" si="4"/>
        <v>6390</v>
      </c>
      <c r="L15" s="7">
        <f t="shared" si="5"/>
        <v>6.0705</v>
      </c>
      <c r="M15" s="12">
        <f t="shared" si="6"/>
        <v>6.7095000000000002</v>
      </c>
      <c r="N15" s="11"/>
    </row>
    <row r="16" spans="6:14" x14ac:dyDescent="0.25">
      <c r="F16" s="99" t="s">
        <v>1279</v>
      </c>
      <c r="G16" s="96" t="s">
        <v>90</v>
      </c>
      <c r="H16" s="72">
        <f t="shared" si="0"/>
        <v>149.10952349984672</v>
      </c>
      <c r="I16" s="67">
        <v>1605</v>
      </c>
      <c r="J16" s="67">
        <v>36</v>
      </c>
      <c r="K16" s="6">
        <f t="shared" si="4"/>
        <v>57780</v>
      </c>
      <c r="L16" s="7">
        <f t="shared" si="5"/>
        <v>54.890999999999998</v>
      </c>
      <c r="M16" s="12">
        <f t="shared" si="6"/>
        <v>60.668999999999997</v>
      </c>
      <c r="N16" s="11"/>
    </row>
    <row r="17" spans="6:14" x14ac:dyDescent="0.25">
      <c r="F17" s="100"/>
      <c r="G17" s="102"/>
      <c r="H17" s="72">
        <f t="shared" si="0"/>
        <v>153.29016434563681</v>
      </c>
      <c r="I17" s="67">
        <v>1650</v>
      </c>
      <c r="J17" s="67">
        <v>3</v>
      </c>
      <c r="K17" s="6">
        <f t="shared" si="4"/>
        <v>4950</v>
      </c>
      <c r="L17" s="7">
        <f t="shared" si="5"/>
        <v>4.7024999999999997</v>
      </c>
      <c r="M17" s="12">
        <f t="shared" si="6"/>
        <v>5.1974999999999998</v>
      </c>
      <c r="N17" s="11"/>
    </row>
    <row r="18" spans="6:14" x14ac:dyDescent="0.25">
      <c r="F18" s="100"/>
      <c r="G18" s="103" t="s">
        <v>87</v>
      </c>
      <c r="H18" s="72">
        <f t="shared" si="0"/>
        <v>193.70302585494107</v>
      </c>
      <c r="I18" s="67">
        <v>2085</v>
      </c>
      <c r="J18" s="67">
        <v>35</v>
      </c>
      <c r="K18" s="6">
        <f t="shared" si="4"/>
        <v>72975</v>
      </c>
      <c r="L18" s="7">
        <f t="shared" si="5"/>
        <v>69.326250000000002</v>
      </c>
      <c r="M18" s="12">
        <f t="shared" si="6"/>
        <v>76.623750000000001</v>
      </c>
      <c r="N18" s="11"/>
    </row>
    <row r="19" spans="6:14" ht="15.75" thickBot="1" x14ac:dyDescent="0.3">
      <c r="F19" s="101"/>
      <c r="G19" s="102"/>
      <c r="H19" s="72">
        <f t="shared" si="0"/>
        <v>197.88366670073117</v>
      </c>
      <c r="I19" s="67">
        <v>2130</v>
      </c>
      <c r="J19" s="67">
        <v>3</v>
      </c>
      <c r="K19" s="6">
        <f t="shared" si="4"/>
        <v>6390</v>
      </c>
      <c r="L19" s="7">
        <f t="shared" si="5"/>
        <v>6.0705</v>
      </c>
      <c r="M19" s="12">
        <f t="shared" si="6"/>
        <v>6.7095000000000002</v>
      </c>
      <c r="N19" s="11"/>
    </row>
    <row r="20" spans="6:14" x14ac:dyDescent="0.25">
      <c r="F20" s="99" t="s">
        <v>1280</v>
      </c>
      <c r="G20" s="96" t="s">
        <v>90</v>
      </c>
      <c r="H20" s="72">
        <f t="shared" si="0"/>
        <v>149.10952349984672</v>
      </c>
      <c r="I20" s="67">
        <v>1605</v>
      </c>
      <c r="J20" s="67">
        <v>34</v>
      </c>
      <c r="K20" s="6">
        <f t="shared" si="4"/>
        <v>54570</v>
      </c>
      <c r="L20" s="7">
        <f t="shared" si="5"/>
        <v>51.841500000000003</v>
      </c>
      <c r="M20" s="12">
        <f t="shared" si="6"/>
        <v>57.298499999999997</v>
      </c>
      <c r="N20" s="11"/>
    </row>
    <row r="21" spans="6:14" x14ac:dyDescent="0.25">
      <c r="F21" s="100"/>
      <c r="G21" s="102"/>
      <c r="H21" s="72">
        <f t="shared" si="0"/>
        <v>153.29016434563681</v>
      </c>
      <c r="I21" s="67">
        <v>1650</v>
      </c>
      <c r="J21" s="67">
        <v>3</v>
      </c>
      <c r="K21" s="6">
        <f t="shared" si="4"/>
        <v>4950</v>
      </c>
      <c r="L21" s="7">
        <f t="shared" si="5"/>
        <v>4.7024999999999997</v>
      </c>
      <c r="M21" s="12">
        <f t="shared" si="6"/>
        <v>5.1974999999999998</v>
      </c>
      <c r="N21" s="11"/>
    </row>
    <row r="22" spans="6:14" x14ac:dyDescent="0.25">
      <c r="F22" s="100"/>
      <c r="G22" s="103" t="s">
        <v>87</v>
      </c>
      <c r="H22" s="72">
        <f t="shared" si="0"/>
        <v>193.70302585494107</v>
      </c>
      <c r="I22" s="67">
        <v>2085</v>
      </c>
      <c r="J22" s="67">
        <v>34</v>
      </c>
      <c r="K22" s="6">
        <f t="shared" si="4"/>
        <v>70890</v>
      </c>
      <c r="L22" s="7">
        <f t="shared" si="5"/>
        <v>67.345500000000001</v>
      </c>
      <c r="M22" s="12">
        <f t="shared" si="6"/>
        <v>74.4345</v>
      </c>
      <c r="N22" s="11"/>
    </row>
    <row r="23" spans="6:14" ht="15.75" thickBot="1" x14ac:dyDescent="0.3">
      <c r="F23" s="101"/>
      <c r="G23" s="97"/>
      <c r="H23" s="72">
        <f t="shared" si="0"/>
        <v>197.88366670073117</v>
      </c>
      <c r="I23" s="67">
        <v>2130</v>
      </c>
      <c r="J23" s="67">
        <v>3</v>
      </c>
      <c r="K23" s="6">
        <f t="shared" si="4"/>
        <v>6390</v>
      </c>
      <c r="L23" s="7">
        <f t="shared" si="5"/>
        <v>6.0705</v>
      </c>
      <c r="M23" s="12">
        <f t="shared" si="6"/>
        <v>6.7095000000000002</v>
      </c>
      <c r="N23" s="11"/>
    </row>
    <row r="24" spans="6:14" x14ac:dyDescent="0.25">
      <c r="F24" s="99" t="s">
        <v>1285</v>
      </c>
      <c r="G24" s="96" t="s">
        <v>305</v>
      </c>
      <c r="H24" s="72">
        <f t="shared" si="0"/>
        <v>181.16110331757076</v>
      </c>
      <c r="I24" s="67">
        <v>1950</v>
      </c>
      <c r="J24" s="67">
        <v>12</v>
      </c>
      <c r="K24" s="6">
        <f t="shared" si="4"/>
        <v>23400</v>
      </c>
      <c r="L24" s="7">
        <f t="shared" si="5"/>
        <v>22.23</v>
      </c>
      <c r="M24" s="12">
        <f t="shared" si="6"/>
        <v>24.57</v>
      </c>
      <c r="N24" s="11"/>
    </row>
    <row r="25" spans="6:14" x14ac:dyDescent="0.25">
      <c r="F25" s="100"/>
      <c r="G25" s="97"/>
      <c r="H25" s="72">
        <f t="shared" si="0"/>
        <v>182.09013461663525</v>
      </c>
      <c r="I25" s="67">
        <v>1960</v>
      </c>
      <c r="J25" s="67">
        <v>2</v>
      </c>
      <c r="K25" s="6">
        <f t="shared" si="4"/>
        <v>3920</v>
      </c>
      <c r="L25" s="7">
        <f t="shared" si="5"/>
        <v>3.7240000000000002</v>
      </c>
      <c r="M25" s="12">
        <f t="shared" si="6"/>
        <v>4.1159999999999997</v>
      </c>
      <c r="N25" s="11"/>
    </row>
    <row r="26" spans="6:14" x14ac:dyDescent="0.25">
      <c r="F26" s="100"/>
      <c r="G26" s="97"/>
      <c r="H26" s="72">
        <f t="shared" si="0"/>
        <v>189.52238500915095</v>
      </c>
      <c r="I26" s="67">
        <v>2040</v>
      </c>
      <c r="J26" s="67">
        <v>1</v>
      </c>
      <c r="K26" s="6">
        <f t="shared" si="4"/>
        <v>2040</v>
      </c>
      <c r="L26" s="7">
        <f t="shared" si="5"/>
        <v>1.9379999999999999</v>
      </c>
      <c r="M26" s="12">
        <f t="shared" si="6"/>
        <v>2.1419999999999999</v>
      </c>
      <c r="N26" s="11"/>
    </row>
    <row r="27" spans="6:14" ht="15.75" thickBot="1" x14ac:dyDescent="0.3">
      <c r="F27" s="100"/>
      <c r="G27" s="98"/>
      <c r="H27" s="72">
        <f t="shared" si="0"/>
        <v>259.66424808851809</v>
      </c>
      <c r="I27" s="67">
        <v>2795</v>
      </c>
      <c r="J27" s="67">
        <v>2</v>
      </c>
      <c r="K27" s="6">
        <f t="shared" si="4"/>
        <v>5590</v>
      </c>
      <c r="L27" s="7">
        <f t="shared" si="5"/>
        <v>5.3105000000000002</v>
      </c>
      <c r="M27" s="12">
        <f t="shared" si="6"/>
        <v>5.8695000000000004</v>
      </c>
      <c r="N27" s="11"/>
    </row>
    <row r="28" spans="6:14" ht="15.75" thickBot="1" x14ac:dyDescent="0.3">
      <c r="F28" s="100"/>
      <c r="G28" s="82" t="s">
        <v>87</v>
      </c>
      <c r="H28" s="72">
        <f t="shared" si="0"/>
        <v>208.5675266399725</v>
      </c>
      <c r="I28" s="81">
        <v>2245</v>
      </c>
      <c r="J28" s="67">
        <v>1</v>
      </c>
      <c r="K28" s="6">
        <f t="shared" si="4"/>
        <v>2245</v>
      </c>
      <c r="L28" s="7">
        <f t="shared" si="5"/>
        <v>2.1327500000000001</v>
      </c>
      <c r="M28" s="12">
        <f t="shared" si="6"/>
        <v>2.3572500000000001</v>
      </c>
      <c r="N28" s="11"/>
    </row>
    <row r="29" spans="6:14" x14ac:dyDescent="0.25">
      <c r="F29" s="100"/>
      <c r="G29" s="97" t="s">
        <v>289</v>
      </c>
      <c r="H29" s="72">
        <f t="shared" si="0"/>
        <v>232.7223404156486</v>
      </c>
      <c r="I29" s="67">
        <v>2505</v>
      </c>
      <c r="J29" s="67">
        <v>11</v>
      </c>
      <c r="K29" s="6">
        <f t="shared" si="4"/>
        <v>27555</v>
      </c>
      <c r="L29" s="7">
        <f t="shared" si="5"/>
        <v>26.177250000000001</v>
      </c>
      <c r="M29" s="12">
        <f t="shared" si="6"/>
        <v>28.932749999999999</v>
      </c>
      <c r="N29" s="11"/>
    </row>
    <row r="30" spans="6:14" x14ac:dyDescent="0.25">
      <c r="F30" s="100"/>
      <c r="G30" s="97"/>
      <c r="H30" s="72">
        <f t="shared" si="0"/>
        <v>233.65137171471306</v>
      </c>
      <c r="I30" s="67">
        <v>2515</v>
      </c>
      <c r="J30" s="67">
        <v>1</v>
      </c>
      <c r="K30" s="6">
        <f t="shared" si="4"/>
        <v>2515</v>
      </c>
      <c r="L30" s="7">
        <f t="shared" si="5"/>
        <v>2.3892500000000001</v>
      </c>
      <c r="M30" s="12">
        <f t="shared" si="6"/>
        <v>2.6407500000000002</v>
      </c>
      <c r="N30" s="11"/>
    </row>
    <row r="31" spans="6:14" ht="15.75" thickBot="1" x14ac:dyDescent="0.3">
      <c r="F31" s="101"/>
      <c r="G31" s="97"/>
      <c r="H31" s="72">
        <f t="shared" si="0"/>
        <v>341.41900240619105</v>
      </c>
      <c r="I31" s="67">
        <v>3675</v>
      </c>
      <c r="J31" s="67">
        <v>2</v>
      </c>
      <c r="K31" s="6">
        <f t="shared" si="4"/>
        <v>7350</v>
      </c>
      <c r="L31" s="7">
        <f t="shared" si="5"/>
        <v>6.9824999999999999</v>
      </c>
      <c r="M31" s="12">
        <f t="shared" si="6"/>
        <v>7.7175000000000002</v>
      </c>
      <c r="N31" s="11"/>
    </row>
    <row r="32" spans="6:14" x14ac:dyDescent="0.25">
      <c r="F32" s="99" t="s">
        <v>1282</v>
      </c>
      <c r="G32" s="96" t="s">
        <v>305</v>
      </c>
      <c r="H32" s="72">
        <f t="shared" si="0"/>
        <v>187.19980676148981</v>
      </c>
      <c r="I32" s="67">
        <v>2015</v>
      </c>
      <c r="J32" s="67">
        <v>1</v>
      </c>
      <c r="K32" s="6">
        <f t="shared" si="4"/>
        <v>2015</v>
      </c>
      <c r="L32" s="7">
        <f t="shared" si="5"/>
        <v>1.91425</v>
      </c>
      <c r="M32" s="12">
        <f t="shared" si="6"/>
        <v>2.1157499999999998</v>
      </c>
      <c r="N32" s="11"/>
    </row>
    <row r="33" spans="6:18" x14ac:dyDescent="0.25">
      <c r="F33" s="100"/>
      <c r="G33" s="97"/>
      <c r="H33" s="72">
        <f t="shared" si="0"/>
        <v>188.12883806055427</v>
      </c>
      <c r="I33" s="67">
        <v>2025</v>
      </c>
      <c r="J33" s="67">
        <v>1</v>
      </c>
      <c r="K33" s="6">
        <f t="shared" si="4"/>
        <v>2025</v>
      </c>
      <c r="L33" s="7">
        <f t="shared" si="5"/>
        <v>1.9237500000000001</v>
      </c>
      <c r="M33" s="12">
        <f t="shared" si="6"/>
        <v>2.1262500000000002</v>
      </c>
      <c r="N33" s="11"/>
    </row>
    <row r="34" spans="6:18" ht="15.75" thickBot="1" x14ac:dyDescent="0.3">
      <c r="F34" s="100"/>
      <c r="G34" s="98"/>
      <c r="H34" s="72">
        <f t="shared" si="0"/>
        <v>189.52238500915095</v>
      </c>
      <c r="I34" s="67">
        <v>2040</v>
      </c>
      <c r="J34" s="67">
        <v>1</v>
      </c>
      <c r="K34" s="6">
        <f t="shared" si="4"/>
        <v>2040</v>
      </c>
      <c r="L34" s="7">
        <f t="shared" si="5"/>
        <v>1.9379999999999999</v>
      </c>
      <c r="M34" s="12">
        <f t="shared" si="6"/>
        <v>2.1419999999999999</v>
      </c>
      <c r="N34" s="11"/>
    </row>
    <row r="35" spans="6:18" x14ac:dyDescent="0.25">
      <c r="F35" s="100"/>
      <c r="G35" s="96" t="s">
        <v>87</v>
      </c>
      <c r="H35" s="72">
        <f t="shared" si="0"/>
        <v>202.99333884558573</v>
      </c>
      <c r="I35" s="67">
        <v>2185</v>
      </c>
      <c r="J35" s="67">
        <v>12</v>
      </c>
      <c r="K35" s="6">
        <f t="shared" si="4"/>
        <v>26220</v>
      </c>
      <c r="L35" s="7">
        <f t="shared" si="5"/>
        <v>24.908999999999999</v>
      </c>
      <c r="M35" s="12">
        <f t="shared" si="6"/>
        <v>27.530999999999999</v>
      </c>
      <c r="N35" s="11"/>
    </row>
    <row r="36" spans="6:18" x14ac:dyDescent="0.25">
      <c r="F36" s="100"/>
      <c r="G36" s="97"/>
      <c r="H36" s="72">
        <f t="shared" si="0"/>
        <v>203.92237014465019</v>
      </c>
      <c r="I36" s="67">
        <v>2195</v>
      </c>
      <c r="J36" s="67">
        <v>2</v>
      </c>
      <c r="K36" s="6">
        <f t="shared" si="4"/>
        <v>4390</v>
      </c>
      <c r="L36" s="7">
        <f t="shared" si="5"/>
        <v>4.1704999999999997</v>
      </c>
      <c r="M36" s="12">
        <f t="shared" si="6"/>
        <v>4.6094999999999997</v>
      </c>
      <c r="N36" s="11"/>
    </row>
    <row r="37" spans="6:18" x14ac:dyDescent="0.25">
      <c r="F37" s="100"/>
      <c r="G37" s="97"/>
      <c r="H37" s="72">
        <f t="shared" si="0"/>
        <v>204.85140144371465</v>
      </c>
      <c r="I37" s="67">
        <v>2205</v>
      </c>
      <c r="J37" s="67">
        <v>1</v>
      </c>
      <c r="K37" s="6">
        <f t="shared" si="4"/>
        <v>2205</v>
      </c>
      <c r="L37" s="7">
        <f t="shared" si="5"/>
        <v>2.0947499999999999</v>
      </c>
      <c r="M37" s="12">
        <f t="shared" si="6"/>
        <v>2.3152499999999998</v>
      </c>
      <c r="N37" s="11"/>
      <c r="R37" s="1">
        <v>3965</v>
      </c>
    </row>
    <row r="38" spans="6:18" x14ac:dyDescent="0.25">
      <c r="F38" s="100"/>
      <c r="G38" s="97"/>
      <c r="H38" s="72">
        <f t="shared" si="0"/>
        <v>207.17397969137582</v>
      </c>
      <c r="I38" s="67">
        <v>2230</v>
      </c>
      <c r="J38" s="67">
        <v>1</v>
      </c>
      <c r="K38" s="6">
        <f t="shared" si="4"/>
        <v>2230</v>
      </c>
      <c r="L38" s="7">
        <f t="shared" si="5"/>
        <v>2.1185</v>
      </c>
      <c r="M38" s="12">
        <f t="shared" si="6"/>
        <v>2.3414999999999999</v>
      </c>
      <c r="N38" s="11"/>
      <c r="R38" s="1">
        <v>37900000</v>
      </c>
    </row>
    <row r="39" spans="6:18" x14ac:dyDescent="0.25">
      <c r="F39" s="100"/>
      <c r="G39" s="97"/>
      <c r="H39" s="72">
        <f t="shared" si="0"/>
        <v>208.5675266399725</v>
      </c>
      <c r="I39" s="67">
        <v>2245</v>
      </c>
      <c r="J39" s="67">
        <v>1</v>
      </c>
      <c r="K39" s="6">
        <f t="shared" si="4"/>
        <v>2245</v>
      </c>
      <c r="L39" s="7">
        <f t="shared" si="5"/>
        <v>2.1327500000000001</v>
      </c>
      <c r="M39" s="12">
        <f t="shared" si="6"/>
        <v>2.3572500000000001</v>
      </c>
      <c r="N39" s="11"/>
      <c r="R39" s="1">
        <f>R38/R37</f>
        <v>9558.6380832282466</v>
      </c>
    </row>
    <row r="40" spans="6:18" x14ac:dyDescent="0.25">
      <c r="F40" s="100"/>
      <c r="G40" s="97"/>
      <c r="H40" s="72">
        <f t="shared" si="0"/>
        <v>211.35462053716591</v>
      </c>
      <c r="I40" s="67">
        <v>2275</v>
      </c>
      <c r="J40" s="67">
        <v>1</v>
      </c>
      <c r="K40" s="6">
        <f t="shared" si="4"/>
        <v>2275</v>
      </c>
      <c r="L40" s="7">
        <f t="shared" si="5"/>
        <v>2.1612499999999999</v>
      </c>
      <c r="M40" s="12">
        <f t="shared" si="6"/>
        <v>2.3887499999999999</v>
      </c>
      <c r="N40" s="11"/>
    </row>
    <row r="41" spans="6:18" ht="15.75" thickBot="1" x14ac:dyDescent="0.3">
      <c r="F41" s="100"/>
      <c r="G41" s="98"/>
      <c r="H41" s="72">
        <f t="shared" si="0"/>
        <v>293.10937485483885</v>
      </c>
      <c r="I41" s="67">
        <v>3155</v>
      </c>
      <c r="J41" s="67">
        <v>2</v>
      </c>
      <c r="K41" s="6">
        <f t="shared" si="4"/>
        <v>6310</v>
      </c>
      <c r="L41" s="7">
        <f t="shared" si="5"/>
        <v>5.9945000000000004</v>
      </c>
      <c r="M41" s="12">
        <f t="shared" si="6"/>
        <v>6.6254999999999997</v>
      </c>
      <c r="N41" s="11"/>
    </row>
    <row r="42" spans="6:18" x14ac:dyDescent="0.25">
      <c r="F42" s="100"/>
      <c r="G42" s="97" t="s">
        <v>289</v>
      </c>
      <c r="H42" s="72">
        <f t="shared" si="0"/>
        <v>229.00621521939075</v>
      </c>
      <c r="I42" s="67">
        <v>2465</v>
      </c>
      <c r="J42" s="67">
        <v>5</v>
      </c>
      <c r="K42" s="6">
        <f t="shared" si="4"/>
        <v>12325</v>
      </c>
      <c r="L42" s="7">
        <f t="shared" si="5"/>
        <v>11.70875</v>
      </c>
      <c r="M42" s="12">
        <f t="shared" si="6"/>
        <v>12.94125</v>
      </c>
      <c r="N42" s="11"/>
    </row>
    <row r="43" spans="6:18" x14ac:dyDescent="0.25">
      <c r="F43" s="100"/>
      <c r="G43" s="97"/>
      <c r="H43" s="72">
        <f t="shared" si="0"/>
        <v>230.86427781751968</v>
      </c>
      <c r="I43" s="67">
        <v>2485</v>
      </c>
      <c r="J43" s="67">
        <v>5</v>
      </c>
      <c r="K43" s="6">
        <f t="shared" si="4"/>
        <v>12425</v>
      </c>
      <c r="L43" s="7">
        <f t="shared" si="5"/>
        <v>11.803750000000001</v>
      </c>
      <c r="M43" s="12">
        <f t="shared" si="6"/>
        <v>13.046250000000001</v>
      </c>
      <c r="N43" s="11"/>
    </row>
    <row r="44" spans="6:18" x14ac:dyDescent="0.25">
      <c r="F44" s="100"/>
      <c r="G44" s="97"/>
      <c r="H44" s="72">
        <f t="shared" si="0"/>
        <v>232.7223404156486</v>
      </c>
      <c r="I44" s="67">
        <v>2505</v>
      </c>
      <c r="J44" s="67">
        <v>11</v>
      </c>
      <c r="K44" s="6">
        <f t="shared" si="4"/>
        <v>27555</v>
      </c>
      <c r="L44" s="7">
        <f t="shared" si="5"/>
        <v>26.177250000000001</v>
      </c>
      <c r="M44" s="12">
        <f t="shared" si="6"/>
        <v>28.932749999999999</v>
      </c>
      <c r="N44" s="11"/>
    </row>
    <row r="45" spans="6:18" x14ac:dyDescent="0.25">
      <c r="F45" s="100"/>
      <c r="G45" s="97"/>
      <c r="H45" s="72">
        <f t="shared" si="0"/>
        <v>233.18685606518085</v>
      </c>
      <c r="I45" s="67">
        <v>2510</v>
      </c>
      <c r="J45" s="67">
        <v>6</v>
      </c>
      <c r="K45" s="6">
        <f t="shared" si="4"/>
        <v>15060</v>
      </c>
      <c r="L45" s="7">
        <f t="shared" si="5"/>
        <v>14.307</v>
      </c>
      <c r="M45" s="12">
        <f t="shared" si="6"/>
        <v>15.813000000000001</v>
      </c>
      <c r="N45" s="11"/>
    </row>
    <row r="46" spans="6:18" x14ac:dyDescent="0.25">
      <c r="F46" s="100"/>
      <c r="G46" s="97"/>
      <c r="H46" s="72">
        <f t="shared" si="0"/>
        <v>234.11588736424531</v>
      </c>
      <c r="I46" s="67">
        <v>2520</v>
      </c>
      <c r="J46" s="67">
        <v>1</v>
      </c>
      <c r="K46" s="6">
        <f t="shared" si="4"/>
        <v>2520</v>
      </c>
      <c r="L46" s="7">
        <f t="shared" si="5"/>
        <v>2.3940000000000001</v>
      </c>
      <c r="M46" s="12">
        <f t="shared" si="6"/>
        <v>2.6459999999999999</v>
      </c>
      <c r="N46" s="11"/>
    </row>
    <row r="47" spans="6:18" x14ac:dyDescent="0.25">
      <c r="F47" s="100"/>
      <c r="G47" s="97"/>
      <c r="H47" s="72">
        <f t="shared" si="0"/>
        <v>234.58040301377756</v>
      </c>
      <c r="I47" s="67">
        <v>2525</v>
      </c>
      <c r="J47" s="67">
        <v>6</v>
      </c>
      <c r="K47" s="6">
        <f t="shared" si="4"/>
        <v>15150</v>
      </c>
      <c r="L47" s="7">
        <f t="shared" si="5"/>
        <v>14.3925</v>
      </c>
      <c r="M47" s="12">
        <f t="shared" si="6"/>
        <v>15.907500000000001</v>
      </c>
      <c r="N47" s="11"/>
    </row>
    <row r="48" spans="6:18" x14ac:dyDescent="0.25">
      <c r="F48" s="100"/>
      <c r="G48" s="97"/>
      <c r="H48" s="72">
        <f t="shared" si="0"/>
        <v>237.83201256050316</v>
      </c>
      <c r="I48" s="67">
        <v>2560</v>
      </c>
      <c r="J48" s="67">
        <v>1</v>
      </c>
      <c r="K48" s="6">
        <f t="shared" si="4"/>
        <v>2560</v>
      </c>
      <c r="L48" s="7">
        <f t="shared" si="5"/>
        <v>2.4319999999999999</v>
      </c>
      <c r="M48" s="12">
        <f t="shared" si="6"/>
        <v>2.6880000000000002</v>
      </c>
      <c r="N48" s="11"/>
    </row>
    <row r="49" spans="6:14" x14ac:dyDescent="0.25">
      <c r="F49" s="100"/>
      <c r="G49" s="97"/>
      <c r="H49" s="72">
        <f t="shared" si="0"/>
        <v>320.98031382677283</v>
      </c>
      <c r="I49" s="67">
        <v>3455</v>
      </c>
      <c r="J49" s="67">
        <v>1</v>
      </c>
      <c r="K49" s="6">
        <f t="shared" si="4"/>
        <v>3455</v>
      </c>
      <c r="L49" s="7">
        <f t="shared" si="5"/>
        <v>3.2822499999999999</v>
      </c>
      <c r="M49" s="12">
        <f t="shared" si="6"/>
        <v>3.6277499999999998</v>
      </c>
      <c r="N49" s="11"/>
    </row>
    <row r="50" spans="6:14" x14ac:dyDescent="0.25">
      <c r="F50" s="100"/>
      <c r="G50" s="97"/>
      <c r="H50" s="72">
        <f t="shared" si="0"/>
        <v>321.44482947630507</v>
      </c>
      <c r="I50" s="67">
        <v>3460</v>
      </c>
      <c r="J50" s="67">
        <v>2</v>
      </c>
      <c r="K50" s="6">
        <f t="shared" si="4"/>
        <v>6920</v>
      </c>
      <c r="L50" s="7">
        <f t="shared" si="5"/>
        <v>6.5739999999999998</v>
      </c>
      <c r="M50" s="12">
        <f t="shared" si="6"/>
        <v>7.266</v>
      </c>
      <c r="N50" s="11"/>
    </row>
    <row r="51" spans="6:14" x14ac:dyDescent="0.25">
      <c r="F51" s="100"/>
      <c r="G51" s="97"/>
      <c r="H51" s="72">
        <f t="shared" si="0"/>
        <v>324.69643902303068</v>
      </c>
      <c r="I51" s="67">
        <v>3495</v>
      </c>
      <c r="J51" s="67">
        <v>1</v>
      </c>
      <c r="K51" s="6">
        <f t="shared" si="4"/>
        <v>3495</v>
      </c>
      <c r="L51" s="7">
        <f t="shared" si="5"/>
        <v>3.3202500000000001</v>
      </c>
      <c r="M51" s="12">
        <f t="shared" si="6"/>
        <v>3.6697500000000001</v>
      </c>
      <c r="N51" s="11"/>
    </row>
    <row r="52" spans="6:14" x14ac:dyDescent="0.25">
      <c r="F52" s="100"/>
      <c r="G52" s="97"/>
      <c r="H52" s="72">
        <f t="shared" si="0"/>
        <v>339.09642415852994</v>
      </c>
      <c r="I52" s="67">
        <v>3650</v>
      </c>
      <c r="J52" s="67">
        <v>1</v>
      </c>
      <c r="K52" s="6">
        <f t="shared" si="4"/>
        <v>3650</v>
      </c>
      <c r="L52" s="7">
        <f t="shared" si="5"/>
        <v>3.4674999999999998</v>
      </c>
      <c r="M52" s="12">
        <f t="shared" si="6"/>
        <v>3.8325</v>
      </c>
      <c r="N52" s="11"/>
    </row>
    <row r="53" spans="6:14" ht="15.75" thickBot="1" x14ac:dyDescent="0.3">
      <c r="F53" s="101"/>
      <c r="G53" s="97"/>
      <c r="H53" s="72">
        <f t="shared" si="0"/>
        <v>343.27706500432004</v>
      </c>
      <c r="I53" s="67">
        <v>3695</v>
      </c>
      <c r="J53" s="67">
        <v>1</v>
      </c>
      <c r="K53" s="6">
        <f t="shared" si="4"/>
        <v>3695</v>
      </c>
      <c r="L53" s="7">
        <f t="shared" si="5"/>
        <v>3.5102500000000001</v>
      </c>
      <c r="M53" s="12">
        <f t="shared" si="6"/>
        <v>3.87975</v>
      </c>
      <c r="N53" s="11"/>
    </row>
    <row r="54" spans="6:14" ht="15.75" thickBot="1" x14ac:dyDescent="0.3">
      <c r="F54" s="99" t="s">
        <v>1284</v>
      </c>
      <c r="G54" s="82" t="s">
        <v>305</v>
      </c>
      <c r="H54" s="72">
        <f t="shared" si="0"/>
        <v>189.52238500915095</v>
      </c>
      <c r="I54" s="67">
        <v>2040</v>
      </c>
      <c r="J54" s="67">
        <v>2</v>
      </c>
      <c r="K54" s="6">
        <f t="shared" si="4"/>
        <v>4080</v>
      </c>
      <c r="L54" s="7">
        <f t="shared" si="5"/>
        <v>3.8759999999999999</v>
      </c>
      <c r="M54" s="12">
        <f t="shared" si="6"/>
        <v>4.2839999999999998</v>
      </c>
      <c r="N54" s="11"/>
    </row>
    <row r="55" spans="6:14" x14ac:dyDescent="0.25">
      <c r="F55" s="100"/>
      <c r="G55" s="96" t="s">
        <v>87</v>
      </c>
      <c r="H55" s="72">
        <f t="shared" si="0"/>
        <v>202.99333884558573</v>
      </c>
      <c r="I55" s="67">
        <v>2185</v>
      </c>
      <c r="J55" s="67">
        <v>24</v>
      </c>
      <c r="K55" s="6">
        <f t="shared" si="4"/>
        <v>52440</v>
      </c>
      <c r="L55" s="7">
        <f t="shared" si="5"/>
        <v>49.817999999999998</v>
      </c>
      <c r="M55" s="12">
        <f t="shared" si="6"/>
        <v>55.061999999999998</v>
      </c>
      <c r="N55" s="11"/>
    </row>
    <row r="56" spans="6:14" x14ac:dyDescent="0.25">
      <c r="F56" s="100"/>
      <c r="G56" s="97"/>
      <c r="H56" s="72">
        <f t="shared" si="0"/>
        <v>203.92237014465019</v>
      </c>
      <c r="I56" s="67">
        <v>2195</v>
      </c>
      <c r="J56" s="67">
        <v>4</v>
      </c>
      <c r="K56" s="6">
        <f t="shared" si="4"/>
        <v>8780</v>
      </c>
      <c r="L56" s="7">
        <f t="shared" si="5"/>
        <v>8.3409999999999993</v>
      </c>
      <c r="M56" s="12">
        <f t="shared" si="6"/>
        <v>9.2189999999999994</v>
      </c>
      <c r="N56" s="11"/>
    </row>
    <row r="57" spans="6:14" x14ac:dyDescent="0.25">
      <c r="F57" s="100"/>
      <c r="G57" s="97"/>
      <c r="H57" s="72">
        <f t="shared" si="0"/>
        <v>208.5675266399725</v>
      </c>
      <c r="I57" s="67">
        <v>2245</v>
      </c>
      <c r="J57" s="67">
        <v>2</v>
      </c>
      <c r="K57" s="6">
        <f t="shared" si="4"/>
        <v>4490</v>
      </c>
      <c r="L57" s="7">
        <f t="shared" si="5"/>
        <v>4.2655000000000003</v>
      </c>
      <c r="M57" s="12">
        <f t="shared" si="6"/>
        <v>4.7145000000000001</v>
      </c>
      <c r="N57" s="11"/>
    </row>
    <row r="58" spans="6:14" x14ac:dyDescent="0.25">
      <c r="F58" s="100"/>
      <c r="G58" s="97"/>
      <c r="H58" s="72">
        <f t="shared" si="0"/>
        <v>209.49655793903696</v>
      </c>
      <c r="I58" s="67">
        <v>2255</v>
      </c>
      <c r="J58" s="67">
        <v>1</v>
      </c>
      <c r="K58" s="6">
        <f t="shared" si="4"/>
        <v>2255</v>
      </c>
      <c r="L58" s="7">
        <f t="shared" si="5"/>
        <v>2.1422500000000002</v>
      </c>
      <c r="M58" s="12">
        <f t="shared" si="6"/>
        <v>2.36775</v>
      </c>
      <c r="N58" s="11"/>
    </row>
    <row r="59" spans="6:14" ht="15.75" thickBot="1" x14ac:dyDescent="0.3">
      <c r="F59" s="100"/>
      <c r="G59" s="98"/>
      <c r="H59" s="72">
        <f t="shared" si="0"/>
        <v>293.10937485483885</v>
      </c>
      <c r="I59" s="67">
        <v>3155</v>
      </c>
      <c r="J59" s="67">
        <v>4</v>
      </c>
      <c r="K59" s="6">
        <f t="shared" si="4"/>
        <v>12620</v>
      </c>
      <c r="L59" s="7">
        <f t="shared" si="5"/>
        <v>11.989000000000001</v>
      </c>
      <c r="M59" s="12">
        <f t="shared" si="6"/>
        <v>13.250999999999999</v>
      </c>
      <c r="N59" s="11"/>
    </row>
    <row r="60" spans="6:14" x14ac:dyDescent="0.25">
      <c r="F60" s="100"/>
      <c r="G60" s="97" t="s">
        <v>289</v>
      </c>
      <c r="H60" s="72">
        <f t="shared" si="0"/>
        <v>232.7223404156486</v>
      </c>
      <c r="I60" s="67">
        <v>2505</v>
      </c>
      <c r="J60" s="67">
        <v>22</v>
      </c>
      <c r="K60" s="6">
        <f t="shared" si="4"/>
        <v>55110</v>
      </c>
      <c r="L60" s="7">
        <f t="shared" si="5"/>
        <v>52.354500000000002</v>
      </c>
      <c r="M60" s="12">
        <f t="shared" si="6"/>
        <v>57.865499999999997</v>
      </c>
      <c r="N60" s="11"/>
    </row>
    <row r="61" spans="6:14" x14ac:dyDescent="0.25">
      <c r="F61" s="100"/>
      <c r="G61" s="97"/>
      <c r="H61" s="72">
        <f t="shared" si="0"/>
        <v>237.83201256050316</v>
      </c>
      <c r="I61" s="67">
        <v>2560</v>
      </c>
      <c r="J61" s="67">
        <v>1</v>
      </c>
      <c r="K61" s="6">
        <f t="shared" si="4"/>
        <v>2560</v>
      </c>
      <c r="L61" s="7">
        <f t="shared" si="5"/>
        <v>2.4319999999999999</v>
      </c>
      <c r="M61" s="12">
        <f t="shared" si="6"/>
        <v>2.6880000000000002</v>
      </c>
      <c r="N61" s="11"/>
    </row>
    <row r="62" spans="6:14" ht="15.75" thickBot="1" x14ac:dyDescent="0.3">
      <c r="F62" s="101"/>
      <c r="G62" s="97"/>
      <c r="H62" s="72">
        <f t="shared" si="0"/>
        <v>321.44482947630507</v>
      </c>
      <c r="I62" s="67">
        <v>3460</v>
      </c>
      <c r="J62" s="67">
        <v>4</v>
      </c>
      <c r="K62" s="6">
        <f t="shared" si="4"/>
        <v>13840</v>
      </c>
      <c r="L62" s="7">
        <f t="shared" si="5"/>
        <v>13.148</v>
      </c>
      <c r="M62" s="12">
        <f t="shared" si="6"/>
        <v>14.532</v>
      </c>
      <c r="N62" s="11"/>
    </row>
    <row r="63" spans="6:14" ht="15.75" thickBot="1" x14ac:dyDescent="0.3">
      <c r="F63" s="99" t="s">
        <v>1287</v>
      </c>
      <c r="G63" s="82" t="s">
        <v>305</v>
      </c>
      <c r="H63" s="72">
        <f t="shared" si="0"/>
        <v>189.52238500915095</v>
      </c>
      <c r="I63" s="67">
        <v>2040</v>
      </c>
      <c r="J63" s="67">
        <v>2</v>
      </c>
      <c r="K63" s="6">
        <f t="shared" si="4"/>
        <v>4080</v>
      </c>
      <c r="L63" s="7">
        <f t="shared" si="5"/>
        <v>3.8759999999999999</v>
      </c>
      <c r="M63" s="12">
        <f t="shared" si="6"/>
        <v>4.2839999999999998</v>
      </c>
      <c r="N63" s="11"/>
    </row>
    <row r="64" spans="6:14" x14ac:dyDescent="0.25">
      <c r="F64" s="100"/>
      <c r="G64" s="96" t="s">
        <v>87</v>
      </c>
      <c r="H64" s="72">
        <f t="shared" si="0"/>
        <v>202.99333884558573</v>
      </c>
      <c r="I64" s="67">
        <v>2185</v>
      </c>
      <c r="J64" s="67">
        <v>24</v>
      </c>
      <c r="K64" s="6">
        <f t="shared" si="4"/>
        <v>52440</v>
      </c>
      <c r="L64" s="7">
        <f t="shared" si="5"/>
        <v>49.817999999999998</v>
      </c>
      <c r="M64" s="12">
        <f t="shared" si="6"/>
        <v>55.061999999999998</v>
      </c>
      <c r="N64" s="11"/>
    </row>
    <row r="65" spans="6:14" x14ac:dyDescent="0.25">
      <c r="F65" s="100"/>
      <c r="G65" s="97"/>
      <c r="H65" s="72">
        <f t="shared" si="0"/>
        <v>203.92237014465019</v>
      </c>
      <c r="I65" s="67">
        <v>2195</v>
      </c>
      <c r="J65" s="67">
        <v>4</v>
      </c>
      <c r="K65" s="6">
        <f t="shared" si="4"/>
        <v>8780</v>
      </c>
      <c r="L65" s="7">
        <f t="shared" si="5"/>
        <v>8.3409999999999993</v>
      </c>
      <c r="M65" s="12">
        <f t="shared" si="6"/>
        <v>9.2189999999999994</v>
      </c>
      <c r="N65" s="11"/>
    </row>
    <row r="66" spans="6:14" x14ac:dyDescent="0.25">
      <c r="F66" s="100"/>
      <c r="G66" s="97"/>
      <c r="H66" s="72">
        <f t="shared" si="0"/>
        <v>208.5675266399725</v>
      </c>
      <c r="I66" s="67">
        <v>2245</v>
      </c>
      <c r="J66" s="67">
        <v>2</v>
      </c>
      <c r="K66" s="6">
        <f t="shared" si="4"/>
        <v>4490</v>
      </c>
      <c r="L66" s="7">
        <f t="shared" si="5"/>
        <v>4.2655000000000003</v>
      </c>
      <c r="M66" s="12">
        <f t="shared" si="6"/>
        <v>4.7145000000000001</v>
      </c>
      <c r="N66" s="11"/>
    </row>
    <row r="67" spans="6:14" x14ac:dyDescent="0.25">
      <c r="F67" s="100"/>
      <c r="G67" s="97"/>
      <c r="H67" s="72">
        <f t="shared" si="0"/>
        <v>209.49655793903696</v>
      </c>
      <c r="I67" s="67">
        <v>2255</v>
      </c>
      <c r="J67" s="67">
        <v>1</v>
      </c>
      <c r="K67" s="6">
        <f t="shared" si="4"/>
        <v>2255</v>
      </c>
      <c r="L67" s="7">
        <f t="shared" si="5"/>
        <v>2.1422500000000002</v>
      </c>
      <c r="M67" s="12">
        <f t="shared" si="6"/>
        <v>2.36775</v>
      </c>
      <c r="N67" s="11"/>
    </row>
    <row r="68" spans="6:14" ht="15.75" thickBot="1" x14ac:dyDescent="0.3">
      <c r="F68" s="100"/>
      <c r="G68" s="98"/>
      <c r="H68" s="72">
        <f t="shared" si="0"/>
        <v>293.10937485483885</v>
      </c>
      <c r="I68" s="67">
        <v>3155</v>
      </c>
      <c r="J68" s="67">
        <v>4</v>
      </c>
      <c r="K68" s="6">
        <f t="shared" si="4"/>
        <v>12620</v>
      </c>
      <c r="L68" s="7">
        <f t="shared" si="5"/>
        <v>11.989000000000001</v>
      </c>
      <c r="M68" s="12">
        <f t="shared" si="6"/>
        <v>13.250999999999999</v>
      </c>
      <c r="N68" s="11"/>
    </row>
    <row r="69" spans="6:14" x14ac:dyDescent="0.25">
      <c r="F69" s="100"/>
      <c r="G69" s="97" t="s">
        <v>289</v>
      </c>
      <c r="H69" s="72">
        <f t="shared" si="0"/>
        <v>232.7223404156486</v>
      </c>
      <c r="I69" s="67">
        <v>2505</v>
      </c>
      <c r="J69" s="67">
        <v>22</v>
      </c>
      <c r="K69" s="6">
        <f t="shared" si="4"/>
        <v>55110</v>
      </c>
      <c r="L69" s="7">
        <f t="shared" si="5"/>
        <v>52.354500000000002</v>
      </c>
      <c r="M69" s="12">
        <f t="shared" si="6"/>
        <v>57.865499999999997</v>
      </c>
      <c r="N69" s="11"/>
    </row>
    <row r="70" spans="6:14" x14ac:dyDescent="0.25">
      <c r="F70" s="100"/>
      <c r="G70" s="97"/>
      <c r="H70" s="72">
        <f t="shared" si="0"/>
        <v>237.83201256050316</v>
      </c>
      <c r="I70" s="67">
        <v>2560</v>
      </c>
      <c r="J70" s="67">
        <v>1</v>
      </c>
      <c r="K70" s="6">
        <f t="shared" si="4"/>
        <v>2560</v>
      </c>
      <c r="L70" s="7">
        <f t="shared" si="5"/>
        <v>2.4319999999999999</v>
      </c>
      <c r="M70" s="12">
        <f t="shared" si="6"/>
        <v>2.6880000000000002</v>
      </c>
      <c r="N70" s="11"/>
    </row>
    <row r="71" spans="6:14" ht="15.75" thickBot="1" x14ac:dyDescent="0.3">
      <c r="F71" s="101"/>
      <c r="G71" s="97"/>
      <c r="H71" s="72">
        <f t="shared" si="0"/>
        <v>321.44482947630507</v>
      </c>
      <c r="I71" s="67">
        <v>3460</v>
      </c>
      <c r="J71" s="67">
        <v>4</v>
      </c>
      <c r="K71" s="6">
        <f t="shared" si="4"/>
        <v>13840</v>
      </c>
      <c r="L71" s="7">
        <f t="shared" si="5"/>
        <v>13.148</v>
      </c>
      <c r="M71" s="12">
        <f t="shared" si="6"/>
        <v>14.532</v>
      </c>
      <c r="N71" s="11"/>
    </row>
    <row r="72" spans="6:14" x14ac:dyDescent="0.25">
      <c r="F72" s="99" t="s">
        <v>1286</v>
      </c>
      <c r="G72" s="96" t="s">
        <v>305</v>
      </c>
      <c r="H72" s="72">
        <f t="shared" si="0"/>
        <v>181.16110331757076</v>
      </c>
      <c r="I72" s="67">
        <v>1950</v>
      </c>
      <c r="J72" s="67">
        <v>12</v>
      </c>
      <c r="K72" s="6">
        <f t="shared" si="4"/>
        <v>23400</v>
      </c>
      <c r="L72" s="7">
        <f t="shared" si="5"/>
        <v>22.23</v>
      </c>
      <c r="M72" s="12">
        <f t="shared" si="6"/>
        <v>24.57</v>
      </c>
      <c r="N72" s="11"/>
    </row>
    <row r="73" spans="6:14" x14ac:dyDescent="0.25">
      <c r="F73" s="100"/>
      <c r="G73" s="97"/>
      <c r="H73" s="72">
        <f t="shared" si="0"/>
        <v>182.09013461663525</v>
      </c>
      <c r="I73" s="67">
        <v>1960</v>
      </c>
      <c r="J73" s="67">
        <v>2</v>
      </c>
      <c r="K73" s="6">
        <f t="shared" si="4"/>
        <v>3920</v>
      </c>
      <c r="L73" s="7">
        <f t="shared" si="5"/>
        <v>3.7240000000000002</v>
      </c>
      <c r="M73" s="12">
        <f t="shared" si="6"/>
        <v>4.1159999999999997</v>
      </c>
      <c r="N73" s="11"/>
    </row>
    <row r="74" spans="6:14" x14ac:dyDescent="0.25">
      <c r="F74" s="100"/>
      <c r="G74" s="97"/>
      <c r="H74" s="72">
        <f t="shared" si="0"/>
        <v>189.52238500915095</v>
      </c>
      <c r="I74" s="67">
        <v>2040</v>
      </c>
      <c r="J74" s="67">
        <v>2</v>
      </c>
      <c r="K74" s="6">
        <f t="shared" si="4"/>
        <v>4080</v>
      </c>
      <c r="L74" s="7">
        <f t="shared" si="5"/>
        <v>3.8759999999999999</v>
      </c>
      <c r="M74" s="12">
        <f t="shared" si="6"/>
        <v>4.2839999999999998</v>
      </c>
      <c r="N74" s="11"/>
    </row>
    <row r="75" spans="6:14" ht="15.75" thickBot="1" x14ac:dyDescent="0.3">
      <c r="F75" s="100"/>
      <c r="G75" s="98"/>
      <c r="H75" s="72">
        <f t="shared" si="0"/>
        <v>259.66424808851809</v>
      </c>
      <c r="I75" s="68">
        <v>2795</v>
      </c>
      <c r="J75" s="67">
        <v>2</v>
      </c>
      <c r="K75" s="6">
        <f t="shared" si="4"/>
        <v>5590</v>
      </c>
      <c r="L75" s="7">
        <f t="shared" si="5"/>
        <v>5.3105000000000002</v>
      </c>
      <c r="M75" s="12">
        <f t="shared" si="6"/>
        <v>5.8695000000000004</v>
      </c>
      <c r="N75" s="11"/>
    </row>
    <row r="76" spans="6:14" x14ac:dyDescent="0.25">
      <c r="F76" s="100"/>
      <c r="G76" s="96" t="s">
        <v>87</v>
      </c>
      <c r="H76" s="72">
        <f t="shared" si="0"/>
        <v>202.99333884558573</v>
      </c>
      <c r="I76" s="68">
        <v>2185</v>
      </c>
      <c r="J76" s="67">
        <v>12</v>
      </c>
      <c r="K76" s="6">
        <f t="shared" si="4"/>
        <v>26220</v>
      </c>
      <c r="L76" s="7">
        <f t="shared" si="5"/>
        <v>24.908999999999999</v>
      </c>
      <c r="M76" s="12">
        <f t="shared" si="6"/>
        <v>27.530999999999999</v>
      </c>
      <c r="N76" s="11"/>
    </row>
    <row r="77" spans="6:14" x14ac:dyDescent="0.25">
      <c r="F77" s="100"/>
      <c r="G77" s="97"/>
      <c r="H77" s="72">
        <f t="shared" ref="H77:H92" si="7">I77/10.7639</f>
        <v>203.92237014465019</v>
      </c>
      <c r="I77" s="68">
        <v>2195</v>
      </c>
      <c r="J77" s="67">
        <v>2</v>
      </c>
      <c r="K77" s="6">
        <f t="shared" si="4"/>
        <v>4390</v>
      </c>
      <c r="L77" s="7">
        <f t="shared" si="5"/>
        <v>4.1704999999999997</v>
      </c>
      <c r="M77" s="12">
        <f t="shared" si="6"/>
        <v>4.6094999999999997</v>
      </c>
      <c r="N77" s="11"/>
    </row>
    <row r="78" spans="6:14" x14ac:dyDescent="0.25">
      <c r="F78" s="100"/>
      <c r="G78" s="97"/>
      <c r="H78" s="72">
        <f t="shared" si="7"/>
        <v>208.5675266399725</v>
      </c>
      <c r="I78" s="68">
        <v>2245</v>
      </c>
      <c r="J78" s="67">
        <v>2</v>
      </c>
      <c r="K78" s="6">
        <f t="shared" ref="K78:K92" si="8">I78*J78</f>
        <v>4490</v>
      </c>
      <c r="L78" s="7">
        <f t="shared" ref="L78:L92" si="9">(K78*$L$9)/10^7</f>
        <v>4.2655000000000003</v>
      </c>
      <c r="M78" s="12">
        <f t="shared" ref="M78:M92" si="10">(K78*$M$9)/10^7</f>
        <v>4.7145000000000001</v>
      </c>
      <c r="N78" s="11"/>
    </row>
    <row r="79" spans="6:14" x14ac:dyDescent="0.25">
      <c r="F79" s="100"/>
      <c r="G79" s="97"/>
      <c r="H79" s="72">
        <f t="shared" si="7"/>
        <v>209.49655793903696</v>
      </c>
      <c r="I79" s="68">
        <v>2255</v>
      </c>
      <c r="J79" s="67">
        <v>1</v>
      </c>
      <c r="K79" s="6">
        <f t="shared" si="8"/>
        <v>2255</v>
      </c>
      <c r="L79" s="7">
        <f t="shared" si="9"/>
        <v>2.1422500000000002</v>
      </c>
      <c r="M79" s="12">
        <f t="shared" si="10"/>
        <v>2.36775</v>
      </c>
      <c r="N79" s="11"/>
    </row>
    <row r="80" spans="6:14" ht="15.75" thickBot="1" x14ac:dyDescent="0.3">
      <c r="F80" s="100"/>
      <c r="G80" s="98"/>
      <c r="H80" s="72">
        <f t="shared" si="7"/>
        <v>293.10937485483885</v>
      </c>
      <c r="I80" s="68">
        <v>3155</v>
      </c>
      <c r="J80" s="67">
        <v>2</v>
      </c>
      <c r="K80" s="6">
        <f t="shared" si="8"/>
        <v>6310</v>
      </c>
      <c r="L80" s="7">
        <f t="shared" si="9"/>
        <v>5.9945000000000004</v>
      </c>
      <c r="M80" s="12">
        <f t="shared" si="10"/>
        <v>6.6254999999999997</v>
      </c>
      <c r="N80" s="11"/>
    </row>
    <row r="81" spans="6:17" x14ac:dyDescent="0.25">
      <c r="F81" s="100"/>
      <c r="G81" s="96" t="s">
        <v>289</v>
      </c>
      <c r="H81" s="72">
        <f t="shared" si="7"/>
        <v>232.7223404156486</v>
      </c>
      <c r="I81" s="68">
        <v>2505</v>
      </c>
      <c r="J81" s="67">
        <v>22</v>
      </c>
      <c r="K81" s="6">
        <f t="shared" si="8"/>
        <v>55110</v>
      </c>
      <c r="L81" s="7">
        <f t="shared" si="9"/>
        <v>52.354500000000002</v>
      </c>
      <c r="M81" s="12">
        <f t="shared" si="10"/>
        <v>57.865499999999997</v>
      </c>
      <c r="N81" s="11"/>
    </row>
    <row r="82" spans="6:17" x14ac:dyDescent="0.25">
      <c r="F82" s="100"/>
      <c r="G82" s="97"/>
      <c r="H82" s="72">
        <f t="shared" si="7"/>
        <v>237.83201256050316</v>
      </c>
      <c r="I82" s="68">
        <v>2560</v>
      </c>
      <c r="J82" s="67">
        <v>1</v>
      </c>
      <c r="K82" s="6">
        <f t="shared" si="8"/>
        <v>2560</v>
      </c>
      <c r="L82" s="7">
        <f t="shared" si="9"/>
        <v>2.4319999999999999</v>
      </c>
      <c r="M82" s="12">
        <f t="shared" si="10"/>
        <v>2.6880000000000002</v>
      </c>
      <c r="N82" s="11"/>
    </row>
    <row r="83" spans="6:17" x14ac:dyDescent="0.25">
      <c r="F83" s="100"/>
      <c r="G83" s="97"/>
      <c r="H83" s="72">
        <f t="shared" si="7"/>
        <v>321.44482947630507</v>
      </c>
      <c r="I83" s="68">
        <v>3460</v>
      </c>
      <c r="J83" s="67">
        <v>2</v>
      </c>
      <c r="K83" s="6">
        <f t="shared" si="8"/>
        <v>6920</v>
      </c>
      <c r="L83" s="7">
        <f t="shared" si="9"/>
        <v>6.5739999999999998</v>
      </c>
      <c r="M83" s="12">
        <f t="shared" si="10"/>
        <v>7.266</v>
      </c>
      <c r="N83" s="11"/>
    </row>
    <row r="84" spans="6:17" ht="15.75" thickBot="1" x14ac:dyDescent="0.3">
      <c r="F84" s="101"/>
      <c r="G84" s="98"/>
      <c r="H84" s="72">
        <f t="shared" si="7"/>
        <v>341.41900240619105</v>
      </c>
      <c r="I84" s="68">
        <v>3675</v>
      </c>
      <c r="J84" s="67">
        <v>2</v>
      </c>
      <c r="K84" s="6">
        <f t="shared" si="8"/>
        <v>7350</v>
      </c>
      <c r="L84" s="7">
        <f t="shared" si="9"/>
        <v>6.9824999999999999</v>
      </c>
      <c r="M84" s="12">
        <f t="shared" si="10"/>
        <v>7.7175000000000002</v>
      </c>
      <c r="N84" s="11"/>
    </row>
    <row r="85" spans="6:17" x14ac:dyDescent="0.25">
      <c r="F85" s="99" t="s">
        <v>1283</v>
      </c>
      <c r="G85" s="96" t="s">
        <v>305</v>
      </c>
      <c r="H85" s="72">
        <f t="shared" si="7"/>
        <v>181.16110331757076</v>
      </c>
      <c r="I85" s="67">
        <v>1950</v>
      </c>
      <c r="J85" s="67">
        <v>24</v>
      </c>
      <c r="K85" s="6">
        <f t="shared" si="8"/>
        <v>46800</v>
      </c>
      <c r="L85" s="7">
        <f t="shared" si="9"/>
        <v>44.46</v>
      </c>
      <c r="M85" s="12">
        <f t="shared" si="10"/>
        <v>49.14</v>
      </c>
      <c r="N85" s="11"/>
    </row>
    <row r="86" spans="6:17" x14ac:dyDescent="0.25">
      <c r="F86" s="100"/>
      <c r="G86" s="97"/>
      <c r="H86" s="72">
        <f t="shared" si="7"/>
        <v>182.09013461663525</v>
      </c>
      <c r="I86" s="67">
        <v>1960</v>
      </c>
      <c r="J86" s="67">
        <v>4</v>
      </c>
      <c r="K86" s="6">
        <f t="shared" si="8"/>
        <v>7840</v>
      </c>
      <c r="L86" s="7">
        <f t="shared" si="9"/>
        <v>7.4480000000000004</v>
      </c>
      <c r="M86" s="12">
        <f t="shared" si="10"/>
        <v>8.2319999999999993</v>
      </c>
      <c r="N86" s="11"/>
    </row>
    <row r="87" spans="6:17" x14ac:dyDescent="0.25">
      <c r="F87" s="100"/>
      <c r="G87" s="97"/>
      <c r="H87" s="72">
        <f t="shared" si="7"/>
        <v>189.52238500915095</v>
      </c>
      <c r="I87" s="67">
        <v>2040</v>
      </c>
      <c r="J87" s="67">
        <v>2</v>
      </c>
      <c r="K87" s="6">
        <f t="shared" si="8"/>
        <v>4080</v>
      </c>
      <c r="L87" s="7">
        <f t="shared" si="9"/>
        <v>3.8759999999999999</v>
      </c>
      <c r="M87" s="12">
        <f t="shared" si="10"/>
        <v>4.2839999999999998</v>
      </c>
      <c r="N87" s="11"/>
    </row>
    <row r="88" spans="6:17" ht="15.75" thickBot="1" x14ac:dyDescent="0.3">
      <c r="F88" s="100"/>
      <c r="G88" s="98"/>
      <c r="H88" s="72">
        <f t="shared" si="7"/>
        <v>259.66424808851809</v>
      </c>
      <c r="I88" s="67">
        <v>2795</v>
      </c>
      <c r="J88" s="67">
        <v>4</v>
      </c>
      <c r="K88" s="6">
        <f t="shared" si="8"/>
        <v>11180</v>
      </c>
      <c r="L88" s="7">
        <f t="shared" si="9"/>
        <v>10.621</v>
      </c>
      <c r="M88" s="12">
        <f t="shared" si="10"/>
        <v>11.739000000000001</v>
      </c>
      <c r="N88" s="11"/>
    </row>
    <row r="89" spans="6:17" ht="15.75" thickBot="1" x14ac:dyDescent="0.3">
      <c r="F89" s="100"/>
      <c r="G89" s="82" t="s">
        <v>87</v>
      </c>
      <c r="H89" s="72">
        <f t="shared" si="7"/>
        <v>208.5675266399725</v>
      </c>
      <c r="I89" s="81">
        <v>2245</v>
      </c>
      <c r="J89" s="67">
        <v>2</v>
      </c>
      <c r="K89" s="6">
        <f t="shared" si="8"/>
        <v>4490</v>
      </c>
      <c r="L89" s="7">
        <f t="shared" si="9"/>
        <v>4.2655000000000003</v>
      </c>
      <c r="M89" s="12">
        <f t="shared" si="10"/>
        <v>4.7145000000000001</v>
      </c>
      <c r="N89" s="11"/>
    </row>
    <row r="90" spans="6:17" x14ac:dyDescent="0.25">
      <c r="F90" s="100"/>
      <c r="G90" s="97" t="s">
        <v>289</v>
      </c>
      <c r="H90" s="72">
        <f t="shared" si="7"/>
        <v>232.7223404156486</v>
      </c>
      <c r="I90" s="67">
        <v>2505</v>
      </c>
      <c r="J90" s="67">
        <v>22</v>
      </c>
      <c r="K90" s="6">
        <f t="shared" si="8"/>
        <v>55110</v>
      </c>
      <c r="L90" s="7">
        <f t="shared" si="9"/>
        <v>52.354500000000002</v>
      </c>
      <c r="M90" s="12">
        <f t="shared" si="10"/>
        <v>57.865499999999997</v>
      </c>
      <c r="N90" s="11"/>
    </row>
    <row r="91" spans="6:17" x14ac:dyDescent="0.25">
      <c r="F91" s="100"/>
      <c r="G91" s="97"/>
      <c r="H91" s="72">
        <f t="shared" si="7"/>
        <v>233.65137171471306</v>
      </c>
      <c r="I91" s="67">
        <v>2515</v>
      </c>
      <c r="J91" s="67">
        <v>2</v>
      </c>
      <c r="K91" s="6">
        <f t="shared" si="8"/>
        <v>5030</v>
      </c>
      <c r="L91" s="7">
        <f t="shared" si="9"/>
        <v>4.7785000000000002</v>
      </c>
      <c r="M91" s="12">
        <f t="shared" si="10"/>
        <v>5.2815000000000003</v>
      </c>
      <c r="N91" s="11"/>
    </row>
    <row r="92" spans="6:17" ht="15.75" thickBot="1" x14ac:dyDescent="0.3">
      <c r="F92" s="101"/>
      <c r="G92" s="102"/>
      <c r="H92" s="72">
        <f t="shared" si="7"/>
        <v>341.41900240619105</v>
      </c>
      <c r="I92" s="67">
        <v>3675</v>
      </c>
      <c r="J92" s="68">
        <v>4</v>
      </c>
      <c r="K92" s="6">
        <f t="shared" si="8"/>
        <v>14700</v>
      </c>
      <c r="L92" s="7">
        <f t="shared" si="9"/>
        <v>13.965</v>
      </c>
      <c r="M92" s="12">
        <f t="shared" si="10"/>
        <v>15.435</v>
      </c>
      <c r="N92" s="11"/>
    </row>
    <row r="93" spans="6:17" ht="15.75" thickBot="1" x14ac:dyDescent="0.3">
      <c r="F93" s="23" t="s">
        <v>8</v>
      </c>
      <c r="G93" s="24"/>
      <c r="H93" s="24"/>
      <c r="I93" s="25"/>
      <c r="J93" s="83">
        <f>SUM(J12:J92)</f>
        <v>580</v>
      </c>
      <c r="K93" s="8">
        <f>SUM(K12:K92)</f>
        <v>1270545</v>
      </c>
      <c r="L93" s="29">
        <f>SUM(L12:L92)</f>
        <v>1207.01775</v>
      </c>
      <c r="M93" s="29">
        <f>SUM(M12:M92)</f>
        <v>1334.0722500000006</v>
      </c>
    </row>
    <row r="94" spans="6:17" x14ac:dyDescent="0.25">
      <c r="K94" s="94">
        <f>K93/10.7639</f>
        <v>118037.60718698613</v>
      </c>
    </row>
    <row r="96" spans="6:17" x14ac:dyDescent="0.25">
      <c r="F96"/>
      <c r="G96"/>
      <c r="H96"/>
      <c r="I96"/>
      <c r="J96">
        <v>112</v>
      </c>
      <c r="K96"/>
      <c r="L96"/>
      <c r="M96"/>
      <c r="Q96" s="1">
        <v>10638000</v>
      </c>
    </row>
    <row r="97" spans="6:17" x14ac:dyDescent="0.25">
      <c r="F97"/>
      <c r="G97"/>
      <c r="H97"/>
      <c r="I97"/>
      <c r="J97">
        <f>J93+J96</f>
        <v>692</v>
      </c>
      <c r="K97"/>
      <c r="L97"/>
      <c r="M97"/>
      <c r="N97"/>
      <c r="Q97" s="1">
        <v>1182</v>
      </c>
    </row>
    <row r="98" spans="6:17" x14ac:dyDescent="0.25">
      <c r="F98"/>
      <c r="G98"/>
      <c r="H98"/>
      <c r="I98"/>
      <c r="J98"/>
      <c r="K98"/>
      <c r="L98"/>
      <c r="M98"/>
      <c r="N98"/>
      <c r="Q98" s="1">
        <f>Q96/Q97</f>
        <v>9000</v>
      </c>
    </row>
    <row r="99" spans="6:17" x14ac:dyDescent="0.25">
      <c r="F99"/>
      <c r="G99"/>
      <c r="H99"/>
      <c r="I99"/>
      <c r="J99"/>
      <c r="K99"/>
      <c r="L99"/>
      <c r="M99"/>
      <c r="N99"/>
    </row>
    <row r="100" spans="6:17" x14ac:dyDescent="0.25">
      <c r="F100"/>
      <c r="G100"/>
      <c r="H100"/>
      <c r="I100"/>
      <c r="J100"/>
      <c r="K100"/>
      <c r="L100"/>
      <c r="M100"/>
      <c r="N100"/>
    </row>
    <row r="101" spans="6:17" x14ac:dyDescent="0.25">
      <c r="F101"/>
      <c r="G101"/>
      <c r="H101"/>
      <c r="I101"/>
      <c r="J101"/>
      <c r="K101"/>
      <c r="L101"/>
      <c r="M101"/>
      <c r="N101"/>
    </row>
    <row r="102" spans="6:17" x14ac:dyDescent="0.25">
      <c r="F102"/>
      <c r="G102"/>
      <c r="H102"/>
      <c r="I102"/>
      <c r="J102"/>
      <c r="K102"/>
      <c r="L102"/>
      <c r="M102"/>
      <c r="N102"/>
    </row>
    <row r="103" spans="6:17" x14ac:dyDescent="0.25">
      <c r="F103"/>
      <c r="G103"/>
      <c r="H103"/>
      <c r="I103"/>
      <c r="J103"/>
      <c r="K103"/>
      <c r="L103"/>
      <c r="M103"/>
      <c r="N103"/>
    </row>
    <row r="104" spans="6:17" x14ac:dyDescent="0.25">
      <c r="F104"/>
      <c r="G104"/>
      <c r="H104"/>
      <c r="I104"/>
      <c r="J104"/>
      <c r="K104"/>
      <c r="L104"/>
      <c r="M104"/>
      <c r="N104"/>
    </row>
    <row r="105" spans="6:17" x14ac:dyDescent="0.25">
      <c r="F105"/>
      <c r="G105"/>
      <c r="H105"/>
      <c r="I105"/>
      <c r="J105"/>
      <c r="K105"/>
      <c r="L105"/>
      <c r="M105"/>
      <c r="N105"/>
    </row>
    <row r="106" spans="6:17" x14ac:dyDescent="0.25">
      <c r="F106"/>
      <c r="G106"/>
      <c r="H106"/>
      <c r="I106"/>
      <c r="J106"/>
      <c r="K106"/>
      <c r="L106"/>
      <c r="M106"/>
      <c r="N106"/>
    </row>
    <row r="107" spans="6:17" x14ac:dyDescent="0.25">
      <c r="F107"/>
      <c r="G107"/>
      <c r="H107"/>
      <c r="I107"/>
      <c r="J107"/>
      <c r="K107"/>
      <c r="L107"/>
      <c r="M107"/>
      <c r="N107"/>
    </row>
    <row r="108" spans="6:17" x14ac:dyDescent="0.25">
      <c r="F108"/>
      <c r="G108"/>
      <c r="H108"/>
      <c r="I108"/>
      <c r="J108"/>
      <c r="K108"/>
      <c r="L108"/>
      <c r="M108"/>
      <c r="N108"/>
    </row>
    <row r="109" spans="6:17" x14ac:dyDescent="0.25">
      <c r="F109"/>
      <c r="G109"/>
      <c r="H109"/>
      <c r="I109"/>
      <c r="J109"/>
      <c r="K109"/>
      <c r="L109"/>
      <c r="M109"/>
      <c r="N109"/>
    </row>
    <row r="110" spans="6:17" x14ac:dyDescent="0.25">
      <c r="F110"/>
      <c r="G110"/>
      <c r="H110"/>
      <c r="I110"/>
      <c r="J110"/>
      <c r="K110"/>
      <c r="L110"/>
      <c r="M110"/>
      <c r="N110"/>
    </row>
    <row r="111" spans="6:17" x14ac:dyDescent="0.25">
      <c r="F111"/>
      <c r="G111"/>
      <c r="H111"/>
      <c r="I111"/>
      <c r="J111"/>
      <c r="K111"/>
      <c r="L111"/>
      <c r="M111"/>
      <c r="N111"/>
    </row>
    <row r="112" spans="6:17" x14ac:dyDescent="0.25">
      <c r="F112"/>
      <c r="G112"/>
      <c r="H112"/>
      <c r="I112"/>
      <c r="J112"/>
      <c r="K112"/>
      <c r="L112"/>
      <c r="M112"/>
      <c r="N112"/>
    </row>
    <row r="113" spans="6:14" x14ac:dyDescent="0.25">
      <c r="F113"/>
      <c r="G113"/>
      <c r="H113"/>
      <c r="I113"/>
      <c r="J113"/>
      <c r="K113"/>
      <c r="L113"/>
      <c r="M113"/>
      <c r="N113"/>
    </row>
    <row r="114" spans="6:14" x14ac:dyDescent="0.25">
      <c r="F114"/>
      <c r="G114"/>
      <c r="H114"/>
      <c r="I114"/>
      <c r="J114"/>
      <c r="K114"/>
      <c r="L114"/>
      <c r="M114"/>
      <c r="N114"/>
    </row>
    <row r="115" spans="6:14" x14ac:dyDescent="0.25">
      <c r="F115"/>
      <c r="G115"/>
      <c r="H115"/>
      <c r="I115"/>
      <c r="J115"/>
      <c r="K115"/>
      <c r="L115"/>
      <c r="M115"/>
      <c r="N115"/>
    </row>
  </sheetData>
  <mergeCells count="30">
    <mergeCell ref="F10:F11"/>
    <mergeCell ref="F12:F15"/>
    <mergeCell ref="F20:F23"/>
    <mergeCell ref="F32:F53"/>
    <mergeCell ref="F63:F71"/>
    <mergeCell ref="G12:G13"/>
    <mergeCell ref="G14:G15"/>
    <mergeCell ref="F16:F19"/>
    <mergeCell ref="G16:G17"/>
    <mergeCell ref="G18:G19"/>
    <mergeCell ref="F54:F62"/>
    <mergeCell ref="G55:G59"/>
    <mergeCell ref="G60:G62"/>
    <mergeCell ref="G20:G21"/>
    <mergeCell ref="G22:G23"/>
    <mergeCell ref="G24:G27"/>
    <mergeCell ref="G29:G31"/>
    <mergeCell ref="F24:F31"/>
    <mergeCell ref="G64:G68"/>
    <mergeCell ref="G69:G71"/>
    <mergeCell ref="G72:G75"/>
    <mergeCell ref="G76:G80"/>
    <mergeCell ref="G32:G34"/>
    <mergeCell ref="G35:G41"/>
    <mergeCell ref="G42:G53"/>
    <mergeCell ref="G81:G84"/>
    <mergeCell ref="F72:F84"/>
    <mergeCell ref="F85:F92"/>
    <mergeCell ref="G85:G88"/>
    <mergeCell ref="G90:G92"/>
  </mergeCells>
  <phoneticPr fontId="14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7"/>
  <sheetViews>
    <sheetView showGridLines="0" topLeftCell="B1" zoomScaleNormal="100" workbookViewId="0">
      <selection activeCell="G2" sqref="G2"/>
    </sheetView>
  </sheetViews>
  <sheetFormatPr defaultColWidth="9.33203125" defaultRowHeight="15" x14ac:dyDescent="0.25"/>
  <cols>
    <col min="1" max="1" width="9.33203125" style="1"/>
    <col min="2" max="2" width="14.83203125" style="1" bestFit="1" customWidth="1"/>
    <col min="3" max="3" width="9.33203125" style="1"/>
    <col min="4" max="4" width="23.83203125" style="1" bestFit="1" customWidth="1"/>
    <col min="5" max="5" width="19.83203125" style="1" bestFit="1" customWidth="1"/>
    <col min="6" max="6" width="17.33203125" style="1" customWidth="1"/>
    <col min="7" max="7" width="11" style="1" bestFit="1" customWidth="1"/>
    <col min="8" max="8" width="17" style="1" customWidth="1"/>
    <col min="9" max="10" width="16" style="1" bestFit="1" customWidth="1"/>
    <col min="11" max="11" width="5.83203125" style="1" bestFit="1" customWidth="1"/>
    <col min="12" max="12" width="14.83203125" style="1" bestFit="1" customWidth="1"/>
    <col min="13" max="13" width="16.83203125" style="1" customWidth="1"/>
    <col min="14" max="14" width="10.1640625" style="1" bestFit="1" customWidth="1"/>
    <col min="15" max="15" width="12.6640625" style="1" bestFit="1" customWidth="1"/>
    <col min="16" max="16" width="17.83203125" style="1" bestFit="1" customWidth="1"/>
    <col min="17" max="16384" width="9.33203125" style="1"/>
  </cols>
  <sheetData>
    <row r="1" spans="4:15" x14ac:dyDescent="0.25">
      <c r="G1" s="41" t="s">
        <v>9</v>
      </c>
      <c r="H1" s="41" t="s">
        <v>10</v>
      </c>
      <c r="I1" s="41" t="s">
        <v>21</v>
      </c>
      <c r="J1" s="41" t="s">
        <v>43</v>
      </c>
    </row>
    <row r="2" spans="4:15" x14ac:dyDescent="0.25">
      <c r="F2" s="47" t="s">
        <v>11</v>
      </c>
      <c r="G2" s="39">
        <v>14.143000000000001</v>
      </c>
      <c r="H2" s="30">
        <f>G2*4046.86</f>
        <v>57234.740980000002</v>
      </c>
      <c r="I2" s="31">
        <f>H2*10.7639</f>
        <v>616069.02843462199</v>
      </c>
      <c r="J2" s="31">
        <f>I2/9</f>
        <v>68452.114270513557</v>
      </c>
    </row>
    <row r="3" spans="4:15" x14ac:dyDescent="0.25">
      <c r="M3" s="40" t="s">
        <v>39</v>
      </c>
      <c r="N3" s="33">
        <v>100000</v>
      </c>
      <c r="O3" s="43" t="s">
        <v>42</v>
      </c>
    </row>
    <row r="4" spans="4:15" x14ac:dyDescent="0.25">
      <c r="D4" s="47" t="s">
        <v>12</v>
      </c>
      <c r="H4" s="47" t="s">
        <v>13</v>
      </c>
      <c r="M4" s="40" t="s">
        <v>40</v>
      </c>
      <c r="N4" s="37">
        <f>N3*(1-N5)</f>
        <v>70000</v>
      </c>
      <c r="O4" s="43" t="s">
        <v>42</v>
      </c>
    </row>
    <row r="5" spans="4:15" x14ac:dyDescent="0.25">
      <c r="D5" s="46" t="s">
        <v>50</v>
      </c>
      <c r="E5" s="88">
        <f>4*36000000</f>
        <v>144000000</v>
      </c>
      <c r="F5" s="80" t="s">
        <v>1293</v>
      </c>
      <c r="H5" s="44" t="s">
        <v>14</v>
      </c>
      <c r="I5" s="35">
        <f>N4</f>
        <v>70000</v>
      </c>
      <c r="J5" s="42" t="s">
        <v>52</v>
      </c>
      <c r="M5" s="69" t="s">
        <v>64</v>
      </c>
      <c r="N5" s="71">
        <v>0.3</v>
      </c>
    </row>
    <row r="6" spans="4:15" x14ac:dyDescent="0.25">
      <c r="D6" s="46" t="s">
        <v>51</v>
      </c>
      <c r="E6" s="88">
        <v>1500</v>
      </c>
      <c r="F6" s="79" t="s">
        <v>22</v>
      </c>
      <c r="H6" s="40" t="s">
        <v>38</v>
      </c>
      <c r="I6" s="36">
        <f>I5*J2</f>
        <v>4791647998.9359493</v>
      </c>
    </row>
    <row r="7" spans="4:15" x14ac:dyDescent="0.25">
      <c r="D7" s="40" t="s">
        <v>38</v>
      </c>
      <c r="E7" s="89">
        <f>E5*G2</f>
        <v>2036592000</v>
      </c>
      <c r="H7" s="18"/>
      <c r="I7" s="2"/>
      <c r="L7" s="91"/>
    </row>
    <row r="8" spans="4:15" x14ac:dyDescent="0.25">
      <c r="D8" s="40" t="s">
        <v>15</v>
      </c>
      <c r="E8" s="89">
        <f>E6*F21</f>
        <v>2491021828.1455498</v>
      </c>
      <c r="H8" s="45" t="s">
        <v>53</v>
      </c>
      <c r="I8" s="38">
        <f>I6/F20</f>
        <v>4721.8823223531235</v>
      </c>
    </row>
    <row r="9" spans="4:15" x14ac:dyDescent="0.25">
      <c r="D9" s="40" t="s">
        <v>54</v>
      </c>
      <c r="E9" s="90">
        <f>SUM(E7:E8)</f>
        <v>4527613828.1455498</v>
      </c>
    </row>
    <row r="11" spans="4:15" ht="15.75" thickBot="1" x14ac:dyDescent="0.3"/>
    <row r="12" spans="4:15" ht="15.75" thickBot="1" x14ac:dyDescent="0.3">
      <c r="D12" s="56" t="s">
        <v>16</v>
      </c>
      <c r="E12" s="55"/>
      <c r="F12" s="57"/>
      <c r="G12" s="10"/>
      <c r="H12" s="56" t="s">
        <v>17</v>
      </c>
      <c r="I12" s="52"/>
      <c r="J12" s="53"/>
    </row>
    <row r="13" spans="4:15" x14ac:dyDescent="0.25">
      <c r="D13" s="50" t="s">
        <v>11</v>
      </c>
      <c r="E13" s="48" t="s">
        <v>18</v>
      </c>
      <c r="F13" s="51" t="s">
        <v>19</v>
      </c>
      <c r="G13" s="10"/>
      <c r="H13" s="50" t="s">
        <v>11</v>
      </c>
      <c r="I13" s="48" t="s">
        <v>18</v>
      </c>
      <c r="J13" s="51" t="s">
        <v>19</v>
      </c>
    </row>
    <row r="14" spans="4:15" ht="15.75" thickBot="1" x14ac:dyDescent="0.3">
      <c r="D14" s="58">
        <f>E20*10.7639</f>
        <v>1014774.9714668998</v>
      </c>
      <c r="E14" s="59">
        <v>1800</v>
      </c>
      <c r="F14" s="60">
        <f>E14*D14</f>
        <v>1826594948.6404197</v>
      </c>
      <c r="G14" s="10"/>
      <c r="H14" s="58">
        <f>E22*10.7639</f>
        <v>645906.24729680014</v>
      </c>
      <c r="I14" s="59">
        <v>1500</v>
      </c>
      <c r="J14" s="60">
        <f>I14*H14</f>
        <v>968859370.9452002</v>
      </c>
      <c r="L14" s="40" t="s">
        <v>20</v>
      </c>
      <c r="M14" s="32">
        <f>J14+F14</f>
        <v>2795454319.5856199</v>
      </c>
    </row>
    <row r="15" spans="4:15" x14ac:dyDescent="0.25">
      <c r="D15" s="49" t="s">
        <v>21</v>
      </c>
      <c r="E15" s="49" t="s">
        <v>22</v>
      </c>
      <c r="H15" s="49" t="s">
        <v>21</v>
      </c>
      <c r="I15" s="49" t="s">
        <v>22</v>
      </c>
    </row>
    <row r="16" spans="4:15" x14ac:dyDescent="0.25">
      <c r="L16" s="47" t="s">
        <v>41</v>
      </c>
      <c r="O16" s="47" t="s">
        <v>56</v>
      </c>
    </row>
    <row r="17" spans="1:16" x14ac:dyDescent="0.25">
      <c r="L17" s="44" t="s">
        <v>23</v>
      </c>
      <c r="M17" s="32">
        <f>M14</f>
        <v>2795454319.5856199</v>
      </c>
      <c r="O17" s="44" t="s">
        <v>1</v>
      </c>
      <c r="P17" s="32">
        <f>I6</f>
        <v>4791647998.9359493</v>
      </c>
    </row>
    <row r="18" spans="1:16" x14ac:dyDescent="0.25">
      <c r="K18" s="54">
        <v>7.0000000000000007E-2</v>
      </c>
      <c r="L18" s="44" t="s">
        <v>24</v>
      </c>
      <c r="M18" s="32">
        <f>$M$17*K18</f>
        <v>195681802.37099341</v>
      </c>
      <c r="O18" s="44" t="s">
        <v>2</v>
      </c>
      <c r="P18" s="32">
        <f>M14</f>
        <v>2795454319.5856199</v>
      </c>
    </row>
    <row r="19" spans="1:16" x14ac:dyDescent="0.25">
      <c r="E19" s="41" t="s">
        <v>10</v>
      </c>
      <c r="F19" s="41" t="s">
        <v>21</v>
      </c>
      <c r="K19" s="54">
        <v>0.09</v>
      </c>
      <c r="L19" s="44" t="s">
        <v>25</v>
      </c>
      <c r="M19" s="32">
        <f>$M$17*K19</f>
        <v>251590888.76270577</v>
      </c>
      <c r="O19" s="44" t="s">
        <v>3</v>
      </c>
      <c r="P19" s="32">
        <f>M22</f>
        <v>587045407.11298013</v>
      </c>
    </row>
    <row r="20" spans="1:16" x14ac:dyDescent="0.25">
      <c r="A20" s="84" t="s">
        <v>1291</v>
      </c>
      <c r="B20" s="1">
        <v>410.06799999999998</v>
      </c>
      <c r="D20" s="40" t="s">
        <v>27</v>
      </c>
      <c r="E20" s="86">
        <v>94275.770999999993</v>
      </c>
      <c r="F20" s="32">
        <f>E20*10.7639</f>
        <v>1014774.9714668998</v>
      </c>
      <c r="H20" s="13"/>
      <c r="K20" s="54">
        <v>0.05</v>
      </c>
      <c r="L20" s="44" t="s">
        <v>26</v>
      </c>
      <c r="M20" s="32">
        <f>$M$17*K20</f>
        <v>139772715.97928101</v>
      </c>
    </row>
    <row r="21" spans="1:16" x14ac:dyDescent="0.25">
      <c r="A21" s="84" t="s">
        <v>1292</v>
      </c>
      <c r="B21" s="85">
        <v>154692.55100000001</v>
      </c>
      <c r="D21" s="40" t="s">
        <v>28</v>
      </c>
      <c r="E21" s="86">
        <f>B21-B20</f>
        <v>154282.48300000001</v>
      </c>
      <c r="F21" s="32">
        <f>E21*10.7639</f>
        <v>1660681.2187637</v>
      </c>
    </row>
    <row r="22" spans="1:16" x14ac:dyDescent="0.25">
      <c r="D22" s="40" t="s">
        <v>30</v>
      </c>
      <c r="E22" s="86">
        <f>E21-E20</f>
        <v>60006.712000000014</v>
      </c>
      <c r="F22" s="32">
        <f>E22*10.7639</f>
        <v>645906.24729680014</v>
      </c>
      <c r="L22" s="44" t="s">
        <v>29</v>
      </c>
      <c r="M22" s="34">
        <f>M20+M19+M18</f>
        <v>587045407.11298013</v>
      </c>
      <c r="O22" s="44" t="s">
        <v>4</v>
      </c>
      <c r="P22" s="32">
        <f>SUM(P17:P19)</f>
        <v>8174147725.6345491</v>
      </c>
    </row>
    <row r="23" spans="1:16" x14ac:dyDescent="0.25">
      <c r="D23" s="9"/>
      <c r="E23" s="87"/>
    </row>
    <row r="24" spans="1:16" x14ac:dyDescent="0.25">
      <c r="D24" s="40" t="s">
        <v>37</v>
      </c>
      <c r="E24" s="39">
        <v>100160.549</v>
      </c>
      <c r="F24" s="32">
        <f t="shared" ref="F24:F29" si="0">E24*10.7639</f>
        <v>1078118.1333810999</v>
      </c>
      <c r="H24" s="18"/>
      <c r="O24" s="44" t="s">
        <v>31</v>
      </c>
      <c r="P24" s="34">
        <f>ROUND(P22,(-7))</f>
        <v>8170000000</v>
      </c>
    </row>
    <row r="25" spans="1:16" x14ac:dyDescent="0.25">
      <c r="D25" s="40" t="s">
        <v>49</v>
      </c>
      <c r="E25" s="39">
        <v>10375.277</v>
      </c>
      <c r="F25" s="32">
        <f t="shared" si="0"/>
        <v>111678.4441003</v>
      </c>
      <c r="O25" s="44" t="s">
        <v>32</v>
      </c>
      <c r="P25" s="34">
        <f>P24*0.85</f>
        <v>6944500000</v>
      </c>
    </row>
    <row r="26" spans="1:16" x14ac:dyDescent="0.25">
      <c r="D26" s="40" t="s">
        <v>48</v>
      </c>
      <c r="E26" s="39">
        <v>20032.109</v>
      </c>
      <c r="F26" s="32">
        <f t="shared" si="0"/>
        <v>215623.61806509999</v>
      </c>
      <c r="H26" s="18"/>
      <c r="O26" s="44" t="s">
        <v>33</v>
      </c>
      <c r="P26" s="34">
        <f>P24*0.75</f>
        <v>6127500000</v>
      </c>
    </row>
    <row r="27" spans="1:16" x14ac:dyDescent="0.25">
      <c r="E27" s="87"/>
    </row>
    <row r="28" spans="1:16" x14ac:dyDescent="0.25">
      <c r="D28" s="40" t="s">
        <v>46</v>
      </c>
      <c r="E28" s="39">
        <v>8939.6360000000004</v>
      </c>
      <c r="F28" s="32">
        <f t="shared" si="0"/>
        <v>96225.347940399995</v>
      </c>
    </row>
    <row r="29" spans="1:16" x14ac:dyDescent="0.25">
      <c r="D29" s="40" t="s">
        <v>47</v>
      </c>
      <c r="E29" s="39">
        <v>8585.1890000000003</v>
      </c>
      <c r="F29" s="32">
        <f t="shared" si="0"/>
        <v>92410.115877100005</v>
      </c>
    </row>
    <row r="30" spans="1:16" x14ac:dyDescent="0.25">
      <c r="D30" s="40" t="s">
        <v>62</v>
      </c>
      <c r="E30" s="70"/>
    </row>
    <row r="31" spans="1:16" x14ac:dyDescent="0.25">
      <c r="D31" s="40" t="s">
        <v>63</v>
      </c>
      <c r="E31" s="70"/>
      <c r="I31" s="14"/>
    </row>
    <row r="32" spans="1:16" x14ac:dyDescent="0.25">
      <c r="D32" s="9"/>
      <c r="E32" s="9"/>
      <c r="F32" s="9"/>
    </row>
    <row r="33" spans="4:7" x14ac:dyDescent="0.25">
      <c r="D33" s="16"/>
      <c r="E33" s="10"/>
    </row>
    <row r="34" spans="4:7" x14ac:dyDescent="0.25">
      <c r="D34" s="16"/>
    </row>
    <row r="35" spans="4:7" x14ac:dyDescent="0.25">
      <c r="D35" s="16"/>
    </row>
    <row r="36" spans="4:7" x14ac:dyDescent="0.25">
      <c r="D36" s="16"/>
      <c r="G36" s="9"/>
    </row>
    <row r="37" spans="4:7" x14ac:dyDescent="0.25">
      <c r="E37" s="10"/>
      <c r="F37" s="10"/>
      <c r="G37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7:Q111"/>
  <sheetViews>
    <sheetView tabSelected="1" topLeftCell="C96" workbookViewId="0">
      <selection activeCell="C30" sqref="C30:D111"/>
    </sheetView>
  </sheetViews>
  <sheetFormatPr defaultRowHeight="12.75" x14ac:dyDescent="0.2"/>
  <cols>
    <col min="3" max="3" width="16.5" bestFit="1" customWidth="1"/>
    <col min="4" max="4" width="25.6640625" customWidth="1"/>
    <col min="7" max="7" width="7.6640625" customWidth="1"/>
    <col min="8" max="8" width="14.33203125" bestFit="1" customWidth="1"/>
    <col min="9" max="9" width="12.5" bestFit="1" customWidth="1"/>
    <col min="10" max="10" width="17.5" customWidth="1"/>
    <col min="11" max="11" width="66.1640625" customWidth="1"/>
    <col min="12" max="12" width="12" bestFit="1" customWidth="1"/>
  </cols>
  <sheetData>
    <row r="7" spans="7:17" x14ac:dyDescent="0.2">
      <c r="Q7" s="61"/>
    </row>
    <row r="8" spans="7:17" ht="12.75" customHeight="1" x14ac:dyDescent="0.2">
      <c r="G8" s="109" t="s">
        <v>45</v>
      </c>
      <c r="H8" s="109" t="s">
        <v>1314</v>
      </c>
      <c r="I8" s="109" t="s">
        <v>44</v>
      </c>
      <c r="J8" s="107" t="s">
        <v>55</v>
      </c>
      <c r="K8" s="107" t="s">
        <v>58</v>
      </c>
    </row>
    <row r="9" spans="7:17" ht="15" customHeight="1" x14ac:dyDescent="0.2">
      <c r="G9" s="109"/>
      <c r="H9" s="109"/>
      <c r="I9" s="109"/>
      <c r="J9" s="108"/>
      <c r="K9" s="108" t="s">
        <v>57</v>
      </c>
      <c r="L9" s="21"/>
      <c r="M9" s="19"/>
      <c r="N9" s="19"/>
      <c r="O9" s="19"/>
      <c r="Q9" s="61"/>
    </row>
    <row r="10" spans="7:17" ht="15" x14ac:dyDescent="0.2">
      <c r="G10" s="15">
        <v>1</v>
      </c>
      <c r="H10" s="15" t="s">
        <v>1278</v>
      </c>
      <c r="I10" s="15" t="s">
        <v>1294</v>
      </c>
      <c r="J10" s="15">
        <v>77</v>
      </c>
      <c r="K10" s="65" t="s">
        <v>1295</v>
      </c>
    </row>
    <row r="11" spans="7:17" ht="15" x14ac:dyDescent="0.2">
      <c r="G11" s="15">
        <v>2</v>
      </c>
      <c r="H11" s="15" t="s">
        <v>1279</v>
      </c>
      <c r="I11" s="15" t="s">
        <v>1294</v>
      </c>
      <c r="J11" s="15">
        <v>77</v>
      </c>
      <c r="K11" s="65" t="s">
        <v>1295</v>
      </c>
    </row>
    <row r="12" spans="7:17" ht="15" x14ac:dyDescent="0.2">
      <c r="G12" s="15">
        <v>3</v>
      </c>
      <c r="H12" s="15" t="s">
        <v>1280</v>
      </c>
      <c r="I12" s="15" t="s">
        <v>1294</v>
      </c>
      <c r="J12" s="15">
        <v>74</v>
      </c>
      <c r="K12" s="65" t="s">
        <v>1295</v>
      </c>
    </row>
    <row r="13" spans="7:17" ht="15" x14ac:dyDescent="0.2">
      <c r="G13" s="15">
        <v>4</v>
      </c>
      <c r="H13" s="15" t="s">
        <v>1296</v>
      </c>
      <c r="I13" s="15" t="s">
        <v>1307</v>
      </c>
      <c r="J13" s="15">
        <v>32</v>
      </c>
      <c r="K13" s="65" t="s">
        <v>1308</v>
      </c>
    </row>
    <row r="14" spans="7:17" ht="15" x14ac:dyDescent="0.2">
      <c r="G14" s="15">
        <v>5</v>
      </c>
      <c r="H14" s="15" t="s">
        <v>1297</v>
      </c>
      <c r="I14" s="15" t="s">
        <v>1307</v>
      </c>
      <c r="J14" s="15">
        <v>32</v>
      </c>
      <c r="K14" s="65" t="s">
        <v>1308</v>
      </c>
    </row>
    <row r="15" spans="7:17" ht="15" x14ac:dyDescent="0.2">
      <c r="G15" s="15">
        <v>6</v>
      </c>
      <c r="H15" s="15" t="s">
        <v>1298</v>
      </c>
      <c r="I15" s="15" t="s">
        <v>1307</v>
      </c>
      <c r="J15" s="15">
        <v>32</v>
      </c>
      <c r="K15" s="65" t="s">
        <v>1308</v>
      </c>
    </row>
    <row r="16" spans="7:17" ht="15" x14ac:dyDescent="0.2">
      <c r="G16" s="15">
        <v>7</v>
      </c>
      <c r="H16" s="15" t="s">
        <v>1299</v>
      </c>
      <c r="I16" s="15" t="s">
        <v>1307</v>
      </c>
      <c r="J16" s="15">
        <v>32</v>
      </c>
      <c r="K16" s="65" t="s">
        <v>1308</v>
      </c>
    </row>
    <row r="17" spans="3:17" ht="15" x14ac:dyDescent="0.2">
      <c r="G17" s="15">
        <v>8</v>
      </c>
      <c r="H17" s="15" t="s">
        <v>1300</v>
      </c>
      <c r="I17" s="15" t="s">
        <v>1307</v>
      </c>
      <c r="J17" s="15">
        <v>32</v>
      </c>
      <c r="K17" s="65" t="s">
        <v>1309</v>
      </c>
    </row>
    <row r="18" spans="3:17" ht="15" x14ac:dyDescent="0.2">
      <c r="G18" s="15">
        <v>9</v>
      </c>
      <c r="H18" s="15" t="s">
        <v>1301</v>
      </c>
      <c r="I18" s="15" t="s">
        <v>1307</v>
      </c>
      <c r="J18" s="15">
        <v>32</v>
      </c>
      <c r="K18" s="65" t="s">
        <v>1309</v>
      </c>
    </row>
    <row r="19" spans="3:17" ht="15" x14ac:dyDescent="0.2">
      <c r="G19" s="15">
        <v>10</v>
      </c>
      <c r="H19" s="15" t="s">
        <v>1302</v>
      </c>
      <c r="I19" s="15" t="s">
        <v>1307</v>
      </c>
      <c r="J19" s="15">
        <v>32</v>
      </c>
      <c r="K19" s="65" t="s">
        <v>1310</v>
      </c>
    </row>
    <row r="20" spans="3:17" ht="15" x14ac:dyDescent="0.2">
      <c r="G20" s="15">
        <v>11</v>
      </c>
      <c r="H20" s="15" t="s">
        <v>1303</v>
      </c>
      <c r="I20" s="15" t="s">
        <v>1307</v>
      </c>
      <c r="J20" s="15">
        <v>32</v>
      </c>
      <c r="K20" s="65" t="s">
        <v>1310</v>
      </c>
    </row>
    <row r="21" spans="3:17" ht="15" x14ac:dyDescent="0.2">
      <c r="G21" s="15">
        <v>12</v>
      </c>
      <c r="H21" s="15" t="s">
        <v>1304</v>
      </c>
      <c r="I21" s="15" t="s">
        <v>1307</v>
      </c>
      <c r="J21" s="15">
        <v>32</v>
      </c>
      <c r="K21" s="65" t="s">
        <v>1311</v>
      </c>
    </row>
    <row r="22" spans="3:17" ht="15" x14ac:dyDescent="0.2">
      <c r="G22" s="15">
        <v>13</v>
      </c>
      <c r="H22" s="15" t="s">
        <v>1305</v>
      </c>
      <c r="I22" s="15" t="s">
        <v>1307</v>
      </c>
      <c r="J22" s="15">
        <v>32</v>
      </c>
      <c r="K22" s="65" t="s">
        <v>1311</v>
      </c>
    </row>
    <row r="23" spans="3:17" ht="15" x14ac:dyDescent="0.2">
      <c r="G23" s="15">
        <v>14</v>
      </c>
      <c r="H23" s="15" t="s">
        <v>1306</v>
      </c>
      <c r="I23" s="15" t="s">
        <v>1307</v>
      </c>
      <c r="J23" s="15">
        <v>32</v>
      </c>
      <c r="K23" s="65" t="s">
        <v>1311</v>
      </c>
    </row>
    <row r="24" spans="3:17" ht="15" x14ac:dyDescent="0.2">
      <c r="G24" s="15">
        <v>15</v>
      </c>
      <c r="H24" s="15" t="s">
        <v>1312</v>
      </c>
      <c r="I24" s="15" t="s">
        <v>1313</v>
      </c>
      <c r="J24" s="15">
        <v>112</v>
      </c>
      <c r="K24" s="95"/>
    </row>
    <row r="25" spans="3:17" ht="15" x14ac:dyDescent="0.2">
      <c r="G25" s="62" t="s">
        <v>54</v>
      </c>
      <c r="H25" s="63"/>
      <c r="I25" s="63"/>
      <c r="J25" s="64">
        <f>SUM(J10:J24)</f>
        <v>692</v>
      </c>
      <c r="L25" s="20"/>
      <c r="M25" s="22"/>
      <c r="N25" s="22"/>
      <c r="O25" s="22"/>
    </row>
    <row r="26" spans="3:17" x14ac:dyDescent="0.2">
      <c r="Q26" s="61"/>
    </row>
    <row r="28" spans="3:17" x14ac:dyDescent="0.2">
      <c r="Q28" s="61"/>
    </row>
    <row r="30" spans="3:17" ht="31.5" x14ac:dyDescent="0.2">
      <c r="C30" s="73" t="s">
        <v>1315</v>
      </c>
      <c r="D30" s="78" t="s">
        <v>60</v>
      </c>
      <c r="Q30" s="61"/>
    </row>
    <row r="31" spans="3:17" x14ac:dyDescent="0.2">
      <c r="C31" s="106" t="s">
        <v>90</v>
      </c>
      <c r="D31" s="67">
        <v>1605</v>
      </c>
    </row>
    <row r="32" spans="3:17" x14ac:dyDescent="0.2">
      <c r="C32" s="106"/>
      <c r="D32" s="67">
        <v>1650</v>
      </c>
      <c r="Q32" s="61"/>
    </row>
    <row r="33" spans="3:4" x14ac:dyDescent="0.2">
      <c r="C33" s="106" t="s">
        <v>87</v>
      </c>
      <c r="D33" s="67">
        <v>2085</v>
      </c>
    </row>
    <row r="34" spans="3:4" x14ac:dyDescent="0.2">
      <c r="C34" s="106"/>
      <c r="D34" s="67">
        <v>2130</v>
      </c>
    </row>
    <row r="35" spans="3:4" x14ac:dyDescent="0.2">
      <c r="C35" s="106" t="s">
        <v>90</v>
      </c>
      <c r="D35" s="67">
        <v>1605</v>
      </c>
    </row>
    <row r="36" spans="3:4" x14ac:dyDescent="0.2">
      <c r="C36" s="106"/>
      <c r="D36" s="67">
        <v>1650</v>
      </c>
    </row>
    <row r="37" spans="3:4" x14ac:dyDescent="0.2">
      <c r="C37" s="106" t="s">
        <v>87</v>
      </c>
      <c r="D37" s="67">
        <v>2085</v>
      </c>
    </row>
    <row r="38" spans="3:4" x14ac:dyDescent="0.2">
      <c r="C38" s="106"/>
      <c r="D38" s="67">
        <v>2130</v>
      </c>
    </row>
    <row r="39" spans="3:4" x14ac:dyDescent="0.2">
      <c r="C39" s="106" t="s">
        <v>90</v>
      </c>
      <c r="D39" s="67">
        <v>1605</v>
      </c>
    </row>
    <row r="40" spans="3:4" x14ac:dyDescent="0.2">
      <c r="C40" s="106"/>
      <c r="D40" s="67">
        <v>1650</v>
      </c>
    </row>
    <row r="41" spans="3:4" x14ac:dyDescent="0.2">
      <c r="C41" s="106" t="s">
        <v>87</v>
      </c>
      <c r="D41" s="67">
        <v>2085</v>
      </c>
    </row>
    <row r="42" spans="3:4" x14ac:dyDescent="0.2">
      <c r="C42" s="106"/>
      <c r="D42" s="67">
        <v>2130</v>
      </c>
    </row>
    <row r="43" spans="3:4" x14ac:dyDescent="0.2">
      <c r="C43" s="106" t="s">
        <v>305</v>
      </c>
      <c r="D43" s="67">
        <v>1950</v>
      </c>
    </row>
    <row r="44" spans="3:4" x14ac:dyDescent="0.2">
      <c r="C44" s="106"/>
      <c r="D44" s="67">
        <v>1960</v>
      </c>
    </row>
    <row r="45" spans="3:4" x14ac:dyDescent="0.2">
      <c r="C45" s="106"/>
      <c r="D45" s="67">
        <v>2040</v>
      </c>
    </row>
    <row r="46" spans="3:4" x14ac:dyDescent="0.2">
      <c r="C46" s="106"/>
      <c r="D46" s="67">
        <v>2795</v>
      </c>
    </row>
    <row r="47" spans="3:4" x14ac:dyDescent="0.2">
      <c r="C47" s="67" t="s">
        <v>87</v>
      </c>
      <c r="D47" s="67">
        <v>2245</v>
      </c>
    </row>
    <row r="48" spans="3:4" x14ac:dyDescent="0.2">
      <c r="C48" s="106" t="s">
        <v>289</v>
      </c>
      <c r="D48" s="67">
        <v>2505</v>
      </c>
    </row>
    <row r="49" spans="3:4" x14ac:dyDescent="0.2">
      <c r="C49" s="106"/>
      <c r="D49" s="67">
        <v>2515</v>
      </c>
    </row>
    <row r="50" spans="3:4" x14ac:dyDescent="0.2">
      <c r="C50" s="106"/>
      <c r="D50" s="67">
        <v>3675</v>
      </c>
    </row>
    <row r="51" spans="3:4" x14ac:dyDescent="0.2">
      <c r="C51" s="106" t="s">
        <v>305</v>
      </c>
      <c r="D51" s="67">
        <v>2015</v>
      </c>
    </row>
    <row r="52" spans="3:4" x14ac:dyDescent="0.2">
      <c r="C52" s="106"/>
      <c r="D52" s="67">
        <v>2025</v>
      </c>
    </row>
    <row r="53" spans="3:4" x14ac:dyDescent="0.2">
      <c r="C53" s="106"/>
      <c r="D53" s="67">
        <v>2040</v>
      </c>
    </row>
    <row r="54" spans="3:4" x14ac:dyDescent="0.2">
      <c r="C54" s="106" t="s">
        <v>87</v>
      </c>
      <c r="D54" s="67">
        <v>2185</v>
      </c>
    </row>
    <row r="55" spans="3:4" x14ac:dyDescent="0.2">
      <c r="C55" s="106"/>
      <c r="D55" s="67">
        <v>2195</v>
      </c>
    </row>
    <row r="56" spans="3:4" x14ac:dyDescent="0.2">
      <c r="C56" s="106"/>
      <c r="D56" s="67">
        <v>2205</v>
      </c>
    </row>
    <row r="57" spans="3:4" x14ac:dyDescent="0.2">
      <c r="C57" s="106"/>
      <c r="D57" s="67">
        <v>2230</v>
      </c>
    </row>
    <row r="58" spans="3:4" x14ac:dyDescent="0.2">
      <c r="C58" s="106"/>
      <c r="D58" s="67">
        <v>2245</v>
      </c>
    </row>
    <row r="59" spans="3:4" x14ac:dyDescent="0.2">
      <c r="C59" s="106"/>
      <c r="D59" s="67">
        <v>2275</v>
      </c>
    </row>
    <row r="60" spans="3:4" x14ac:dyDescent="0.2">
      <c r="C60" s="106"/>
      <c r="D60" s="67">
        <v>3155</v>
      </c>
    </row>
    <row r="61" spans="3:4" x14ac:dyDescent="0.2">
      <c r="C61" s="106" t="s">
        <v>289</v>
      </c>
      <c r="D61" s="67">
        <v>2465</v>
      </c>
    </row>
    <row r="62" spans="3:4" x14ac:dyDescent="0.2">
      <c r="C62" s="106"/>
      <c r="D62" s="67">
        <v>2485</v>
      </c>
    </row>
    <row r="63" spans="3:4" x14ac:dyDescent="0.2">
      <c r="C63" s="106"/>
      <c r="D63" s="67">
        <v>2505</v>
      </c>
    </row>
    <row r="64" spans="3:4" x14ac:dyDescent="0.2">
      <c r="C64" s="106"/>
      <c r="D64" s="67">
        <v>2510</v>
      </c>
    </row>
    <row r="65" spans="3:4" x14ac:dyDescent="0.2">
      <c r="C65" s="106"/>
      <c r="D65" s="67">
        <v>2520</v>
      </c>
    </row>
    <row r="66" spans="3:4" x14ac:dyDescent="0.2">
      <c r="C66" s="106"/>
      <c r="D66" s="67">
        <v>2525</v>
      </c>
    </row>
    <row r="67" spans="3:4" x14ac:dyDescent="0.2">
      <c r="C67" s="106"/>
      <c r="D67" s="67">
        <v>2560</v>
      </c>
    </row>
    <row r="68" spans="3:4" x14ac:dyDescent="0.2">
      <c r="C68" s="106"/>
      <c r="D68" s="67">
        <v>3455</v>
      </c>
    </row>
    <row r="69" spans="3:4" x14ac:dyDescent="0.2">
      <c r="C69" s="106"/>
      <c r="D69" s="67">
        <v>3460</v>
      </c>
    </row>
    <row r="70" spans="3:4" x14ac:dyDescent="0.2">
      <c r="C70" s="106"/>
      <c r="D70" s="67">
        <v>3495</v>
      </c>
    </row>
    <row r="71" spans="3:4" x14ac:dyDescent="0.2">
      <c r="C71" s="106"/>
      <c r="D71" s="67">
        <v>3650</v>
      </c>
    </row>
    <row r="72" spans="3:4" x14ac:dyDescent="0.2">
      <c r="C72" s="106"/>
      <c r="D72" s="67">
        <v>3695</v>
      </c>
    </row>
    <row r="73" spans="3:4" x14ac:dyDescent="0.2">
      <c r="C73" s="67" t="s">
        <v>305</v>
      </c>
      <c r="D73" s="67">
        <v>2040</v>
      </c>
    </row>
    <row r="74" spans="3:4" x14ac:dyDescent="0.2">
      <c r="C74" s="106" t="s">
        <v>87</v>
      </c>
      <c r="D74" s="67">
        <v>2185</v>
      </c>
    </row>
    <row r="75" spans="3:4" x14ac:dyDescent="0.2">
      <c r="C75" s="106"/>
      <c r="D75" s="67">
        <v>2195</v>
      </c>
    </row>
    <row r="76" spans="3:4" x14ac:dyDescent="0.2">
      <c r="C76" s="106"/>
      <c r="D76" s="67">
        <v>2245</v>
      </c>
    </row>
    <row r="77" spans="3:4" x14ac:dyDescent="0.2">
      <c r="C77" s="106"/>
      <c r="D77" s="67">
        <v>2255</v>
      </c>
    </row>
    <row r="78" spans="3:4" x14ac:dyDescent="0.2">
      <c r="C78" s="106"/>
      <c r="D78" s="67">
        <v>3155</v>
      </c>
    </row>
    <row r="79" spans="3:4" x14ac:dyDescent="0.2">
      <c r="C79" s="106" t="s">
        <v>289</v>
      </c>
      <c r="D79" s="67">
        <v>2505</v>
      </c>
    </row>
    <row r="80" spans="3:4" x14ac:dyDescent="0.2">
      <c r="C80" s="106"/>
      <c r="D80" s="67">
        <v>2560</v>
      </c>
    </row>
    <row r="81" spans="3:4" x14ac:dyDescent="0.2">
      <c r="C81" s="106"/>
      <c r="D81" s="67">
        <v>3460</v>
      </c>
    </row>
    <row r="82" spans="3:4" x14ac:dyDescent="0.2">
      <c r="C82" s="67" t="s">
        <v>305</v>
      </c>
      <c r="D82" s="67">
        <v>2040</v>
      </c>
    </row>
    <row r="83" spans="3:4" x14ac:dyDescent="0.2">
      <c r="C83" s="106" t="s">
        <v>87</v>
      </c>
      <c r="D83" s="67">
        <v>2185</v>
      </c>
    </row>
    <row r="84" spans="3:4" x14ac:dyDescent="0.2">
      <c r="C84" s="106"/>
      <c r="D84" s="67">
        <v>2195</v>
      </c>
    </row>
    <row r="85" spans="3:4" x14ac:dyDescent="0.2">
      <c r="C85" s="106"/>
      <c r="D85" s="67">
        <v>2245</v>
      </c>
    </row>
    <row r="86" spans="3:4" x14ac:dyDescent="0.2">
      <c r="C86" s="106"/>
      <c r="D86" s="67">
        <v>2255</v>
      </c>
    </row>
    <row r="87" spans="3:4" x14ac:dyDescent="0.2">
      <c r="C87" s="106"/>
      <c r="D87" s="67">
        <v>3155</v>
      </c>
    </row>
    <row r="88" spans="3:4" x14ac:dyDescent="0.2">
      <c r="C88" s="106" t="s">
        <v>289</v>
      </c>
      <c r="D88" s="67">
        <v>2505</v>
      </c>
    </row>
    <row r="89" spans="3:4" x14ac:dyDescent="0.2">
      <c r="C89" s="106"/>
      <c r="D89" s="67">
        <v>2560</v>
      </c>
    </row>
    <row r="90" spans="3:4" x14ac:dyDescent="0.2">
      <c r="C90" s="106"/>
      <c r="D90" s="67">
        <v>3460</v>
      </c>
    </row>
    <row r="91" spans="3:4" x14ac:dyDescent="0.2">
      <c r="C91" s="106" t="s">
        <v>305</v>
      </c>
      <c r="D91" s="67">
        <v>1950</v>
      </c>
    </row>
    <row r="92" spans="3:4" x14ac:dyDescent="0.2">
      <c r="C92" s="106"/>
      <c r="D92" s="67">
        <v>1960</v>
      </c>
    </row>
    <row r="93" spans="3:4" x14ac:dyDescent="0.2">
      <c r="C93" s="106"/>
      <c r="D93" s="67">
        <v>2040</v>
      </c>
    </row>
    <row r="94" spans="3:4" x14ac:dyDescent="0.2">
      <c r="C94" s="106"/>
      <c r="D94" s="67">
        <v>2795</v>
      </c>
    </row>
    <row r="95" spans="3:4" x14ac:dyDescent="0.2">
      <c r="C95" s="106" t="s">
        <v>87</v>
      </c>
      <c r="D95" s="67">
        <v>2185</v>
      </c>
    </row>
    <row r="96" spans="3:4" x14ac:dyDescent="0.2">
      <c r="C96" s="106"/>
      <c r="D96" s="67">
        <v>2195</v>
      </c>
    </row>
    <row r="97" spans="3:4" x14ac:dyDescent="0.2">
      <c r="C97" s="106"/>
      <c r="D97" s="67">
        <v>2245</v>
      </c>
    </row>
    <row r="98" spans="3:4" x14ac:dyDescent="0.2">
      <c r="C98" s="106"/>
      <c r="D98" s="67">
        <v>2255</v>
      </c>
    </row>
    <row r="99" spans="3:4" x14ac:dyDescent="0.2">
      <c r="C99" s="106"/>
      <c r="D99" s="67">
        <v>3155</v>
      </c>
    </row>
    <row r="100" spans="3:4" x14ac:dyDescent="0.2">
      <c r="C100" s="106" t="s">
        <v>289</v>
      </c>
      <c r="D100" s="67">
        <v>2505</v>
      </c>
    </row>
    <row r="101" spans="3:4" x14ac:dyDescent="0.2">
      <c r="C101" s="106"/>
      <c r="D101" s="67">
        <v>2560</v>
      </c>
    </row>
    <row r="102" spans="3:4" x14ac:dyDescent="0.2">
      <c r="C102" s="106"/>
      <c r="D102" s="67">
        <v>3460</v>
      </c>
    </row>
    <row r="103" spans="3:4" x14ac:dyDescent="0.2">
      <c r="C103" s="106"/>
      <c r="D103" s="67">
        <v>3675</v>
      </c>
    </row>
    <row r="104" spans="3:4" x14ac:dyDescent="0.2">
      <c r="C104" s="106" t="s">
        <v>305</v>
      </c>
      <c r="D104" s="67">
        <v>1950</v>
      </c>
    </row>
    <row r="105" spans="3:4" x14ac:dyDescent="0.2">
      <c r="C105" s="106"/>
      <c r="D105" s="67">
        <v>1960</v>
      </c>
    </row>
    <row r="106" spans="3:4" x14ac:dyDescent="0.2">
      <c r="C106" s="106"/>
      <c r="D106" s="67">
        <v>2040</v>
      </c>
    </row>
    <row r="107" spans="3:4" x14ac:dyDescent="0.2">
      <c r="C107" s="106"/>
      <c r="D107" s="67">
        <v>2795</v>
      </c>
    </row>
    <row r="108" spans="3:4" x14ac:dyDescent="0.2">
      <c r="C108" s="67" t="s">
        <v>87</v>
      </c>
      <c r="D108" s="67">
        <v>2245</v>
      </c>
    </row>
    <row r="109" spans="3:4" x14ac:dyDescent="0.2">
      <c r="C109" s="106" t="s">
        <v>289</v>
      </c>
      <c r="D109" s="67">
        <v>2505</v>
      </c>
    </row>
    <row r="110" spans="3:4" x14ac:dyDescent="0.2">
      <c r="C110" s="106"/>
      <c r="D110" s="67">
        <v>2515</v>
      </c>
    </row>
    <row r="111" spans="3:4" x14ac:dyDescent="0.2">
      <c r="C111" s="106"/>
      <c r="D111" s="67">
        <v>3675</v>
      </c>
    </row>
  </sheetData>
  <mergeCells count="25">
    <mergeCell ref="K8:K9"/>
    <mergeCell ref="J8:J9"/>
    <mergeCell ref="G8:G9"/>
    <mergeCell ref="H8:H9"/>
    <mergeCell ref="I8:I9"/>
    <mergeCell ref="C31:C32"/>
    <mergeCell ref="C33:C34"/>
    <mergeCell ref="C35:C36"/>
    <mergeCell ref="C37:C38"/>
    <mergeCell ref="C39:C40"/>
    <mergeCell ref="C41:C42"/>
    <mergeCell ref="C43:C46"/>
    <mergeCell ref="C48:C50"/>
    <mergeCell ref="C51:C53"/>
    <mergeCell ref="C54:C60"/>
    <mergeCell ref="C61:C72"/>
    <mergeCell ref="C74:C78"/>
    <mergeCell ref="C79:C81"/>
    <mergeCell ref="C83:C87"/>
    <mergeCell ref="C88:C90"/>
    <mergeCell ref="C91:C94"/>
    <mergeCell ref="C95:C99"/>
    <mergeCell ref="C100:C103"/>
    <mergeCell ref="C104:C107"/>
    <mergeCell ref="C109:C111"/>
  </mergeCells>
  <phoneticPr fontId="1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Inventory</vt:lpstr>
      <vt:lpstr>Sheet1</vt:lpstr>
      <vt:lpstr>Pivot</vt:lpstr>
      <vt:lpstr>Inventory calculation</vt:lpstr>
      <vt:lpstr>Civil work</vt:lpstr>
      <vt:lpstr>Tower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20231017_Inventory list _TARC KN_1_Distributed.xlsx</dc:title>
  <dc:creator>Rakesh Seth</dc:creator>
  <cp:lastModifiedBy>Mahesh Joshi</cp:lastModifiedBy>
  <dcterms:created xsi:type="dcterms:W3CDTF">2024-03-11T07:04:31Z</dcterms:created>
  <dcterms:modified xsi:type="dcterms:W3CDTF">2024-08-28T05:58:03Z</dcterms:modified>
</cp:coreProperties>
</file>