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314-275-362 Avennue Commercial\VIS(2024-25)-PL314-275-362\"/>
    </mc:Choice>
  </mc:AlternateContent>
  <xr:revisionPtr revIDLastSave="0" documentId="13_ncr:1_{922D3943-F510-4F24-80F7-3B27C9B0DA24}" xr6:coauthVersionLast="47" xr6:coauthVersionMax="47" xr10:uidLastSave="{00000000-0000-0000-0000-000000000000}"/>
  <bookViews>
    <workbookView xWindow="-120" yWindow="-120" windowWidth="21840" windowHeight="13140" tabRatio="587" activeTab="3" xr2:uid="{00000000-000D-0000-FFFF-FFFF00000000}"/>
  </bookViews>
  <sheets>
    <sheet name="Sheet1" sheetId="28" r:id="rId1"/>
    <sheet name="Pivot" sheetId="29" r:id="rId2"/>
    <sheet name="Inventory calculation" sheetId="11" r:id="rId3"/>
    <sheet name="Civil work" sheetId="12" r:id="rId4"/>
    <sheet name="Tower Details" sheetId="19" r:id="rId5"/>
  </sheets>
  <externalReferences>
    <externalReference r:id="rId6"/>
  </externalReferences>
  <definedNames>
    <definedName name="_xlnm._FilterDatabase" localSheetId="0" hidden="1">Sheet1!$A$4:$F$4</definedName>
    <definedName name="_xlnm._FilterDatabase" localSheetId="4" hidden="1">'Tower Details'!$G$18:$H$18</definedName>
    <definedName name="Excel_BuiltIn__FilterDatabase_1">#REF!</definedName>
    <definedName name="View5">[1]hidnSheetNew!$C$2:$C$3</definedName>
  </definedNames>
  <calcPr calcId="181029"/>
  <pivotCaches>
    <pivotCache cacheId="1" r:id="rId7"/>
  </pivotCaches>
</workbook>
</file>

<file path=xl/calcChain.xml><?xml version="1.0" encoding="utf-8"?>
<calcChain xmlns="http://schemas.openxmlformats.org/spreadsheetml/2006/main">
  <c r="E8" i="12" l="1"/>
  <c r="E7" i="12"/>
  <c r="E24" i="12"/>
  <c r="E26" i="12"/>
  <c r="E29" i="12"/>
  <c r="N4" i="12"/>
  <c r="G2" i="12"/>
  <c r="E22" i="12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F29" i="12" l="1"/>
  <c r="F28" i="12"/>
  <c r="I5" i="12"/>
  <c r="F20" i="12"/>
  <c r="T22" i="11"/>
  <c r="Q23" i="11"/>
  <c r="K27" i="11"/>
  <c r="M27" i="11" s="1"/>
  <c r="K26" i="11"/>
  <c r="M26" i="11" s="1"/>
  <c r="K25" i="11"/>
  <c r="L25" i="11" s="1"/>
  <c r="K24" i="11"/>
  <c r="L24" i="11" s="1"/>
  <c r="K23" i="11"/>
  <c r="M23" i="11" s="1"/>
  <c r="K22" i="11"/>
  <c r="M22" i="11" s="1"/>
  <c r="K21" i="11"/>
  <c r="L21" i="11" s="1"/>
  <c r="K20" i="11"/>
  <c r="M20" i="11" s="1"/>
  <c r="K19" i="11"/>
  <c r="L19" i="11" s="1"/>
  <c r="K18" i="11"/>
  <c r="M18" i="11" s="1"/>
  <c r="K17" i="11"/>
  <c r="M17" i="11" s="1"/>
  <c r="K16" i="11"/>
  <c r="M16" i="11" s="1"/>
  <c r="K15" i="11"/>
  <c r="M15" i="11" s="1"/>
  <c r="K14" i="11"/>
  <c r="M14" i="11" s="1"/>
  <c r="K13" i="11"/>
  <c r="M13" i="11" s="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F26" i="12"/>
  <c r="F24" i="12"/>
  <c r="L13" i="11" l="1"/>
  <c r="L20" i="11"/>
  <c r="M24" i="11"/>
  <c r="M21" i="11"/>
  <c r="L17" i="11"/>
  <c r="L16" i="11"/>
  <c r="M25" i="11"/>
  <c r="L15" i="11"/>
  <c r="L23" i="11"/>
  <c r="L27" i="11"/>
  <c r="L14" i="11"/>
  <c r="L18" i="11"/>
  <c r="M19" i="11"/>
  <c r="L22" i="11"/>
  <c r="L26" i="11"/>
  <c r="J13" i="19"/>
  <c r="F25" i="12" l="1"/>
  <c r="F21" i="12" l="1"/>
  <c r="E9" i="12" s="1"/>
  <c r="I2" i="12" l="1"/>
  <c r="F22" i="12"/>
  <c r="H12" i="11"/>
  <c r="J2" i="12" l="1"/>
  <c r="I6" i="12" s="1"/>
  <c r="I8" i="12" s="1"/>
  <c r="H14" i="12"/>
  <c r="J14" i="12" s="1"/>
  <c r="D14" i="12"/>
  <c r="F14" i="12" s="1"/>
  <c r="J28" i="11"/>
  <c r="K12" i="11"/>
  <c r="P17" i="12" l="1"/>
  <c r="L12" i="11"/>
  <c r="L28" i="11" s="1"/>
  <c r="M12" i="11"/>
  <c r="M28" i="11" s="1"/>
  <c r="M14" i="12"/>
  <c r="K28" i="11"/>
  <c r="K29" i="11" s="1"/>
  <c r="M17" i="12" l="1"/>
  <c r="M18" i="12" s="1"/>
  <c r="P18" i="12"/>
  <c r="M19" i="12" l="1"/>
  <c r="M20" i="12"/>
  <c r="M22" i="12" l="1"/>
  <c r="P19" i="12" s="1"/>
  <c r="P22" i="12" s="1"/>
  <c r="P24" i="12" s="1"/>
  <c r="P26" i="12" l="1"/>
  <c r="P25" i="12"/>
</calcChain>
</file>

<file path=xl/sharedStrings.xml><?xml version="1.0" encoding="utf-8"?>
<sst xmlns="http://schemas.openxmlformats.org/spreadsheetml/2006/main" count="1054" uniqueCount="330">
  <si>
    <t>Configuration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</si>
  <si>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</si>
  <si>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</si>
  <si>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</si>
  <si>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</si>
  <si>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</si>
  <si>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</si>
  <si>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</si>
  <si>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</si>
  <si>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</si>
  <si>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</si>
  <si>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</si>
  <si>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</si>
  <si>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</si>
  <si>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</si>
  <si>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</si>
  <si>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</si>
  <si>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</si>
  <si>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</si>
  <si>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</si>
  <si>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</si>
  <si>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</si>
  <si>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</si>
  <si>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</si>
  <si>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</si>
  <si>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</si>
  <si>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</si>
  <si>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</si>
  <si>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</si>
  <si>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</si>
  <si>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</si>
  <si>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</si>
  <si>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</si>
  <si>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</si>
  <si>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Grand Total</t>
  </si>
  <si>
    <t>Row Labels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</si>
  <si>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</si>
  <si>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</si>
  <si>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</si>
  <si>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</si>
  <si>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</si>
  <si>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</si>
  <si>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</si>
  <si>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</si>
  <si>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</si>
  <si>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</si>
  <si>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</si>
  <si>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</si>
  <si>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</si>
  <si>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</si>
  <si>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land rate</t>
  </si>
  <si>
    <t>cons rate</t>
  </si>
  <si>
    <t>INR per sq.yds</t>
  </si>
  <si>
    <t>FSI</t>
  </si>
  <si>
    <t>TOTAL</t>
  </si>
  <si>
    <t>Total No. of DU in each Tower</t>
  </si>
  <si>
    <t>Calculation</t>
  </si>
  <si>
    <t>Staus</t>
  </si>
  <si>
    <t>Status</t>
  </si>
  <si>
    <t>S.NO</t>
  </si>
  <si>
    <t>FLAT NO.</t>
  </si>
  <si>
    <t>TYPE</t>
  </si>
  <si>
    <t xml:space="preserve">SUPER AREA </t>
  </si>
  <si>
    <t>CORNER</t>
  </si>
  <si>
    <t>A-101</t>
  </si>
  <si>
    <t>3 BHK TYPE-1</t>
  </si>
  <si>
    <t>YES</t>
  </si>
  <si>
    <t>A-102</t>
  </si>
  <si>
    <t>3 BHK TYPE-3</t>
  </si>
  <si>
    <t>NO</t>
  </si>
  <si>
    <t>A-103</t>
  </si>
  <si>
    <t>2 BHK TYPE-1</t>
  </si>
  <si>
    <t>A-104</t>
  </si>
  <si>
    <t>A-105</t>
  </si>
  <si>
    <t>3 BHK TYPE-4</t>
  </si>
  <si>
    <t>A-106</t>
  </si>
  <si>
    <t>A-108</t>
  </si>
  <si>
    <t>A-109</t>
  </si>
  <si>
    <t>A-110</t>
  </si>
  <si>
    <t>A-201</t>
  </si>
  <si>
    <t>A-202</t>
  </si>
  <si>
    <t>A-203</t>
  </si>
  <si>
    <t>A-204</t>
  </si>
  <si>
    <t>A-205</t>
  </si>
  <si>
    <t>A-206</t>
  </si>
  <si>
    <t>A-208</t>
  </si>
  <si>
    <t>A-209</t>
  </si>
  <si>
    <t>A-210</t>
  </si>
  <si>
    <t>A-301</t>
  </si>
  <si>
    <t>A-302</t>
  </si>
  <si>
    <t>A-303</t>
  </si>
  <si>
    <t>A-304</t>
  </si>
  <si>
    <t>A-305</t>
  </si>
  <si>
    <t>A-306</t>
  </si>
  <si>
    <t>A-308</t>
  </si>
  <si>
    <t>A-309</t>
  </si>
  <si>
    <t>A-310</t>
  </si>
  <si>
    <t>A-401</t>
  </si>
  <si>
    <t>A-402</t>
  </si>
  <si>
    <t>A-403</t>
  </si>
  <si>
    <t>A-404</t>
  </si>
  <si>
    <t>A-405</t>
  </si>
  <si>
    <t>A-406</t>
  </si>
  <si>
    <t>A-408</t>
  </si>
  <si>
    <t>A-409</t>
  </si>
  <si>
    <t>A-410</t>
  </si>
  <si>
    <t>A-501</t>
  </si>
  <si>
    <t>A-502</t>
  </si>
  <si>
    <t>A-503</t>
  </si>
  <si>
    <t>A-504</t>
  </si>
  <si>
    <t>A-505</t>
  </si>
  <si>
    <t>A-506</t>
  </si>
  <si>
    <t>A-508</t>
  </si>
  <si>
    <t>A-509</t>
  </si>
  <si>
    <t>A-510</t>
  </si>
  <si>
    <t>A-601</t>
  </si>
  <si>
    <t>A-602</t>
  </si>
  <si>
    <t>A-603</t>
  </si>
  <si>
    <t>A-604</t>
  </si>
  <si>
    <t>A-605</t>
  </si>
  <si>
    <t>A-606</t>
  </si>
  <si>
    <t>A-608</t>
  </si>
  <si>
    <t>A-609</t>
  </si>
  <si>
    <t>A-610</t>
  </si>
  <si>
    <t>A-701</t>
  </si>
  <si>
    <t>A-702</t>
  </si>
  <si>
    <t>A-703</t>
  </si>
  <si>
    <t>A-704</t>
  </si>
  <si>
    <t>A-705</t>
  </si>
  <si>
    <t>A-706</t>
  </si>
  <si>
    <t>A-708</t>
  </si>
  <si>
    <t>A-709</t>
  </si>
  <si>
    <t>A-710</t>
  </si>
  <si>
    <t>A-801</t>
  </si>
  <si>
    <t>A-802</t>
  </si>
  <si>
    <t>A-803</t>
  </si>
  <si>
    <t>A-804</t>
  </si>
  <si>
    <t>A-805</t>
  </si>
  <si>
    <t>A-806</t>
  </si>
  <si>
    <t>A-808</t>
  </si>
  <si>
    <t>A-809</t>
  </si>
  <si>
    <t>A-810</t>
  </si>
  <si>
    <t>B-101</t>
  </si>
  <si>
    <t>3 BHK TYPE-5</t>
  </si>
  <si>
    <t>B-102</t>
  </si>
  <si>
    <t xml:space="preserve"> 3 BHK TYPE-3</t>
  </si>
  <si>
    <t>B-103</t>
  </si>
  <si>
    <t>3 BHK TYPE-6</t>
  </si>
  <si>
    <t>B-105</t>
  </si>
  <si>
    <t>3 BHK TYPE-7</t>
  </si>
  <si>
    <t>B-106</t>
  </si>
  <si>
    <t>3 BHK TYPE-7©</t>
  </si>
  <si>
    <t>B-107</t>
  </si>
  <si>
    <t>B-108</t>
  </si>
  <si>
    <t>B-109</t>
  </si>
  <si>
    <t>1 BHK TYPE-1</t>
  </si>
  <si>
    <t>B-110</t>
  </si>
  <si>
    <t>B-111</t>
  </si>
  <si>
    <t>B-112</t>
  </si>
  <si>
    <t>B-201</t>
  </si>
  <si>
    <t>B-202</t>
  </si>
  <si>
    <t>B-203</t>
  </si>
  <si>
    <t>B-205</t>
  </si>
  <si>
    <t>B-206</t>
  </si>
  <si>
    <t>B-207</t>
  </si>
  <si>
    <t>B-208</t>
  </si>
  <si>
    <t>B-209</t>
  </si>
  <si>
    <t>B-210</t>
  </si>
  <si>
    <t>B-211</t>
  </si>
  <si>
    <t>B-212</t>
  </si>
  <si>
    <t>B-301</t>
  </si>
  <si>
    <t>B-302</t>
  </si>
  <si>
    <t>B-303</t>
  </si>
  <si>
    <t>B-305</t>
  </si>
  <si>
    <t>B-306</t>
  </si>
  <si>
    <t>B-307</t>
  </si>
  <si>
    <t>B-308</t>
  </si>
  <si>
    <t>B-309</t>
  </si>
  <si>
    <t>B-310</t>
  </si>
  <si>
    <t>B-311</t>
  </si>
  <si>
    <t>B-312</t>
  </si>
  <si>
    <t>B-401</t>
  </si>
  <si>
    <t>B-402</t>
  </si>
  <si>
    <t>B-403</t>
  </si>
  <si>
    <t>B-405</t>
  </si>
  <si>
    <t>B-406</t>
  </si>
  <si>
    <t>B-407</t>
  </si>
  <si>
    <t>B-408</t>
  </si>
  <si>
    <t>B-409</t>
  </si>
  <si>
    <t>B-410</t>
  </si>
  <si>
    <t>B-411</t>
  </si>
  <si>
    <t>B-412</t>
  </si>
  <si>
    <t>B-501</t>
  </si>
  <si>
    <t>B-502</t>
  </si>
  <si>
    <t>B-503</t>
  </si>
  <si>
    <t>B-505</t>
  </si>
  <si>
    <t>B-506</t>
  </si>
  <si>
    <t>B-507</t>
  </si>
  <si>
    <t>B-508</t>
  </si>
  <si>
    <t>B-509</t>
  </si>
  <si>
    <t>B-510</t>
  </si>
  <si>
    <t>B-511</t>
  </si>
  <si>
    <t>B-512</t>
  </si>
  <si>
    <t>B-601</t>
  </si>
  <si>
    <t>B-602</t>
  </si>
  <si>
    <t>B-603</t>
  </si>
  <si>
    <t>B-605</t>
  </si>
  <si>
    <t>B-606</t>
  </si>
  <si>
    <t>B-607</t>
  </si>
  <si>
    <t>B-608</t>
  </si>
  <si>
    <t>B-609</t>
  </si>
  <si>
    <t>B-610</t>
  </si>
  <si>
    <t>B-611</t>
  </si>
  <si>
    <t>B-612</t>
  </si>
  <si>
    <t>B-701</t>
  </si>
  <si>
    <t>B-702</t>
  </si>
  <si>
    <t>B-703</t>
  </si>
  <si>
    <t>B-705</t>
  </si>
  <si>
    <t>B-706</t>
  </si>
  <si>
    <t>B-707</t>
  </si>
  <si>
    <t>B-708</t>
  </si>
  <si>
    <t>B-709</t>
  </si>
  <si>
    <t>B-710</t>
  </si>
  <si>
    <t>B-711</t>
  </si>
  <si>
    <t>B-712</t>
  </si>
  <si>
    <t>B-801</t>
  </si>
  <si>
    <t>B-802</t>
  </si>
  <si>
    <t>B-803</t>
  </si>
  <si>
    <t>B-805</t>
  </si>
  <si>
    <t>B-806</t>
  </si>
  <si>
    <t>B-807</t>
  </si>
  <si>
    <t>B-808</t>
  </si>
  <si>
    <t>B-809</t>
  </si>
  <si>
    <t>B-810</t>
  </si>
  <si>
    <t>B-811</t>
  </si>
  <si>
    <t>B-812</t>
  </si>
  <si>
    <t>C-101</t>
  </si>
  <si>
    <t>3 BHK TYPE-8</t>
  </si>
  <si>
    <t>C-102</t>
  </si>
  <si>
    <t>2 BHK TYPE-2</t>
  </si>
  <si>
    <t>C-103</t>
  </si>
  <si>
    <t>C-104</t>
  </si>
  <si>
    <t>2 BHK TYPE-3</t>
  </si>
  <si>
    <t>C-105</t>
  </si>
  <si>
    <t>3 BHK TYPE-10</t>
  </si>
  <si>
    <t>C-106</t>
  </si>
  <si>
    <t>C-107</t>
  </si>
  <si>
    <t>3 BHK TYPE-9</t>
  </si>
  <si>
    <t>C-108</t>
  </si>
  <si>
    <t>C-201</t>
  </si>
  <si>
    <t>C-202</t>
  </si>
  <si>
    <t>C-203</t>
  </si>
  <si>
    <t>C-204</t>
  </si>
  <si>
    <t>C-205</t>
  </si>
  <si>
    <t>C-206</t>
  </si>
  <si>
    <t>C-207</t>
  </si>
  <si>
    <t>3BHK TYPE-9</t>
  </si>
  <si>
    <t>C-208</t>
  </si>
  <si>
    <t>C-301</t>
  </si>
  <si>
    <t>C-302</t>
  </si>
  <si>
    <t>C-303</t>
  </si>
  <si>
    <t>C-304</t>
  </si>
  <si>
    <t>C-305</t>
  </si>
  <si>
    <t>C-306</t>
  </si>
  <si>
    <t>C-307</t>
  </si>
  <si>
    <t>C-308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</si>
  <si>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</si>
  <si>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</si>
  <si>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</si>
  <si>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</si>
  <si>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</si>
  <si>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</si>
  <si>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</si>
  <si>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</si>
  <si>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C-501</t>
  </si>
  <si>
    <t>C-502</t>
  </si>
  <si>
    <t>C-503</t>
  </si>
  <si>
    <t>C-504</t>
  </si>
  <si>
    <t>C-505</t>
  </si>
  <si>
    <t>C-506</t>
  </si>
  <si>
    <t>C-507</t>
  </si>
  <si>
    <t>C-508</t>
  </si>
  <si>
    <t>C-601</t>
  </si>
  <si>
    <t>C-602</t>
  </si>
  <si>
    <t>C-603</t>
  </si>
  <si>
    <t>C-604</t>
  </si>
  <si>
    <t>C-605</t>
  </si>
  <si>
    <t>C-606</t>
  </si>
  <si>
    <t>C-607</t>
  </si>
  <si>
    <t>C-608</t>
  </si>
  <si>
    <t>C-701</t>
  </si>
  <si>
    <t>C-702</t>
  </si>
  <si>
    <t>C-703</t>
  </si>
  <si>
    <t>C-704</t>
  </si>
  <si>
    <t>C-705</t>
  </si>
  <si>
    <t>C-706</t>
  </si>
  <si>
    <t>C-707</t>
  </si>
  <si>
    <t>C-708</t>
  </si>
  <si>
    <t>C-801</t>
  </si>
  <si>
    <t>C-802</t>
  </si>
  <si>
    <t>C-803</t>
  </si>
  <si>
    <t>C-804</t>
  </si>
  <si>
    <t>C-805</t>
  </si>
  <si>
    <t>C-806</t>
  </si>
  <si>
    <t>C-807</t>
  </si>
  <si>
    <t>C-808</t>
  </si>
  <si>
    <t>BLOCK</t>
  </si>
  <si>
    <t>Block</t>
  </si>
  <si>
    <t xml:space="preserve">Min of SUPER AREA </t>
  </si>
  <si>
    <t>Saleable area per DU
(In sq.mt)</t>
  </si>
  <si>
    <t>Saleable area per DU
(In sq.ft)</t>
  </si>
  <si>
    <t>Total Saleable area  
(in sq.ft)</t>
  </si>
  <si>
    <r>
      <t xml:space="preserve"> @Rs.7,500/-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</si>
  <si>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@Rs.8,500/-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</si>
  <si>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>Parking Required</t>
  </si>
  <si>
    <t>Parking provided</t>
  </si>
  <si>
    <t>Discount</t>
  </si>
  <si>
    <t>242 ECS</t>
  </si>
  <si>
    <t>373 ECS</t>
  </si>
  <si>
    <t>Type of Flat</t>
  </si>
  <si>
    <t>Super Area</t>
  </si>
  <si>
    <t>3BHK</t>
  </si>
  <si>
    <t>2 BHK</t>
  </si>
  <si>
    <t>1 BHK</t>
  </si>
  <si>
    <t>S+8</t>
  </si>
  <si>
    <t>B+S+8</t>
  </si>
  <si>
    <t>2B+S+8</t>
  </si>
  <si>
    <t>Under Construction</t>
  </si>
  <si>
    <t>INR per sq.mtr</t>
  </si>
  <si>
    <t>per sq.mtr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</si>
</sst>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</numFmts>
  <fonts count="2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165" fontId="10" fillId="0" borderId="0" applyFill="0" applyBorder="0" applyAlignment="0" applyProtection="0"/>
    <xf numFmtId="0" fontId="16" fillId="0" borderId="0">
      <alignment vertical="center"/>
    </xf>
    <xf numFmtId="0" fontId="3" fillId="0" borderId="0"/>
    <xf numFmtId="0" fontId="19" fillId="0" borderId="0" applyBorder="0" applyProtection="0"/>
    <xf numFmtId="0" fontId="2" fillId="0" borderId="0"/>
  </cellStyleXfs>
  <cellXfs count="105">
    <xf numFmtId="0" fontId="0" fillId="0" borderId="0" xfId="0" applyAlignment="1">
      <alignment horizontal="left" vertical="top"/>
    </xf>
    <xf numFmtId="0" fontId="7" fillId="0" borderId="0" xfId="2"/>
    <xf numFmtId="164" fontId="0" fillId="0" borderId="0" xfId="3" applyNumberFormat="1" applyFont="1"/>
    <xf numFmtId="0" fontId="12" fillId="2" borderId="5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 wrapText="1"/>
    </xf>
    <xf numFmtId="164" fontId="12" fillId="2" borderId="6" xfId="3" applyNumberFormat="1" applyFont="1" applyFill="1" applyBorder="1" applyAlignment="1">
      <alignment horizontal="center" vertical="center" wrapText="1"/>
    </xf>
    <xf numFmtId="164" fontId="10" fillId="0" borderId="8" xfId="3" applyNumberFormat="1" applyFont="1" applyBorder="1" applyAlignment="1">
      <alignment horizontal="center" vertical="center"/>
    </xf>
    <xf numFmtId="165" fontId="10" fillId="0" borderId="8" xfId="5" applyFill="1" applyBorder="1" applyAlignment="1">
      <alignment horizontal="center" vertical="center"/>
    </xf>
    <xf numFmtId="164" fontId="12" fillId="0" borderId="3" xfId="3" applyNumberFormat="1" applyFont="1" applyBorder="1" applyAlignment="1">
      <alignment horizontal="center" vertical="center" wrapText="1"/>
    </xf>
    <xf numFmtId="0" fontId="9" fillId="0" borderId="0" xfId="2" applyFont="1"/>
    <xf numFmtId="2" fontId="7" fillId="0" borderId="0" xfId="2" applyNumberFormat="1"/>
    <xf numFmtId="0" fontId="7" fillId="0" borderId="12" xfId="2" applyBorder="1"/>
    <xf numFmtId="2" fontId="10" fillId="0" borderId="13" xfId="4" applyNumberFormat="1" applyBorder="1" applyAlignment="1">
      <alignment horizontal="center" vertical="center" wrapText="1"/>
    </xf>
    <xf numFmtId="43" fontId="7" fillId="0" borderId="0" xfId="2" applyNumberFormat="1"/>
    <xf numFmtId="164" fontId="7" fillId="0" borderId="0" xfId="1" applyNumberFormat="1" applyFont="1"/>
    <xf numFmtId="0" fontId="15" fillId="0" borderId="9" xfId="0" applyFont="1" applyBorder="1" applyAlignment="1">
      <alignment horizontal="center" vertical="center"/>
    </xf>
    <xf numFmtId="0" fontId="5" fillId="0" borderId="0" xfId="2" applyFont="1"/>
    <xf numFmtId="0" fontId="0" fillId="0" borderId="0" xfId="0" pivotButton="1" applyAlignment="1">
      <alignment horizontal="left" vertical="top"/>
    </xf>
    <xf numFmtId="0" fontId="4" fillId="0" borderId="0" xfId="2" applyFont="1"/>
    <xf numFmtId="0" fontId="17" fillId="4" borderId="14" xfId="0" applyFont="1" applyFill="1" applyBorder="1"/>
    <xf numFmtId="0" fontId="17" fillId="4" borderId="15" xfId="0" applyFont="1" applyFill="1" applyBorder="1"/>
    <xf numFmtId="0" fontId="17" fillId="4" borderId="14" xfId="0" applyFont="1" applyFill="1" applyBorder="1" applyAlignment="1">
      <alignment horizontal="left" vertical="top"/>
    </xf>
    <xf numFmtId="0" fontId="17" fillId="4" borderId="15" xfId="0" applyFont="1" applyFill="1" applyBorder="1" applyAlignment="1">
      <alignment horizontal="left" vertical="top"/>
    </xf>
    <xf numFmtId="0" fontId="12" fillId="0" borderId="2" xfId="4" applyFont="1" applyBorder="1" applyAlignment="1">
      <alignment horizontal="centerContinuous" vertical="center" wrapText="1"/>
    </xf>
    <xf numFmtId="0" fontId="12" fillId="0" borderId="11" xfId="4" applyFont="1" applyBorder="1" applyAlignment="1">
      <alignment horizontal="centerContinuous" vertical="center" wrapText="1"/>
    </xf>
    <xf numFmtId="0" fontId="12" fillId="0" borderId="6" xfId="4" applyFont="1" applyBorder="1" applyAlignment="1">
      <alignment horizontal="centerContinuous" vertical="center" wrapText="1"/>
    </xf>
    <xf numFmtId="0" fontId="12" fillId="2" borderId="2" xfId="4" applyFont="1" applyFill="1" applyBorder="1" applyAlignment="1">
      <alignment horizontal="center" vertical="center"/>
    </xf>
    <xf numFmtId="164" fontId="12" fillId="2" borderId="2" xfId="3" applyNumberFormat="1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43" fontId="12" fillId="0" borderId="3" xfId="1" applyFont="1" applyBorder="1" applyAlignment="1">
      <alignment horizontal="right" vertical="center" wrapText="1"/>
    </xf>
    <xf numFmtId="43" fontId="0" fillId="0" borderId="9" xfId="3" applyFont="1" applyBorder="1"/>
    <xf numFmtId="43" fontId="7" fillId="0" borderId="9" xfId="2" applyNumberFormat="1" applyBorder="1"/>
    <xf numFmtId="164" fontId="7" fillId="0" borderId="9" xfId="2" applyNumberFormat="1" applyBorder="1"/>
    <xf numFmtId="164" fontId="0" fillId="0" borderId="9" xfId="3" applyNumberFormat="1" applyFont="1" applyBorder="1"/>
    <xf numFmtId="164" fontId="9" fillId="0" borderId="9" xfId="2" applyNumberFormat="1" applyFont="1" applyBorder="1"/>
    <xf numFmtId="167" fontId="7" fillId="0" borderId="9" xfId="2" applyNumberFormat="1" applyBorder="1"/>
    <xf numFmtId="164" fontId="20" fillId="0" borderId="9" xfId="3" applyNumberFormat="1" applyFont="1" applyBorder="1"/>
    <xf numFmtId="168" fontId="7" fillId="0" borderId="9" xfId="2" applyNumberFormat="1" applyBorder="1"/>
    <xf numFmtId="2" fontId="9" fillId="0" borderId="9" xfId="2" applyNumberFormat="1" applyFont="1" applyBorder="1"/>
    <xf numFmtId="166" fontId="7" fillId="0" borderId="9" xfId="2" applyNumberFormat="1" applyBorder="1"/>
    <xf numFmtId="0" fontId="9" fillId="5" borderId="9" xfId="2" applyFont="1" applyFill="1" applyBorder="1"/>
    <xf numFmtId="0" fontId="9" fillId="7" borderId="9" xfId="2" applyFont="1" applyFill="1" applyBorder="1"/>
    <xf numFmtId="0" fontId="4" fillId="7" borderId="9" xfId="2" applyFont="1" applyFill="1" applyBorder="1"/>
    <xf numFmtId="0" fontId="6" fillId="7" borderId="9" xfId="2" applyFont="1" applyFill="1" applyBorder="1"/>
    <xf numFmtId="0" fontId="7" fillId="5" borderId="9" xfId="2" applyFill="1" applyBorder="1"/>
    <xf numFmtId="0" fontId="9" fillId="5" borderId="9" xfId="2" quotePrefix="1" applyFont="1" applyFill="1" applyBorder="1"/>
    <xf numFmtId="0" fontId="4" fillId="5" borderId="9" xfId="2" applyFont="1" applyFill="1" applyBorder="1"/>
    <xf numFmtId="0" fontId="14" fillId="8" borderId="9" xfId="2" applyFont="1" applyFill="1" applyBorder="1"/>
    <xf numFmtId="0" fontId="4" fillId="6" borderId="9" xfId="2" applyFont="1" applyFill="1" applyBorder="1"/>
    <xf numFmtId="0" fontId="7" fillId="7" borderId="8" xfId="2" applyFill="1" applyBorder="1"/>
    <xf numFmtId="0" fontId="4" fillId="6" borderId="20" xfId="2" applyFont="1" applyFill="1" applyBorder="1"/>
    <xf numFmtId="0" fontId="4" fillId="6" borderId="21" xfId="2" applyFont="1" applyFill="1" applyBorder="1"/>
    <xf numFmtId="2" fontId="7" fillId="9" borderId="11" xfId="2" applyNumberFormat="1" applyFill="1" applyBorder="1" applyAlignment="1">
      <alignment horizontal="centerContinuous"/>
    </xf>
    <xf numFmtId="2" fontId="7" fillId="9" borderId="6" xfId="2" applyNumberFormat="1" applyFill="1" applyBorder="1" applyAlignment="1">
      <alignment horizontal="centerContinuous"/>
    </xf>
    <xf numFmtId="0" fontId="7" fillId="10" borderId="9" xfId="2" applyFill="1" applyBorder="1"/>
    <xf numFmtId="2" fontId="9" fillId="9" borderId="11" xfId="2" applyNumberFormat="1" applyFont="1" applyFill="1" applyBorder="1" applyAlignment="1">
      <alignment horizontal="centerContinuous"/>
    </xf>
    <xf numFmtId="2" fontId="9" fillId="9" borderId="2" xfId="2" applyNumberFormat="1" applyFont="1" applyFill="1" applyBorder="1" applyAlignment="1">
      <alignment horizontal="centerContinuous"/>
    </xf>
    <xf numFmtId="2" fontId="9" fillId="9" borderId="6" xfId="2" applyNumberFormat="1" applyFont="1" applyFill="1" applyBorder="1" applyAlignment="1">
      <alignment horizontal="centerContinuous"/>
    </xf>
    <xf numFmtId="43" fontId="0" fillId="0" borderId="22" xfId="3" applyFont="1" applyBorder="1"/>
    <xf numFmtId="2" fontId="7" fillId="0" borderId="23" xfId="2" applyNumberFormat="1" applyBorder="1"/>
    <xf numFmtId="164" fontId="20" fillId="0" borderId="24" xfId="3" applyNumberFormat="1" applyFont="1" applyBorder="1"/>
    <xf numFmtId="0" fontId="17" fillId="0" borderId="14" xfId="0" applyFont="1" applyBorder="1"/>
    <xf numFmtId="0" fontId="18" fillId="11" borderId="16" xfId="0" applyFont="1" applyFill="1" applyBorder="1" applyAlignment="1">
      <alignment horizontal="centerContinuous" vertical="center"/>
    </xf>
    <xf numFmtId="0" fontId="18" fillId="11" borderId="17" xfId="0" applyFont="1" applyFill="1" applyBorder="1" applyAlignment="1">
      <alignment horizontal="centerContinuous" vertical="center"/>
    </xf>
    <xf numFmtId="0" fontId="18" fillId="11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21" fillId="0" borderId="9" xfId="9" applyFont="1" applyBorder="1" applyAlignment="1">
      <alignment horizontal="center" vertical="center"/>
    </xf>
    <xf numFmtId="0" fontId="22" fillId="0" borderId="9" xfId="9" applyFont="1" applyBorder="1" applyAlignment="1">
      <alignment horizontal="center" vertical="center" wrapText="1"/>
    </xf>
    <xf numFmtId="0" fontId="2" fillId="0" borderId="0" xfId="9"/>
    <xf numFmtId="0" fontId="23" fillId="0" borderId="9" xfId="9" applyFont="1" applyBorder="1" applyAlignment="1">
      <alignment horizontal="center"/>
    </xf>
    <xf numFmtId="0" fontId="24" fillId="0" borderId="9" xfId="9" applyFont="1" applyBorder="1" applyAlignment="1">
      <alignment horizontal="center" vertical="center"/>
    </xf>
    <xf numFmtId="0" fontId="24" fillId="0" borderId="9" xfId="9" applyFont="1" applyBorder="1" applyAlignment="1">
      <alignment vertical="center"/>
    </xf>
    <xf numFmtId="0" fontId="24" fillId="0" borderId="9" xfId="9" applyFont="1" applyBorder="1" applyAlignment="1">
      <alignment horizontal="center"/>
    </xf>
    <xf numFmtId="0" fontId="25" fillId="0" borderId="9" xfId="9" applyFont="1" applyBorder="1" applyAlignment="1">
      <alignment horizontal="center"/>
    </xf>
    <xf numFmtId="0" fontId="26" fillId="0" borderId="9" xfId="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10" xfId="4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2" fillId="0" borderId="0" xfId="2" applyFont="1"/>
    <xf numFmtId="0" fontId="2" fillId="0" borderId="9" xfId="2" applyFont="1" applyBorder="1" applyAlignment="1">
      <alignment horizontal="center" vertical="center"/>
    </xf>
    <xf numFmtId="164" fontId="0" fillId="12" borderId="9" xfId="3" applyNumberFormat="1" applyFont="1" applyFill="1" applyBorder="1"/>
    <xf numFmtId="164" fontId="9" fillId="12" borderId="9" xfId="2" applyNumberFormat="1" applyFont="1" applyFill="1" applyBorder="1"/>
    <xf numFmtId="10" fontId="7" fillId="0" borderId="0" xfId="2" applyNumberFormat="1"/>
    <xf numFmtId="2" fontId="7" fillId="0" borderId="28" xfId="2" applyNumberFormat="1" applyBorder="1" applyAlignment="1">
      <alignment horizontal="center" vertical="center"/>
    </xf>
    <xf numFmtId="2" fontId="7" fillId="0" borderId="0" xfId="2" applyNumberFormat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" fillId="7" borderId="9" xfId="2" applyFont="1" applyFill="1" applyBorder="1"/>
    <xf numFmtId="0" fontId="1" fillId="7" borderId="8" xfId="2" applyFont="1" applyFill="1" applyBorder="1"/>
    <xf numFmtId="164" fontId="1" fillId="12" borderId="9" xfId="1" applyNumberFormat="1" applyFont="1" applyFill="1" applyBorder="1"/>
  </cellXfs>
  <cellStyles count="10">
    <cellStyle name="Comma" xfId="1" builtinId="3"/>
    <cellStyle name="Comma 2" xfId="3" xr:uid="{00000000-0005-0000-0000-000001000000}"/>
    <cellStyle name="Comma 2 2" xfId="5" xr:uid="{00000000-0005-0000-0000-000002000000}"/>
    <cellStyle name="Excel Built-in Normal" xfId="8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  <cellStyle name="Normal 3" xfId="6" xr:uid="{00000000-0005-0000-0000-000007000000}"/>
    <cellStyle name="Normal 4" xfId="7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sh Bhatnagar" refreshedDate="45530.573608333332" createdVersion="5" refreshedVersion="5" minRefreshableVersion="3" recordCount="224" xr:uid="{00000000-000A-0000-FFFF-FFFF07000000}">
  <cacheSource type="worksheet">
    <worksheetSource ref="A4:F228" sheet="Sheet1"/>
  </cacheSource>
  <cacheFields count="6">
    <cacheField name="S.NO" numFmtId="0">
      <sharedItems containsSemiMixedTypes="0" containsString="0" containsNumber="1" containsInteger="1" minValue="1" maxValue="224"/>
    </cacheField>
    <cacheField name="FLAT NO." numFmtId="0">
      <sharedItems/>
    </cacheField>
    <cacheField name="BLOCK" numFmtId="0">
      <sharedItems count="3">
        <s v="A"/>
        <s v="B"/>
        <s v="C"/>
      </sharedItems>
    </cacheField>
    <cacheField name="TYPE" numFmtId="0">
      <sharedItems count="16">
        <s v="3 BHK TYPE-1"/>
        <s v="3 BHK TYPE-3"/>
        <s v="2 BHK TYPE-1"/>
        <s v="3 BHK TYPE-4"/>
        <s v="3 BHK TYPE-5"/>
        <s v=" 3 BHK TYPE-3"/>
        <s v="3 BHK TYPE-6"/>
        <s v="3 BHK TYPE-7"/>
        <s v="3 BHK TYPE-7©"/>
        <s v="1 BHK TYPE-1"/>
        <s v="3 BHK TYPE-8"/>
        <s v="2 BHK TYPE-2"/>
        <s v="2 BHK TYPE-3"/>
        <s v="3 BHK TYPE-10"/>
        <s v="3 BHK TYPE-9"/>
        <s v="3BHK TYPE-9"/>
      </sharedItems>
    </cacheField>
    <cacheField name="SUPER AREA " numFmtId="0">
      <sharedItems containsSemiMixedTypes="0" containsString="0" containsNumber="1" containsInteger="1" minValue="900" maxValue="2421" count="12">
        <n v="2351"/>
        <n v="2125"/>
        <n v="1600"/>
        <n v="2421"/>
        <n v="1900"/>
        <n v="2225"/>
        <n v="900"/>
        <n v="2401"/>
        <n v="1575"/>
        <n v="1725"/>
        <n v="2301"/>
        <n v="2251"/>
      </sharedItems>
    </cacheField>
    <cacheField name="COR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n v="1"/>
    <s v="A-101"/>
    <x v="0"/>
    <x v="0"/>
    <x v="0"/>
    <s v="YES"/>
  </r>
  <r>
    <n v="2"/>
    <s v="A-102"/>
    <x v="0"/>
    <x v="1"/>
    <x v="1"/>
    <s v="NO"/>
  </r>
  <r>
    <n v="3"/>
    <s v="A-103"/>
    <x v="0"/>
    <x v="2"/>
    <x v="2"/>
    <s v="NO"/>
  </r>
  <r>
    <n v="4"/>
    <s v="A-104"/>
    <x v="0"/>
    <x v="1"/>
    <x v="1"/>
    <s v="NO"/>
  </r>
  <r>
    <n v="5"/>
    <s v="A-105"/>
    <x v="0"/>
    <x v="3"/>
    <x v="3"/>
    <s v="YES"/>
  </r>
  <r>
    <n v="6"/>
    <s v="A-106"/>
    <x v="0"/>
    <x v="3"/>
    <x v="3"/>
    <s v="YES"/>
  </r>
  <r>
    <n v="7"/>
    <s v="A-108"/>
    <x v="0"/>
    <x v="2"/>
    <x v="2"/>
    <s v="NO"/>
  </r>
  <r>
    <n v="8"/>
    <s v="A-109"/>
    <x v="0"/>
    <x v="1"/>
    <x v="1"/>
    <s v="NO"/>
  </r>
  <r>
    <n v="9"/>
    <s v="A-110"/>
    <x v="0"/>
    <x v="0"/>
    <x v="0"/>
    <s v="YES"/>
  </r>
  <r>
    <n v="10"/>
    <s v="A-201"/>
    <x v="0"/>
    <x v="0"/>
    <x v="0"/>
    <s v="YES"/>
  </r>
  <r>
    <n v="11"/>
    <s v="A-202"/>
    <x v="0"/>
    <x v="1"/>
    <x v="1"/>
    <s v="NO"/>
  </r>
  <r>
    <n v="12"/>
    <s v="A-203"/>
    <x v="0"/>
    <x v="2"/>
    <x v="2"/>
    <s v="NO"/>
  </r>
  <r>
    <n v="13"/>
    <s v="A-204"/>
    <x v="0"/>
    <x v="1"/>
    <x v="1"/>
    <s v="NO"/>
  </r>
  <r>
    <n v="14"/>
    <s v="A-205"/>
    <x v="0"/>
    <x v="3"/>
    <x v="3"/>
    <s v="YES"/>
  </r>
  <r>
    <n v="15"/>
    <s v="A-206"/>
    <x v="0"/>
    <x v="3"/>
    <x v="3"/>
    <s v="YES"/>
  </r>
  <r>
    <n v="16"/>
    <s v="A-208"/>
    <x v="0"/>
    <x v="2"/>
    <x v="2"/>
    <s v="NO"/>
  </r>
  <r>
    <n v="17"/>
    <s v="A-209"/>
    <x v="0"/>
    <x v="1"/>
    <x v="1"/>
    <s v="NO"/>
  </r>
  <r>
    <n v="18"/>
    <s v="A-210"/>
    <x v="0"/>
    <x v="0"/>
    <x v="0"/>
    <s v="YES"/>
  </r>
  <r>
    <n v="19"/>
    <s v="A-301"/>
    <x v="0"/>
    <x v="0"/>
    <x v="0"/>
    <s v="YES"/>
  </r>
  <r>
    <n v="20"/>
    <s v="A-302"/>
    <x v="0"/>
    <x v="1"/>
    <x v="1"/>
    <s v="NO"/>
  </r>
  <r>
    <n v="21"/>
    <s v="A-303"/>
    <x v="0"/>
    <x v="2"/>
    <x v="2"/>
    <s v="NO"/>
  </r>
  <r>
    <n v="22"/>
    <s v="A-304"/>
    <x v="0"/>
    <x v="1"/>
    <x v="1"/>
    <s v="NO"/>
  </r>
  <r>
    <n v="23"/>
    <s v="A-305"/>
    <x v="0"/>
    <x v="3"/>
    <x v="3"/>
    <s v="YES"/>
  </r>
  <r>
    <n v="24"/>
    <s v="A-306"/>
    <x v="0"/>
    <x v="3"/>
    <x v="3"/>
    <s v="YES"/>
  </r>
  <r>
    <n v="25"/>
    <s v="A-308"/>
    <x v="0"/>
    <x v="2"/>
    <x v="2"/>
    <s v="NO"/>
  </r>
  <r>
    <n v="26"/>
    <s v="A-309"/>
    <x v="0"/>
    <x v="1"/>
    <x v="1"/>
    <s v="NO"/>
  </r>
  <r>
    <n v="27"/>
    <s v="A-310"/>
    <x v="0"/>
    <x v="0"/>
    <x v="0"/>
    <s v="YES"/>
  </r>
  <r>
    <n v="28"/>
    <s v="A-401"/>
    <x v="0"/>
    <x v="0"/>
    <x v="0"/>
    <s v="YES"/>
  </r>
  <r>
    <n v="29"/>
    <s v="A-402"/>
    <x v="0"/>
    <x v="1"/>
    <x v="1"/>
    <s v="NO"/>
  </r>
  <r>
    <n v="30"/>
    <s v="A-403"/>
    <x v="0"/>
    <x v="2"/>
    <x v="2"/>
    <s v="NO"/>
  </r>
  <r>
    <n v="31"/>
    <s v="A-404"/>
    <x v="0"/>
    <x v="1"/>
    <x v="1"/>
    <s v="NO"/>
  </r>
  <r>
    <n v="32"/>
    <s v="A-405"/>
    <x v="0"/>
    <x v="3"/>
    <x v="3"/>
    <s v="YES"/>
  </r>
  <r>
    <n v="33"/>
    <s v="A-406"/>
    <x v="0"/>
    <x v="3"/>
    <x v="3"/>
    <s v="YES"/>
  </r>
  <r>
    <n v="34"/>
    <s v="A-408"/>
    <x v="0"/>
    <x v="2"/>
    <x v="2"/>
    <s v="NO"/>
  </r>
  <r>
    <n v="35"/>
    <s v="A-409"/>
    <x v="0"/>
    <x v="1"/>
    <x v="1"/>
    <s v="NO"/>
  </r>
  <r>
    <n v="36"/>
    <s v="A-410"/>
    <x v="0"/>
    <x v="0"/>
    <x v="0"/>
    <s v="YES"/>
  </r>
  <r>
    <n v="37"/>
    <s v="A-501"/>
    <x v="0"/>
    <x v="0"/>
    <x v="0"/>
    <s v="YES"/>
  </r>
  <r>
    <n v="38"/>
    <s v="A-502"/>
    <x v="0"/>
    <x v="1"/>
    <x v="1"/>
    <s v="NO"/>
  </r>
  <r>
    <n v="39"/>
    <s v="A-503"/>
    <x v="0"/>
    <x v="2"/>
    <x v="2"/>
    <s v="NO"/>
  </r>
  <r>
    <n v="40"/>
    <s v="A-504"/>
    <x v="0"/>
    <x v="1"/>
    <x v="1"/>
    <s v="NO"/>
  </r>
  <r>
    <n v="41"/>
    <s v="A-505"/>
    <x v="0"/>
    <x v="3"/>
    <x v="3"/>
    <s v="YES"/>
  </r>
  <r>
    <n v="42"/>
    <s v="A-506"/>
    <x v="0"/>
    <x v="3"/>
    <x v="3"/>
    <s v="YES"/>
  </r>
  <r>
    <n v="43"/>
    <s v="A-508"/>
    <x v="0"/>
    <x v="2"/>
    <x v="2"/>
    <s v="NO"/>
  </r>
  <r>
    <n v="44"/>
    <s v="A-509"/>
    <x v="0"/>
    <x v="1"/>
    <x v="1"/>
    <s v="NO"/>
  </r>
  <r>
    <n v="45"/>
    <s v="A-510"/>
    <x v="0"/>
    <x v="0"/>
    <x v="0"/>
    <s v="YES"/>
  </r>
  <r>
    <n v="46"/>
    <s v="A-601"/>
    <x v="0"/>
    <x v="0"/>
    <x v="0"/>
    <s v="YES"/>
  </r>
  <r>
    <n v="47"/>
    <s v="A-602"/>
    <x v="0"/>
    <x v="1"/>
    <x v="1"/>
    <s v="NO"/>
  </r>
  <r>
    <n v="48"/>
    <s v="A-603"/>
    <x v="0"/>
    <x v="2"/>
    <x v="2"/>
    <s v="NO"/>
  </r>
  <r>
    <n v="49"/>
    <s v="A-604"/>
    <x v="0"/>
    <x v="1"/>
    <x v="1"/>
    <s v="NO"/>
  </r>
  <r>
    <n v="50"/>
    <s v="A-605"/>
    <x v="0"/>
    <x v="3"/>
    <x v="3"/>
    <s v="YES"/>
  </r>
  <r>
    <n v="51"/>
    <s v="A-606"/>
    <x v="0"/>
    <x v="3"/>
    <x v="3"/>
    <s v="YES"/>
  </r>
  <r>
    <n v="52"/>
    <s v="A-608"/>
    <x v="0"/>
    <x v="2"/>
    <x v="2"/>
    <s v="NO"/>
  </r>
  <r>
    <n v="53"/>
    <s v="A-609"/>
    <x v="0"/>
    <x v="1"/>
    <x v="1"/>
    <s v="NO"/>
  </r>
  <r>
    <n v="54"/>
    <s v="A-610"/>
    <x v="0"/>
    <x v="0"/>
    <x v="0"/>
    <s v="YES"/>
  </r>
  <r>
    <n v="55"/>
    <s v="A-701"/>
    <x v="0"/>
    <x v="0"/>
    <x v="0"/>
    <s v="YES"/>
  </r>
  <r>
    <n v="56"/>
    <s v="A-702"/>
    <x v="0"/>
    <x v="1"/>
    <x v="1"/>
    <s v="NO"/>
  </r>
  <r>
    <n v="57"/>
    <s v="A-703"/>
    <x v="0"/>
    <x v="2"/>
    <x v="2"/>
    <s v="NO"/>
  </r>
  <r>
    <n v="58"/>
    <s v="A-704"/>
    <x v="0"/>
    <x v="1"/>
    <x v="1"/>
    <s v="NO"/>
  </r>
  <r>
    <n v="59"/>
    <s v="A-705"/>
    <x v="0"/>
    <x v="3"/>
    <x v="3"/>
    <s v="YES"/>
  </r>
  <r>
    <n v="60"/>
    <s v="A-706"/>
    <x v="0"/>
    <x v="3"/>
    <x v="3"/>
    <s v="YES"/>
  </r>
  <r>
    <n v="61"/>
    <s v="A-708"/>
    <x v="0"/>
    <x v="2"/>
    <x v="2"/>
    <s v="NO"/>
  </r>
  <r>
    <n v="62"/>
    <s v="A-709"/>
    <x v="0"/>
    <x v="1"/>
    <x v="1"/>
    <s v="NO"/>
  </r>
  <r>
    <n v="63"/>
    <s v="A-710"/>
    <x v="0"/>
    <x v="0"/>
    <x v="0"/>
    <s v="YES"/>
  </r>
  <r>
    <n v="64"/>
    <s v="A-801"/>
    <x v="0"/>
    <x v="0"/>
    <x v="0"/>
    <s v="YES"/>
  </r>
  <r>
    <n v="65"/>
    <s v="A-802"/>
    <x v="0"/>
    <x v="1"/>
    <x v="1"/>
    <s v="NO"/>
  </r>
  <r>
    <n v="66"/>
    <s v="A-803"/>
    <x v="0"/>
    <x v="2"/>
    <x v="2"/>
    <s v="NO"/>
  </r>
  <r>
    <n v="67"/>
    <s v="A-804"/>
    <x v="0"/>
    <x v="1"/>
    <x v="1"/>
    <s v="NO"/>
  </r>
  <r>
    <n v="68"/>
    <s v="A-805"/>
    <x v="0"/>
    <x v="3"/>
    <x v="3"/>
    <s v="YES"/>
  </r>
  <r>
    <n v="69"/>
    <s v="A-806"/>
    <x v="0"/>
    <x v="3"/>
    <x v="3"/>
    <s v="YES"/>
  </r>
  <r>
    <n v="70"/>
    <s v="A-808"/>
    <x v="0"/>
    <x v="2"/>
    <x v="2"/>
    <s v="NO"/>
  </r>
  <r>
    <n v="71"/>
    <s v="A-809"/>
    <x v="0"/>
    <x v="1"/>
    <x v="1"/>
    <s v="NO"/>
  </r>
  <r>
    <n v="72"/>
    <s v="A-810"/>
    <x v="0"/>
    <x v="0"/>
    <x v="0"/>
    <s v="YES"/>
  </r>
  <r>
    <n v="73"/>
    <s v="B-101"/>
    <x v="1"/>
    <x v="4"/>
    <x v="0"/>
    <s v="YES"/>
  </r>
  <r>
    <n v="74"/>
    <s v="B-102"/>
    <x v="1"/>
    <x v="5"/>
    <x v="1"/>
    <s v="NO"/>
  </r>
  <r>
    <n v="75"/>
    <s v="B-103"/>
    <x v="1"/>
    <x v="6"/>
    <x v="4"/>
    <s v="NO"/>
  </r>
  <r>
    <n v="76"/>
    <s v="B-105"/>
    <x v="1"/>
    <x v="7"/>
    <x v="4"/>
    <s v="NO"/>
  </r>
  <r>
    <n v="77"/>
    <s v="B-106"/>
    <x v="1"/>
    <x v="8"/>
    <x v="5"/>
    <s v="YES"/>
  </r>
  <r>
    <n v="78"/>
    <s v="B-107"/>
    <x v="1"/>
    <x v="8"/>
    <x v="5"/>
    <s v="YES"/>
  </r>
  <r>
    <n v="79"/>
    <s v="B-108"/>
    <x v="1"/>
    <x v="7"/>
    <x v="4"/>
    <s v="NO"/>
  </r>
  <r>
    <n v="80"/>
    <s v="B-109"/>
    <x v="1"/>
    <x v="9"/>
    <x v="6"/>
    <s v="NO"/>
  </r>
  <r>
    <n v="81"/>
    <s v="B-110"/>
    <x v="1"/>
    <x v="6"/>
    <x v="4"/>
    <s v="NO"/>
  </r>
  <r>
    <n v="82"/>
    <s v="B-111"/>
    <x v="1"/>
    <x v="5"/>
    <x v="1"/>
    <s v="NO"/>
  </r>
  <r>
    <n v="83"/>
    <s v="B-112"/>
    <x v="1"/>
    <x v="4"/>
    <x v="0"/>
    <s v="YES"/>
  </r>
  <r>
    <n v="84"/>
    <s v="B-201"/>
    <x v="1"/>
    <x v="4"/>
    <x v="0"/>
    <s v="YES"/>
  </r>
  <r>
    <n v="85"/>
    <s v="B-202"/>
    <x v="1"/>
    <x v="5"/>
    <x v="1"/>
    <s v="NO"/>
  </r>
  <r>
    <n v="86"/>
    <s v="B-203"/>
    <x v="1"/>
    <x v="6"/>
    <x v="4"/>
    <s v="NO"/>
  </r>
  <r>
    <n v="87"/>
    <s v="B-205"/>
    <x v="1"/>
    <x v="7"/>
    <x v="4"/>
    <s v="NO"/>
  </r>
  <r>
    <n v="88"/>
    <s v="B-206"/>
    <x v="1"/>
    <x v="8"/>
    <x v="5"/>
    <s v="YES"/>
  </r>
  <r>
    <n v="89"/>
    <s v="B-207"/>
    <x v="1"/>
    <x v="8"/>
    <x v="5"/>
    <s v="YES"/>
  </r>
  <r>
    <n v="90"/>
    <s v="B-208"/>
    <x v="1"/>
    <x v="7"/>
    <x v="4"/>
    <s v="NO"/>
  </r>
  <r>
    <n v="91"/>
    <s v="B-209"/>
    <x v="1"/>
    <x v="9"/>
    <x v="6"/>
    <s v="NO"/>
  </r>
  <r>
    <n v="92"/>
    <s v="B-210"/>
    <x v="1"/>
    <x v="6"/>
    <x v="4"/>
    <s v="NO"/>
  </r>
  <r>
    <n v="93"/>
    <s v="B-211"/>
    <x v="1"/>
    <x v="5"/>
    <x v="1"/>
    <s v="NO"/>
  </r>
  <r>
    <n v="94"/>
    <s v="B-212"/>
    <x v="1"/>
    <x v="4"/>
    <x v="0"/>
    <s v="YES"/>
  </r>
  <r>
    <n v="95"/>
    <s v="B-301"/>
    <x v="1"/>
    <x v="4"/>
    <x v="0"/>
    <s v="YES"/>
  </r>
  <r>
    <n v="96"/>
    <s v="B-302"/>
    <x v="1"/>
    <x v="5"/>
    <x v="1"/>
    <s v="NO"/>
  </r>
  <r>
    <n v="97"/>
    <s v="B-303"/>
    <x v="1"/>
    <x v="6"/>
    <x v="4"/>
    <s v="NO"/>
  </r>
  <r>
    <n v="98"/>
    <s v="B-305"/>
    <x v="1"/>
    <x v="7"/>
    <x v="4"/>
    <s v="NO"/>
  </r>
  <r>
    <n v="99"/>
    <s v="B-306"/>
    <x v="1"/>
    <x v="8"/>
    <x v="5"/>
    <s v="YES"/>
  </r>
  <r>
    <n v="100"/>
    <s v="B-307"/>
    <x v="1"/>
    <x v="8"/>
    <x v="5"/>
    <s v="YES"/>
  </r>
  <r>
    <n v="101"/>
    <s v="B-308"/>
    <x v="1"/>
    <x v="7"/>
    <x v="4"/>
    <s v="NO"/>
  </r>
  <r>
    <n v="102"/>
    <s v="B-309"/>
    <x v="1"/>
    <x v="9"/>
    <x v="6"/>
    <s v="NO"/>
  </r>
  <r>
    <n v="103"/>
    <s v="B-310"/>
    <x v="1"/>
    <x v="6"/>
    <x v="4"/>
    <s v="NO"/>
  </r>
  <r>
    <n v="104"/>
    <s v="B-311"/>
    <x v="1"/>
    <x v="5"/>
    <x v="1"/>
    <s v="NO"/>
  </r>
  <r>
    <n v="105"/>
    <s v="B-312"/>
    <x v="1"/>
    <x v="4"/>
    <x v="0"/>
    <s v="YES"/>
  </r>
  <r>
    <n v="106"/>
    <s v="B-401"/>
    <x v="1"/>
    <x v="4"/>
    <x v="0"/>
    <s v="YES"/>
  </r>
  <r>
    <n v="107"/>
    <s v="B-402"/>
    <x v="1"/>
    <x v="5"/>
    <x v="1"/>
    <s v="NO"/>
  </r>
  <r>
    <n v="108"/>
    <s v="B-403"/>
    <x v="1"/>
    <x v="6"/>
    <x v="4"/>
    <s v="NO"/>
  </r>
  <r>
    <n v="109"/>
    <s v="B-405"/>
    <x v="1"/>
    <x v="7"/>
    <x v="4"/>
    <s v="NO"/>
  </r>
  <r>
    <n v="110"/>
    <s v="B-406"/>
    <x v="1"/>
    <x v="8"/>
    <x v="5"/>
    <s v="YES"/>
  </r>
  <r>
    <n v="111"/>
    <s v="B-407"/>
    <x v="1"/>
    <x v="8"/>
    <x v="5"/>
    <s v="YES"/>
  </r>
  <r>
    <n v="112"/>
    <s v="B-408"/>
    <x v="1"/>
    <x v="7"/>
    <x v="4"/>
    <s v="NO"/>
  </r>
  <r>
    <n v="113"/>
    <s v="B-409"/>
    <x v="1"/>
    <x v="9"/>
    <x v="6"/>
    <s v="NO"/>
  </r>
  <r>
    <n v="114"/>
    <s v="B-410"/>
    <x v="1"/>
    <x v="6"/>
    <x v="4"/>
    <s v="NO"/>
  </r>
  <r>
    <n v="115"/>
    <s v="B-411"/>
    <x v="1"/>
    <x v="5"/>
    <x v="1"/>
    <s v="NO"/>
  </r>
  <r>
    <n v="116"/>
    <s v="B-412"/>
    <x v="1"/>
    <x v="4"/>
    <x v="0"/>
    <s v="YES"/>
  </r>
  <r>
    <n v="117"/>
    <s v="B-501"/>
    <x v="1"/>
    <x v="4"/>
    <x v="0"/>
    <s v="YES"/>
  </r>
  <r>
    <n v="118"/>
    <s v="B-502"/>
    <x v="1"/>
    <x v="5"/>
    <x v="1"/>
    <s v="NO"/>
  </r>
  <r>
    <n v="119"/>
    <s v="B-503"/>
    <x v="1"/>
    <x v="6"/>
    <x v="4"/>
    <s v="NO"/>
  </r>
  <r>
    <n v="120"/>
    <s v="B-505"/>
    <x v="1"/>
    <x v="7"/>
    <x v="4"/>
    <s v="NO"/>
  </r>
  <r>
    <n v="121"/>
    <s v="B-506"/>
    <x v="1"/>
    <x v="8"/>
    <x v="5"/>
    <s v="YES"/>
  </r>
  <r>
    <n v="122"/>
    <s v="B-507"/>
    <x v="1"/>
    <x v="8"/>
    <x v="5"/>
    <s v="YES"/>
  </r>
  <r>
    <n v="123"/>
    <s v="B-508"/>
    <x v="1"/>
    <x v="7"/>
    <x v="4"/>
    <s v="NO"/>
  </r>
  <r>
    <n v="124"/>
    <s v="B-509"/>
    <x v="1"/>
    <x v="9"/>
    <x v="6"/>
    <s v="NO"/>
  </r>
  <r>
    <n v="125"/>
    <s v="B-510"/>
    <x v="1"/>
    <x v="6"/>
    <x v="4"/>
    <s v="NO"/>
  </r>
  <r>
    <n v="126"/>
    <s v="B-511"/>
    <x v="1"/>
    <x v="5"/>
    <x v="1"/>
    <s v="NO"/>
  </r>
  <r>
    <n v="127"/>
    <s v="B-512"/>
    <x v="1"/>
    <x v="4"/>
    <x v="0"/>
    <s v="YES"/>
  </r>
  <r>
    <n v="128"/>
    <s v="B-601"/>
    <x v="1"/>
    <x v="4"/>
    <x v="0"/>
    <s v="YES"/>
  </r>
  <r>
    <n v="129"/>
    <s v="B-602"/>
    <x v="1"/>
    <x v="5"/>
    <x v="1"/>
    <s v="NO"/>
  </r>
  <r>
    <n v="130"/>
    <s v="B-603"/>
    <x v="1"/>
    <x v="6"/>
    <x v="4"/>
    <s v="NO"/>
  </r>
  <r>
    <n v="131"/>
    <s v="B-605"/>
    <x v="1"/>
    <x v="7"/>
    <x v="4"/>
    <s v="NO"/>
  </r>
  <r>
    <n v="132"/>
    <s v="B-606"/>
    <x v="1"/>
    <x v="8"/>
    <x v="5"/>
    <s v="YES"/>
  </r>
  <r>
    <n v="133"/>
    <s v="B-607"/>
    <x v="1"/>
    <x v="8"/>
    <x v="5"/>
    <s v="YES"/>
  </r>
  <r>
    <n v="134"/>
    <s v="B-608"/>
    <x v="1"/>
    <x v="7"/>
    <x v="4"/>
    <s v="NO"/>
  </r>
  <r>
    <n v="135"/>
    <s v="B-609"/>
    <x v="1"/>
    <x v="9"/>
    <x v="6"/>
    <s v="NO"/>
  </r>
  <r>
    <n v="136"/>
    <s v="B-610"/>
    <x v="1"/>
    <x v="6"/>
    <x v="4"/>
    <s v="NO"/>
  </r>
  <r>
    <n v="137"/>
    <s v="B-611"/>
    <x v="1"/>
    <x v="5"/>
    <x v="1"/>
    <s v="NO"/>
  </r>
  <r>
    <n v="138"/>
    <s v="B-612"/>
    <x v="1"/>
    <x v="4"/>
    <x v="0"/>
    <s v="YES"/>
  </r>
  <r>
    <n v="139"/>
    <s v="B-701"/>
    <x v="1"/>
    <x v="4"/>
    <x v="0"/>
    <s v="YES"/>
  </r>
  <r>
    <n v="140"/>
    <s v="B-702"/>
    <x v="1"/>
    <x v="5"/>
    <x v="1"/>
    <s v="NO"/>
  </r>
  <r>
    <n v="141"/>
    <s v="B-703"/>
    <x v="1"/>
    <x v="6"/>
    <x v="4"/>
    <s v="NO"/>
  </r>
  <r>
    <n v="142"/>
    <s v="B-705"/>
    <x v="1"/>
    <x v="7"/>
    <x v="4"/>
    <s v="NO"/>
  </r>
  <r>
    <n v="143"/>
    <s v="B-706"/>
    <x v="1"/>
    <x v="8"/>
    <x v="5"/>
    <s v="YES"/>
  </r>
  <r>
    <n v="144"/>
    <s v="B-707"/>
    <x v="1"/>
    <x v="8"/>
    <x v="5"/>
    <s v="YES"/>
  </r>
  <r>
    <n v="145"/>
    <s v="B-708"/>
    <x v="1"/>
    <x v="7"/>
    <x v="4"/>
    <s v="NO"/>
  </r>
  <r>
    <n v="146"/>
    <s v="B-709"/>
    <x v="1"/>
    <x v="9"/>
    <x v="6"/>
    <s v="NO"/>
  </r>
  <r>
    <n v="147"/>
    <s v="B-710"/>
    <x v="1"/>
    <x v="6"/>
    <x v="4"/>
    <s v="NO"/>
  </r>
  <r>
    <n v="148"/>
    <s v="B-711"/>
    <x v="1"/>
    <x v="5"/>
    <x v="1"/>
    <s v="NO"/>
  </r>
  <r>
    <n v="149"/>
    <s v="B-712"/>
    <x v="1"/>
    <x v="4"/>
    <x v="0"/>
    <s v="YES"/>
  </r>
  <r>
    <n v="150"/>
    <s v="B-801"/>
    <x v="1"/>
    <x v="4"/>
    <x v="0"/>
    <s v="YES"/>
  </r>
  <r>
    <n v="151"/>
    <s v="B-802"/>
    <x v="1"/>
    <x v="5"/>
    <x v="1"/>
    <s v="NO"/>
  </r>
  <r>
    <n v="152"/>
    <s v="B-803"/>
    <x v="1"/>
    <x v="6"/>
    <x v="4"/>
    <s v="NO"/>
  </r>
  <r>
    <n v="153"/>
    <s v="B-805"/>
    <x v="1"/>
    <x v="7"/>
    <x v="4"/>
    <s v="NO"/>
  </r>
  <r>
    <n v="154"/>
    <s v="B-806"/>
    <x v="1"/>
    <x v="8"/>
    <x v="5"/>
    <s v="YES"/>
  </r>
  <r>
    <n v="155"/>
    <s v="B-807"/>
    <x v="1"/>
    <x v="8"/>
    <x v="5"/>
    <s v="YES"/>
  </r>
  <r>
    <n v="156"/>
    <s v="B-808"/>
    <x v="1"/>
    <x v="7"/>
    <x v="4"/>
    <s v="NO"/>
  </r>
  <r>
    <n v="157"/>
    <s v="B-809"/>
    <x v="1"/>
    <x v="9"/>
    <x v="6"/>
    <s v="NO"/>
  </r>
  <r>
    <n v="158"/>
    <s v="B-810"/>
    <x v="1"/>
    <x v="6"/>
    <x v="4"/>
    <s v="NO"/>
  </r>
  <r>
    <n v="159"/>
    <s v="B-811"/>
    <x v="1"/>
    <x v="5"/>
    <x v="1"/>
    <s v="NO"/>
  </r>
  <r>
    <n v="160"/>
    <s v="B-812"/>
    <x v="1"/>
    <x v="4"/>
    <x v="0"/>
    <s v="YES"/>
  </r>
  <r>
    <n v="161"/>
    <s v="C-101"/>
    <x v="2"/>
    <x v="10"/>
    <x v="7"/>
    <s v="YES"/>
  </r>
  <r>
    <n v="162"/>
    <s v="C-102"/>
    <x v="2"/>
    <x v="11"/>
    <x v="8"/>
    <s v="NO"/>
  </r>
  <r>
    <n v="163"/>
    <s v="C-103"/>
    <x v="2"/>
    <x v="11"/>
    <x v="8"/>
    <s v="NO"/>
  </r>
  <r>
    <n v="164"/>
    <s v="C-104"/>
    <x v="2"/>
    <x v="12"/>
    <x v="9"/>
    <s v="YES"/>
  </r>
  <r>
    <n v="165"/>
    <s v="C-105"/>
    <x v="2"/>
    <x v="13"/>
    <x v="10"/>
    <s v="YES"/>
  </r>
  <r>
    <n v="166"/>
    <s v="C-106"/>
    <x v="2"/>
    <x v="11"/>
    <x v="8"/>
    <s v="NO"/>
  </r>
  <r>
    <n v="167"/>
    <s v="C-107"/>
    <x v="2"/>
    <x v="14"/>
    <x v="11"/>
    <s v="YES"/>
  </r>
  <r>
    <n v="168"/>
    <s v="C-108"/>
    <x v="2"/>
    <x v="10"/>
    <x v="7"/>
    <s v="YES"/>
  </r>
  <r>
    <n v="169"/>
    <s v="C-201"/>
    <x v="2"/>
    <x v="10"/>
    <x v="7"/>
    <s v="YES"/>
  </r>
  <r>
    <n v="170"/>
    <s v="C-202"/>
    <x v="2"/>
    <x v="11"/>
    <x v="8"/>
    <s v="NO"/>
  </r>
  <r>
    <n v="171"/>
    <s v="C-203"/>
    <x v="2"/>
    <x v="11"/>
    <x v="8"/>
    <s v="NO"/>
  </r>
  <r>
    <n v="172"/>
    <s v="C-204"/>
    <x v="2"/>
    <x v="12"/>
    <x v="9"/>
    <s v="YES"/>
  </r>
  <r>
    <n v="173"/>
    <s v="C-205"/>
    <x v="2"/>
    <x v="13"/>
    <x v="10"/>
    <s v="YES"/>
  </r>
  <r>
    <n v="174"/>
    <s v="C-206"/>
    <x v="2"/>
    <x v="11"/>
    <x v="8"/>
    <s v="NO"/>
  </r>
  <r>
    <n v="175"/>
    <s v="C-207"/>
    <x v="2"/>
    <x v="15"/>
    <x v="11"/>
    <s v="YES"/>
  </r>
  <r>
    <n v="176"/>
    <s v="C-208"/>
    <x v="2"/>
    <x v="10"/>
    <x v="7"/>
    <s v="YES"/>
  </r>
  <r>
    <n v="177"/>
    <s v="C-301"/>
    <x v="2"/>
    <x v="10"/>
    <x v="7"/>
    <s v="YES"/>
  </r>
  <r>
    <n v="178"/>
    <s v="C-302"/>
    <x v="2"/>
    <x v="11"/>
    <x v="8"/>
    <s v="NO"/>
  </r>
  <r>
    <n v="179"/>
    <s v="C-303"/>
    <x v="2"/>
    <x v="11"/>
    <x v="8"/>
    <s v="NO"/>
  </r>
  <r>
    <n v="180"/>
    <s v="C-304"/>
    <x v="2"/>
    <x v="12"/>
    <x v="9"/>
    <s v="YES"/>
  </r>
  <r>
    <n v="181"/>
    <s v="C-305"/>
    <x v="2"/>
    <x v="13"/>
    <x v="10"/>
    <s v="YES"/>
  </r>
  <r>
    <n v="182"/>
    <s v="C-306"/>
    <x v="2"/>
    <x v="11"/>
    <x v="8"/>
    <s v="NO"/>
  </r>
  <r>
    <n v="183"/>
    <s v="C-307"/>
    <x v="2"/>
    <x v="15"/>
    <x v="11"/>
    <s v="YES"/>
  </r>
  <r>
    <n v="184"/>
    <s v="C-308"/>
    <x v="2"/>
    <x v="10"/>
    <x v="7"/>
    <s v="YES"/>
  </r>
  <r>
    <n v="185"/>
    <s v="C-401"/>
    <x v="2"/>
    <x v="10"/>
    <x v="7"/>
    <s v="YES"/>
  </r>
  <r>
    <n v="186"/>
    <s v="C-402"/>
    <x v="2"/>
    <x v="11"/>
    <x v="8"/>
    <s v="NO"/>
  </r>
  <r>
    <n v="187"/>
    <s v="C-403"/>
    <x v="2"/>
    <x v="11"/>
    <x v="8"/>
    <s v="NO"/>
  </r>
  <r>
    <n v="188"/>
    <s v="C-404"/>
    <x v="2"/>
    <x v="12"/>
    <x v="9"/>
    <s v="YES"/>
  </r>
  <r>
    <n v="189"/>
    <s v="C-405"/>
    <x v="2"/>
    <x v="13"/>
    <x v="10"/>
    <s v="YES"/>
  </r>
  <r>
    <n v="190"/>
    <s v="C-406"/>
    <x v="2"/>
    <x v="11"/>
    <x v="8"/>
    <s v="NO"/>
  </r>
  <r>
    <n v="191"/>
    <s v="C-407"/>
    <x v="2"/>
    <x v="15"/>
    <x v="11"/>
    <s v="YES"/>
  </r>
  <r>
    <n v="192"/>
    <s v="C-408"/>
    <x v="2"/>
    <x v="10"/>
    <x v="7"/>
    <s v="YES"/>
  </r>
  <r>
    <n v="193"/>
    <s v="C-501"/>
    <x v="2"/>
    <x v="10"/>
    <x v="7"/>
    <s v="YES"/>
  </r>
  <r>
    <n v="194"/>
    <s v="C-502"/>
    <x v="2"/>
    <x v="11"/>
    <x v="8"/>
    <s v="NO"/>
  </r>
  <r>
    <n v="195"/>
    <s v="C-503"/>
    <x v="2"/>
    <x v="11"/>
    <x v="8"/>
    <s v="NO"/>
  </r>
  <r>
    <n v="196"/>
    <s v="C-504"/>
    <x v="2"/>
    <x v="12"/>
    <x v="9"/>
    <s v="YES"/>
  </r>
  <r>
    <n v="197"/>
    <s v="C-505"/>
    <x v="2"/>
    <x v="13"/>
    <x v="10"/>
    <s v="YES"/>
  </r>
  <r>
    <n v="198"/>
    <s v="C-506"/>
    <x v="2"/>
    <x v="11"/>
    <x v="8"/>
    <s v="NO"/>
  </r>
  <r>
    <n v="199"/>
    <s v="C-507"/>
    <x v="2"/>
    <x v="15"/>
    <x v="11"/>
    <s v="YES"/>
  </r>
  <r>
    <n v="200"/>
    <s v="C-508"/>
    <x v="2"/>
    <x v="10"/>
    <x v="7"/>
    <s v="YES"/>
  </r>
  <r>
    <n v="201"/>
    <s v="C-601"/>
    <x v="2"/>
    <x v="10"/>
    <x v="7"/>
    <s v="YES"/>
  </r>
  <r>
    <n v="202"/>
    <s v="C-602"/>
    <x v="2"/>
    <x v="11"/>
    <x v="8"/>
    <s v="NO"/>
  </r>
  <r>
    <n v="203"/>
    <s v="C-603"/>
    <x v="2"/>
    <x v="11"/>
    <x v="8"/>
    <s v="NO"/>
  </r>
  <r>
    <n v="204"/>
    <s v="C-604"/>
    <x v="2"/>
    <x v="12"/>
    <x v="9"/>
    <s v="YES"/>
  </r>
  <r>
    <n v="205"/>
    <s v="C-605"/>
    <x v="2"/>
    <x v="13"/>
    <x v="10"/>
    <s v="YES"/>
  </r>
  <r>
    <n v="206"/>
    <s v="C-606"/>
    <x v="2"/>
    <x v="11"/>
    <x v="8"/>
    <s v="NO"/>
  </r>
  <r>
    <n v="207"/>
    <s v="C-607"/>
    <x v="2"/>
    <x v="15"/>
    <x v="11"/>
    <s v="YES"/>
  </r>
  <r>
    <n v="208"/>
    <s v="C-608"/>
    <x v="2"/>
    <x v="10"/>
    <x v="7"/>
    <s v="YES"/>
  </r>
  <r>
    <n v="209"/>
    <s v="C-701"/>
    <x v="2"/>
    <x v="10"/>
    <x v="7"/>
    <s v="YES"/>
  </r>
  <r>
    <n v="210"/>
    <s v="C-702"/>
    <x v="2"/>
    <x v="11"/>
    <x v="8"/>
    <s v="NO"/>
  </r>
  <r>
    <n v="211"/>
    <s v="C-703"/>
    <x v="2"/>
    <x v="11"/>
    <x v="8"/>
    <s v="NO"/>
  </r>
  <r>
    <n v="212"/>
    <s v="C-704"/>
    <x v="2"/>
    <x v="12"/>
    <x v="9"/>
    <s v="YES"/>
  </r>
  <r>
    <n v="213"/>
    <s v="C-705"/>
    <x v="2"/>
    <x v="13"/>
    <x v="10"/>
    <s v="YES"/>
  </r>
  <r>
    <n v="214"/>
    <s v="C-706"/>
    <x v="2"/>
    <x v="11"/>
    <x v="8"/>
    <s v="NO"/>
  </r>
  <r>
    <n v="215"/>
    <s v="C-707"/>
    <x v="2"/>
    <x v="15"/>
    <x v="11"/>
    <s v="YES"/>
  </r>
  <r>
    <n v="216"/>
    <s v="C-708"/>
    <x v="2"/>
    <x v="10"/>
    <x v="7"/>
    <s v="YES"/>
  </r>
  <r>
    <n v="217"/>
    <s v="C-801"/>
    <x v="2"/>
    <x v="10"/>
    <x v="7"/>
    <s v="YES"/>
  </r>
  <r>
    <n v="218"/>
    <s v="C-802"/>
    <x v="2"/>
    <x v="11"/>
    <x v="8"/>
    <s v="NO"/>
  </r>
  <r>
    <n v="219"/>
    <s v="C-803"/>
    <x v="2"/>
    <x v="11"/>
    <x v="8"/>
    <s v="NO"/>
  </r>
  <r>
    <n v="220"/>
    <s v="C-804"/>
    <x v="2"/>
    <x v="12"/>
    <x v="9"/>
    <s v="YES"/>
  </r>
  <r>
    <n v="221"/>
    <s v="C-805"/>
    <x v="2"/>
    <x v="13"/>
    <x v="10"/>
    <s v="YES"/>
  </r>
  <r>
    <n v="222"/>
    <s v="C-806"/>
    <x v="2"/>
    <x v="11"/>
    <x v="8"/>
    <s v="NO"/>
  </r>
  <r>
    <n v="223"/>
    <s v="C-807"/>
    <x v="2"/>
    <x v="15"/>
    <x v="11"/>
    <s v="YES"/>
  </r>
  <r>
    <n v="224"/>
    <s v="C-808"/>
    <x v="2"/>
    <x v="10"/>
    <x v="7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0" firstHeaderRow="1" firstDataRow="1" firstDataCol="1"/>
  <pivotFields count="6">
    <pivotField showAll="0"/>
    <pivotField showAll="0"/>
    <pivotField showAll="0" defaultSubtotal="0">
      <items count="3">
        <item x="0"/>
        <item x="1"/>
        <item x="2"/>
      </items>
    </pivotField>
    <pivotField axis="axisRow" showAll="0">
      <items count="17">
        <item x="5"/>
        <item x="9"/>
        <item x="2"/>
        <item x="11"/>
        <item x="12"/>
        <item x="0"/>
        <item x="13"/>
        <item x="1"/>
        <item x="3"/>
        <item x="4"/>
        <item x="6"/>
        <item x="7"/>
        <item x="8"/>
        <item x="10"/>
        <item x="14"/>
        <item x="15"/>
        <item t="default"/>
      </items>
    </pivotField>
    <pivotField dataField="1" showAll="0">
      <items count="13">
        <item x="6"/>
        <item x="8"/>
        <item x="2"/>
        <item x="9"/>
        <item x="4"/>
        <item x="1"/>
        <item x="5"/>
        <item x="11"/>
        <item x="10"/>
        <item x="0"/>
        <item x="7"/>
        <item x="3"/>
        <item t="default"/>
      </items>
    </pivotField>
    <pivotField showAll="0"/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Min of SUPER AREA " fld="4" subtotal="min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28"/>
  <sheetViews>
    <sheetView topLeftCell="A4" workbookViewId="0">
      <selection activeCell="E24" sqref="E24"/>
    </sheetView>
  </sheetViews>
  <sheetFormatPr defaultColWidth="8.83203125" defaultRowHeight="15" x14ac:dyDescent="0.25"/>
  <cols>
    <col min="1" max="1" width="9.83203125" style="68" customWidth="1"/>
    <col min="2" max="3" width="14.83203125" style="68" customWidth="1"/>
    <col min="4" max="4" width="17" style="68" bestFit="1" customWidth="1"/>
    <col min="5" max="5" width="12.6640625" style="68" customWidth="1"/>
    <col min="6" max="6" width="11.83203125" style="68" customWidth="1"/>
    <col min="7" max="16384" width="8.83203125" style="68"/>
  </cols>
  <sheetData>
    <row r="4" spans="1:6" ht="30" x14ac:dyDescent="0.25">
      <c r="A4" s="66" t="s">
        <v>59</v>
      </c>
      <c r="B4" s="66" t="s">
        <v>60</v>
      </c>
      <c r="C4" s="66" t="s">
        <v>306</v>
      </c>
      <c r="D4" s="67" t="s">
        <v>61</v>
      </c>
      <c r="E4" s="67" t="s">
        <v>62</v>
      </c>
      <c r="F4" s="67" t="s">
        <v>63</v>
      </c>
    </row>
    <row r="5" spans="1:6" x14ac:dyDescent="0.25">
      <c r="A5" s="69">
        <f>ROWS($B$5:B5)</f>
        <v>1</v>
      </c>
      <c r="B5" s="70" t="s">
        <v>64</v>
      </c>
      <c r="C5" s="70" t="s">
        <v>1</v>
      </c>
      <c r="D5" s="71" t="s">
        <v>65</v>
      </c>
      <c r="E5" s="72">
        <v>2351</v>
      </c>
      <c r="F5" s="69" t="s">
        <v>66</v>
      </c>
    </row>
    <row r="6" spans="1:6" x14ac:dyDescent="0.25">
      <c r="A6" s="69">
        <f>ROWS($B$5:B6)</f>
        <v>2</v>
      </c>
      <c r="B6" s="70" t="s">
        <v>67</v>
      </c>
      <c r="C6" s="70" t="s">
        <v>1</v>
      </c>
      <c r="D6" s="71" t="s">
        <v>68</v>
      </c>
      <c r="E6" s="72">
        <v>2125</v>
      </c>
      <c r="F6" s="69" t="s">
        <v>69</v>
      </c>
    </row>
    <row r="7" spans="1:6" x14ac:dyDescent="0.25">
      <c r="A7" s="69">
        <f>ROWS($B$5:B7)</f>
        <v>3</v>
      </c>
      <c r="B7" s="70" t="s">
        <v>70</v>
      </c>
      <c r="C7" s="70" t="s">
        <v>1</v>
      </c>
      <c r="D7" s="71" t="s">
        <v>71</v>
      </c>
      <c r="E7" s="72">
        <v>1600</v>
      </c>
      <c r="F7" s="69" t="s">
        <v>69</v>
      </c>
    </row>
    <row r="8" spans="1:6" x14ac:dyDescent="0.25">
      <c r="A8" s="69">
        <f>ROWS($B$5:B8)</f>
        <v>4</v>
      </c>
      <c r="B8" s="70" t="s">
        <v>72</v>
      </c>
      <c r="C8" s="70" t="s">
        <v>1</v>
      </c>
      <c r="D8" s="71" t="s">
        <v>68</v>
      </c>
      <c r="E8" s="72">
        <v>2125</v>
      </c>
      <c r="F8" s="69" t="s">
        <v>69</v>
      </c>
    </row>
    <row r="9" spans="1:6" x14ac:dyDescent="0.25">
      <c r="A9" s="69">
        <f>ROWS($B$5:B9)</f>
        <v>5</v>
      </c>
      <c r="B9" s="70" t="s">
        <v>73</v>
      </c>
      <c r="C9" s="70" t="s">
        <v>1</v>
      </c>
      <c r="D9" s="71" t="s">
        <v>74</v>
      </c>
      <c r="E9" s="72">
        <v>2421</v>
      </c>
      <c r="F9" s="69" t="s">
        <v>66</v>
      </c>
    </row>
    <row r="10" spans="1:6" x14ac:dyDescent="0.25">
      <c r="A10" s="69">
        <f>ROWS($B$5:B10)</f>
        <v>6</v>
      </c>
      <c r="B10" s="70" t="s">
        <v>75</v>
      </c>
      <c r="C10" s="70" t="s">
        <v>1</v>
      </c>
      <c r="D10" s="71" t="s">
        <v>74</v>
      </c>
      <c r="E10" s="72">
        <v>2421</v>
      </c>
      <c r="F10" s="69" t="s">
        <v>66</v>
      </c>
    </row>
    <row r="11" spans="1:6" x14ac:dyDescent="0.25">
      <c r="A11" s="69">
        <f>ROWS($B$5:B11)</f>
        <v>7</v>
      </c>
      <c r="B11" s="70" t="s">
        <v>76</v>
      </c>
      <c r="C11" s="70" t="s">
        <v>1</v>
      </c>
      <c r="D11" s="71" t="s">
        <v>71</v>
      </c>
      <c r="E11" s="72">
        <v>1600</v>
      </c>
      <c r="F11" s="69" t="s">
        <v>69</v>
      </c>
    </row>
    <row r="12" spans="1:6" x14ac:dyDescent="0.25">
      <c r="A12" s="69">
        <f>ROWS($B$5:B12)</f>
        <v>8</v>
      </c>
      <c r="B12" s="70" t="s">
        <v>77</v>
      </c>
      <c r="C12" s="70" t="s">
        <v>1</v>
      </c>
      <c r="D12" s="71" t="s">
        <v>68</v>
      </c>
      <c r="E12" s="72">
        <v>2125</v>
      </c>
      <c r="F12" s="69" t="s">
        <v>69</v>
      </c>
    </row>
    <row r="13" spans="1:6" x14ac:dyDescent="0.25">
      <c r="A13" s="69">
        <f>ROWS($B$5:B13)</f>
        <v>9</v>
      </c>
      <c r="B13" s="70" t="s">
        <v>78</v>
      </c>
      <c r="C13" s="70" t="s">
        <v>1</v>
      </c>
      <c r="D13" s="71" t="s">
        <v>65</v>
      </c>
      <c r="E13" s="72">
        <v>2351</v>
      </c>
      <c r="F13" s="69" t="s">
        <v>66</v>
      </c>
    </row>
    <row r="14" spans="1:6" x14ac:dyDescent="0.25">
      <c r="A14" s="69">
        <f>ROWS($B$5:B14)</f>
        <v>10</v>
      </c>
      <c r="B14" s="70" t="s">
        <v>79</v>
      </c>
      <c r="C14" s="70" t="s">
        <v>1</v>
      </c>
      <c r="D14" s="71" t="s">
        <v>65</v>
      </c>
      <c r="E14" s="72">
        <v>2351</v>
      </c>
      <c r="F14" s="69" t="s">
        <v>66</v>
      </c>
    </row>
    <row r="15" spans="1:6" x14ac:dyDescent="0.25">
      <c r="A15" s="69">
        <f>ROWS($B$5:B15)</f>
        <v>11</v>
      </c>
      <c r="B15" s="70" t="s">
        <v>80</v>
      </c>
      <c r="C15" s="70" t="s">
        <v>1</v>
      </c>
      <c r="D15" s="71" t="s">
        <v>68</v>
      </c>
      <c r="E15" s="72">
        <v>2125</v>
      </c>
      <c r="F15" s="69" t="s">
        <v>69</v>
      </c>
    </row>
    <row r="16" spans="1:6" x14ac:dyDescent="0.25">
      <c r="A16" s="69">
        <f>ROWS($B$5:B16)</f>
        <v>12</v>
      </c>
      <c r="B16" s="70" t="s">
        <v>81</v>
      </c>
      <c r="C16" s="70" t="s">
        <v>1</v>
      </c>
      <c r="D16" s="71" t="s">
        <v>71</v>
      </c>
      <c r="E16" s="72">
        <v>1600</v>
      </c>
      <c r="F16" s="69" t="s">
        <v>69</v>
      </c>
    </row>
    <row r="17" spans="1:6" x14ac:dyDescent="0.25">
      <c r="A17" s="69">
        <f>ROWS($B$5:B17)</f>
        <v>13</v>
      </c>
      <c r="B17" s="70" t="s">
        <v>82</v>
      </c>
      <c r="C17" s="70" t="s">
        <v>1</v>
      </c>
      <c r="D17" s="71" t="s">
        <v>68</v>
      </c>
      <c r="E17" s="72">
        <v>2125</v>
      </c>
      <c r="F17" s="69" t="s">
        <v>69</v>
      </c>
    </row>
    <row r="18" spans="1:6" x14ac:dyDescent="0.25">
      <c r="A18" s="69">
        <f>ROWS($B$5:B18)</f>
        <v>14</v>
      </c>
      <c r="B18" s="70" t="s">
        <v>83</v>
      </c>
      <c r="C18" s="70" t="s">
        <v>1</v>
      </c>
      <c r="D18" s="71" t="s">
        <v>74</v>
      </c>
      <c r="E18" s="72">
        <v>2421</v>
      </c>
      <c r="F18" s="69" t="s">
        <v>66</v>
      </c>
    </row>
    <row r="19" spans="1:6" x14ac:dyDescent="0.25">
      <c r="A19" s="69">
        <f>ROWS($B$5:B19)</f>
        <v>15</v>
      </c>
      <c r="B19" s="70" t="s">
        <v>84</v>
      </c>
      <c r="C19" s="70" t="s">
        <v>1</v>
      </c>
      <c r="D19" s="71" t="s">
        <v>74</v>
      </c>
      <c r="E19" s="72">
        <v>2421</v>
      </c>
      <c r="F19" s="69" t="s">
        <v>66</v>
      </c>
    </row>
    <row r="20" spans="1:6" x14ac:dyDescent="0.25">
      <c r="A20" s="69">
        <f>ROWS($B$5:B20)</f>
        <v>16</v>
      </c>
      <c r="B20" s="70" t="s">
        <v>85</v>
      </c>
      <c r="C20" s="70" t="s">
        <v>1</v>
      </c>
      <c r="D20" s="71" t="s">
        <v>71</v>
      </c>
      <c r="E20" s="72">
        <v>1600</v>
      </c>
      <c r="F20" s="69" t="s">
        <v>69</v>
      </c>
    </row>
    <row r="21" spans="1:6" x14ac:dyDescent="0.25">
      <c r="A21" s="69">
        <f>ROWS($B$5:B21)</f>
        <v>17</v>
      </c>
      <c r="B21" s="70" t="s">
        <v>86</v>
      </c>
      <c r="C21" s="70" t="s">
        <v>1</v>
      </c>
      <c r="D21" s="71" t="s">
        <v>68</v>
      </c>
      <c r="E21" s="72">
        <v>2125</v>
      </c>
      <c r="F21" s="69" t="s">
        <v>69</v>
      </c>
    </row>
    <row r="22" spans="1:6" x14ac:dyDescent="0.25">
      <c r="A22" s="69">
        <f>ROWS($B$5:B22)</f>
        <v>18</v>
      </c>
      <c r="B22" s="70" t="s">
        <v>87</v>
      </c>
      <c r="C22" s="70" t="s">
        <v>1</v>
      </c>
      <c r="D22" s="71" t="s">
        <v>65</v>
      </c>
      <c r="E22" s="72">
        <v>2351</v>
      </c>
      <c r="F22" s="69" t="s">
        <v>66</v>
      </c>
    </row>
    <row r="23" spans="1:6" x14ac:dyDescent="0.25">
      <c r="A23" s="69">
        <f>ROWS($B$5:B23)</f>
        <v>19</v>
      </c>
      <c r="B23" s="70" t="s">
        <v>88</v>
      </c>
      <c r="C23" s="70" t="s">
        <v>1</v>
      </c>
      <c r="D23" s="71" t="s">
        <v>65</v>
      </c>
      <c r="E23" s="72">
        <v>2351</v>
      </c>
      <c r="F23" s="69" t="s">
        <v>66</v>
      </c>
    </row>
    <row r="24" spans="1:6" x14ac:dyDescent="0.25">
      <c r="A24" s="69">
        <f>ROWS($B$5:B24)</f>
        <v>20</v>
      </c>
      <c r="B24" s="70" t="s">
        <v>89</v>
      </c>
      <c r="C24" s="70" t="s">
        <v>1</v>
      </c>
      <c r="D24" s="71" t="s">
        <v>68</v>
      </c>
      <c r="E24" s="72">
        <v>2125</v>
      </c>
      <c r="F24" s="69" t="s">
        <v>69</v>
      </c>
    </row>
    <row r="25" spans="1:6" x14ac:dyDescent="0.25">
      <c r="A25" s="69">
        <f>ROWS($B$5:B25)</f>
        <v>21</v>
      </c>
      <c r="B25" s="70" t="s">
        <v>90</v>
      </c>
      <c r="C25" s="70" t="s">
        <v>1</v>
      </c>
      <c r="D25" s="71" t="s">
        <v>71</v>
      </c>
      <c r="E25" s="72">
        <v>1600</v>
      </c>
      <c r="F25" s="69" t="s">
        <v>69</v>
      </c>
    </row>
    <row r="26" spans="1:6" x14ac:dyDescent="0.25">
      <c r="A26" s="69">
        <f>ROWS($B$5:B26)</f>
        <v>22</v>
      </c>
      <c r="B26" s="70" t="s">
        <v>91</v>
      </c>
      <c r="C26" s="70" t="s">
        <v>1</v>
      </c>
      <c r="D26" s="71" t="s">
        <v>68</v>
      </c>
      <c r="E26" s="72">
        <v>2125</v>
      </c>
      <c r="F26" s="69" t="s">
        <v>69</v>
      </c>
    </row>
    <row r="27" spans="1:6" x14ac:dyDescent="0.25">
      <c r="A27" s="69">
        <f>ROWS($B$5:B27)</f>
        <v>23</v>
      </c>
      <c r="B27" s="70" t="s">
        <v>92</v>
      </c>
      <c r="C27" s="70" t="s">
        <v>1</v>
      </c>
      <c r="D27" s="71" t="s">
        <v>74</v>
      </c>
      <c r="E27" s="72">
        <v>2421</v>
      </c>
      <c r="F27" s="69" t="s">
        <v>66</v>
      </c>
    </row>
    <row r="28" spans="1:6" x14ac:dyDescent="0.25">
      <c r="A28" s="69">
        <f>ROWS($B$5:B28)</f>
        <v>24</v>
      </c>
      <c r="B28" s="70" t="s">
        <v>93</v>
      </c>
      <c r="C28" s="70" t="s">
        <v>1</v>
      </c>
      <c r="D28" s="71" t="s">
        <v>74</v>
      </c>
      <c r="E28" s="72">
        <v>2421</v>
      </c>
      <c r="F28" s="69" t="s">
        <v>66</v>
      </c>
    </row>
    <row r="29" spans="1:6" x14ac:dyDescent="0.25">
      <c r="A29" s="69">
        <f>ROWS($B$5:B29)</f>
        <v>25</v>
      </c>
      <c r="B29" s="70" t="s">
        <v>94</v>
      </c>
      <c r="C29" s="70" t="s">
        <v>1</v>
      </c>
      <c r="D29" s="71" t="s">
        <v>71</v>
      </c>
      <c r="E29" s="72">
        <v>1600</v>
      </c>
      <c r="F29" s="69" t="s">
        <v>69</v>
      </c>
    </row>
    <row r="30" spans="1:6" x14ac:dyDescent="0.25">
      <c r="A30" s="69">
        <f>ROWS($B$5:B30)</f>
        <v>26</v>
      </c>
      <c r="B30" s="70" t="s">
        <v>95</v>
      </c>
      <c r="C30" s="70" t="s">
        <v>1</v>
      </c>
      <c r="D30" s="71" t="s">
        <v>68</v>
      </c>
      <c r="E30" s="72">
        <v>2125</v>
      </c>
      <c r="F30" s="69" t="s">
        <v>69</v>
      </c>
    </row>
    <row r="31" spans="1:6" x14ac:dyDescent="0.25">
      <c r="A31" s="69">
        <f>ROWS($B$5:B31)</f>
        <v>27</v>
      </c>
      <c r="B31" s="70" t="s">
        <v>96</v>
      </c>
      <c r="C31" s="70" t="s">
        <v>1</v>
      </c>
      <c r="D31" s="71" t="s">
        <v>65</v>
      </c>
      <c r="E31" s="72">
        <v>2351</v>
      </c>
      <c r="F31" s="69" t="s">
        <v>66</v>
      </c>
    </row>
    <row r="32" spans="1:6" x14ac:dyDescent="0.25">
      <c r="A32" s="69">
        <f>ROWS($B$5:B32)</f>
        <v>28</v>
      </c>
      <c r="B32" s="70" t="s">
        <v>97</v>
      </c>
      <c r="C32" s="70" t="s">
        <v>1</v>
      </c>
      <c r="D32" s="71" t="s">
        <v>65</v>
      </c>
      <c r="E32" s="72">
        <v>2351</v>
      </c>
      <c r="F32" s="69" t="s">
        <v>66</v>
      </c>
    </row>
    <row r="33" spans="1:6" x14ac:dyDescent="0.25">
      <c r="A33" s="69">
        <f>ROWS($B$5:B33)</f>
        <v>29</v>
      </c>
      <c r="B33" s="70" t="s">
        <v>98</v>
      </c>
      <c r="C33" s="70" t="s">
        <v>1</v>
      </c>
      <c r="D33" s="71" t="s">
        <v>68</v>
      </c>
      <c r="E33" s="72">
        <v>2125</v>
      </c>
      <c r="F33" s="69" t="s">
        <v>69</v>
      </c>
    </row>
    <row r="34" spans="1:6" x14ac:dyDescent="0.25">
      <c r="A34" s="69">
        <f>ROWS($B$5:B34)</f>
        <v>30</v>
      </c>
      <c r="B34" s="70" t="s">
        <v>99</v>
      </c>
      <c r="C34" s="70" t="s">
        <v>1</v>
      </c>
      <c r="D34" s="71" t="s">
        <v>71</v>
      </c>
      <c r="E34" s="72">
        <v>1600</v>
      </c>
      <c r="F34" s="69" t="s">
        <v>69</v>
      </c>
    </row>
    <row r="35" spans="1:6" x14ac:dyDescent="0.25">
      <c r="A35" s="69">
        <f>ROWS($B$5:B35)</f>
        <v>31</v>
      </c>
      <c r="B35" s="70" t="s">
        <v>100</v>
      </c>
      <c r="C35" s="70" t="s">
        <v>1</v>
      </c>
      <c r="D35" s="71" t="s">
        <v>68</v>
      </c>
      <c r="E35" s="72">
        <v>2125</v>
      </c>
      <c r="F35" s="69" t="s">
        <v>69</v>
      </c>
    </row>
    <row r="36" spans="1:6" x14ac:dyDescent="0.25">
      <c r="A36" s="69">
        <f>ROWS($B$5:B36)</f>
        <v>32</v>
      </c>
      <c r="B36" s="70" t="s">
        <v>101</v>
      </c>
      <c r="C36" s="70" t="s">
        <v>1</v>
      </c>
      <c r="D36" s="71" t="s">
        <v>74</v>
      </c>
      <c r="E36" s="72">
        <v>2421</v>
      </c>
      <c r="F36" s="69" t="s">
        <v>66</v>
      </c>
    </row>
    <row r="37" spans="1:6" x14ac:dyDescent="0.25">
      <c r="A37" s="69">
        <f>ROWS($B$5:B37)</f>
        <v>33</v>
      </c>
      <c r="B37" s="70" t="s">
        <v>102</v>
      </c>
      <c r="C37" s="70" t="s">
        <v>1</v>
      </c>
      <c r="D37" s="71" t="s">
        <v>74</v>
      </c>
      <c r="E37" s="72">
        <v>2421</v>
      </c>
      <c r="F37" s="69" t="s">
        <v>66</v>
      </c>
    </row>
    <row r="38" spans="1:6" x14ac:dyDescent="0.25">
      <c r="A38" s="69">
        <f>ROWS($B$5:B38)</f>
        <v>34</v>
      </c>
      <c r="B38" s="70" t="s">
        <v>103</v>
      </c>
      <c r="C38" s="70" t="s">
        <v>1</v>
      </c>
      <c r="D38" s="71" t="s">
        <v>71</v>
      </c>
      <c r="E38" s="72">
        <v>1600</v>
      </c>
      <c r="F38" s="69" t="s">
        <v>69</v>
      </c>
    </row>
    <row r="39" spans="1:6" x14ac:dyDescent="0.25">
      <c r="A39" s="69">
        <f>ROWS($B$5:B39)</f>
        <v>35</v>
      </c>
      <c r="B39" s="70" t="s">
        <v>104</v>
      </c>
      <c r="C39" s="70" t="s">
        <v>1</v>
      </c>
      <c r="D39" s="71" t="s">
        <v>68</v>
      </c>
      <c r="E39" s="72">
        <v>2125</v>
      </c>
      <c r="F39" s="69" t="s">
        <v>69</v>
      </c>
    </row>
    <row r="40" spans="1:6" x14ac:dyDescent="0.25">
      <c r="A40" s="69">
        <f>ROWS($B$5:B40)</f>
        <v>36</v>
      </c>
      <c r="B40" s="70" t="s">
        <v>105</v>
      </c>
      <c r="C40" s="70" t="s">
        <v>1</v>
      </c>
      <c r="D40" s="71" t="s">
        <v>65</v>
      </c>
      <c r="E40" s="72">
        <v>2351</v>
      </c>
      <c r="F40" s="69" t="s">
        <v>66</v>
      </c>
    </row>
    <row r="41" spans="1:6" x14ac:dyDescent="0.25">
      <c r="A41" s="69">
        <f>ROWS($B$5:B41)</f>
        <v>37</v>
      </c>
      <c r="B41" s="70" t="s">
        <v>106</v>
      </c>
      <c r="C41" s="70" t="s">
        <v>1</v>
      </c>
      <c r="D41" s="71" t="s">
        <v>65</v>
      </c>
      <c r="E41" s="72">
        <v>2351</v>
      </c>
      <c r="F41" s="69" t="s">
        <v>66</v>
      </c>
    </row>
    <row r="42" spans="1:6" x14ac:dyDescent="0.25">
      <c r="A42" s="69">
        <f>ROWS($B$5:B42)</f>
        <v>38</v>
      </c>
      <c r="B42" s="70" t="s">
        <v>107</v>
      </c>
      <c r="C42" s="70" t="s">
        <v>1</v>
      </c>
      <c r="D42" s="71" t="s">
        <v>68</v>
      </c>
      <c r="E42" s="72">
        <v>2125</v>
      </c>
      <c r="F42" s="69" t="s">
        <v>69</v>
      </c>
    </row>
    <row r="43" spans="1:6" x14ac:dyDescent="0.25">
      <c r="A43" s="69">
        <f>ROWS($B$5:B43)</f>
        <v>39</v>
      </c>
      <c r="B43" s="70" t="s">
        <v>108</v>
      </c>
      <c r="C43" s="70" t="s">
        <v>1</v>
      </c>
      <c r="D43" s="71" t="s">
        <v>71</v>
      </c>
      <c r="E43" s="72">
        <v>1600</v>
      </c>
      <c r="F43" s="69" t="s">
        <v>69</v>
      </c>
    </row>
    <row r="44" spans="1:6" x14ac:dyDescent="0.25">
      <c r="A44" s="69">
        <f>ROWS($B$5:B44)</f>
        <v>40</v>
      </c>
      <c r="B44" s="70" t="s">
        <v>109</v>
      </c>
      <c r="C44" s="70" t="s">
        <v>1</v>
      </c>
      <c r="D44" s="71" t="s">
        <v>68</v>
      </c>
      <c r="E44" s="72">
        <v>2125</v>
      </c>
      <c r="F44" s="69" t="s">
        <v>69</v>
      </c>
    </row>
    <row r="45" spans="1:6" x14ac:dyDescent="0.25">
      <c r="A45" s="69">
        <f>ROWS($B$5:B45)</f>
        <v>41</v>
      </c>
      <c r="B45" s="70" t="s">
        <v>110</v>
      </c>
      <c r="C45" s="70" t="s">
        <v>1</v>
      </c>
      <c r="D45" s="71" t="s">
        <v>74</v>
      </c>
      <c r="E45" s="72">
        <v>2421</v>
      </c>
      <c r="F45" s="69" t="s">
        <v>66</v>
      </c>
    </row>
    <row r="46" spans="1:6" x14ac:dyDescent="0.25">
      <c r="A46" s="69">
        <f>ROWS($B$5:B46)</f>
        <v>42</v>
      </c>
      <c r="B46" s="70" t="s">
        <v>111</v>
      </c>
      <c r="C46" s="70" t="s">
        <v>1</v>
      </c>
      <c r="D46" s="71" t="s">
        <v>74</v>
      </c>
      <c r="E46" s="72">
        <v>2421</v>
      </c>
      <c r="F46" s="69" t="s">
        <v>66</v>
      </c>
    </row>
    <row r="47" spans="1:6" x14ac:dyDescent="0.25">
      <c r="A47" s="69">
        <f>ROWS($B$5:B47)</f>
        <v>43</v>
      </c>
      <c r="B47" s="70" t="s">
        <v>112</v>
      </c>
      <c r="C47" s="70" t="s">
        <v>1</v>
      </c>
      <c r="D47" s="71" t="s">
        <v>71</v>
      </c>
      <c r="E47" s="72">
        <v>1600</v>
      </c>
      <c r="F47" s="69" t="s">
        <v>69</v>
      </c>
    </row>
    <row r="48" spans="1:6" x14ac:dyDescent="0.25">
      <c r="A48" s="69">
        <f>ROWS($B$5:B48)</f>
        <v>44</v>
      </c>
      <c r="B48" s="70" t="s">
        <v>113</v>
      </c>
      <c r="C48" s="70" t="s">
        <v>1</v>
      </c>
      <c r="D48" s="71" t="s">
        <v>68</v>
      </c>
      <c r="E48" s="72">
        <v>2125</v>
      </c>
      <c r="F48" s="69" t="s">
        <v>69</v>
      </c>
    </row>
    <row r="49" spans="1:6" x14ac:dyDescent="0.25">
      <c r="A49" s="69">
        <f>ROWS($B$5:B49)</f>
        <v>45</v>
      </c>
      <c r="B49" s="70" t="s">
        <v>114</v>
      </c>
      <c r="C49" s="70" t="s">
        <v>1</v>
      </c>
      <c r="D49" s="71" t="s">
        <v>65</v>
      </c>
      <c r="E49" s="72">
        <v>2351</v>
      </c>
      <c r="F49" s="69" t="s">
        <v>66</v>
      </c>
    </row>
    <row r="50" spans="1:6" x14ac:dyDescent="0.25">
      <c r="A50" s="69">
        <f>ROWS($B$5:B50)</f>
        <v>46</v>
      </c>
      <c r="B50" s="70" t="s">
        <v>115</v>
      </c>
      <c r="C50" s="70" t="s">
        <v>1</v>
      </c>
      <c r="D50" s="71" t="s">
        <v>65</v>
      </c>
      <c r="E50" s="72">
        <v>2351</v>
      </c>
      <c r="F50" s="69" t="s">
        <v>66</v>
      </c>
    </row>
    <row r="51" spans="1:6" x14ac:dyDescent="0.25">
      <c r="A51" s="69">
        <f>ROWS($B$5:B51)</f>
        <v>47</v>
      </c>
      <c r="B51" s="70" t="s">
        <v>116</v>
      </c>
      <c r="C51" s="70" t="s">
        <v>1</v>
      </c>
      <c r="D51" s="71" t="s">
        <v>68</v>
      </c>
      <c r="E51" s="72">
        <v>2125</v>
      </c>
      <c r="F51" s="69" t="s">
        <v>69</v>
      </c>
    </row>
    <row r="52" spans="1:6" x14ac:dyDescent="0.25">
      <c r="A52" s="69">
        <f>ROWS($B$5:B52)</f>
        <v>48</v>
      </c>
      <c r="B52" s="70" t="s">
        <v>117</v>
      </c>
      <c r="C52" s="70" t="s">
        <v>1</v>
      </c>
      <c r="D52" s="71" t="s">
        <v>71</v>
      </c>
      <c r="E52" s="72">
        <v>1600</v>
      </c>
      <c r="F52" s="69" t="s">
        <v>69</v>
      </c>
    </row>
    <row r="53" spans="1:6" x14ac:dyDescent="0.25">
      <c r="A53" s="69">
        <f>ROWS($B$5:B53)</f>
        <v>49</v>
      </c>
      <c r="B53" s="70" t="s">
        <v>118</v>
      </c>
      <c r="C53" s="70" t="s">
        <v>1</v>
      </c>
      <c r="D53" s="71" t="s">
        <v>68</v>
      </c>
      <c r="E53" s="72">
        <v>2125</v>
      </c>
      <c r="F53" s="69" t="s">
        <v>69</v>
      </c>
    </row>
    <row r="54" spans="1:6" x14ac:dyDescent="0.25">
      <c r="A54" s="69">
        <f>ROWS($B$5:B54)</f>
        <v>50</v>
      </c>
      <c r="B54" s="70" t="s">
        <v>119</v>
      </c>
      <c r="C54" s="70" t="s">
        <v>1</v>
      </c>
      <c r="D54" s="71" t="s">
        <v>74</v>
      </c>
      <c r="E54" s="72">
        <v>2421</v>
      </c>
      <c r="F54" s="69" t="s">
        <v>66</v>
      </c>
    </row>
    <row r="55" spans="1:6" x14ac:dyDescent="0.25">
      <c r="A55" s="69">
        <f>ROWS($B$5:B55)</f>
        <v>51</v>
      </c>
      <c r="B55" s="70" t="s">
        <v>120</v>
      </c>
      <c r="C55" s="70" t="s">
        <v>1</v>
      </c>
      <c r="D55" s="71" t="s">
        <v>74</v>
      </c>
      <c r="E55" s="72">
        <v>2421</v>
      </c>
      <c r="F55" s="69" t="s">
        <v>66</v>
      </c>
    </row>
    <row r="56" spans="1:6" x14ac:dyDescent="0.25">
      <c r="A56" s="69">
        <f>ROWS($B$5:B56)</f>
        <v>52</v>
      </c>
      <c r="B56" s="70" t="s">
        <v>121</v>
      </c>
      <c r="C56" s="70" t="s">
        <v>1</v>
      </c>
      <c r="D56" s="71" t="s">
        <v>71</v>
      </c>
      <c r="E56" s="72">
        <v>1600</v>
      </c>
      <c r="F56" s="69" t="s">
        <v>69</v>
      </c>
    </row>
    <row r="57" spans="1:6" x14ac:dyDescent="0.25">
      <c r="A57" s="69">
        <f>ROWS($B$5:B57)</f>
        <v>53</v>
      </c>
      <c r="B57" s="70" t="s">
        <v>122</v>
      </c>
      <c r="C57" s="70" t="s">
        <v>1</v>
      </c>
      <c r="D57" s="71" t="s">
        <v>68</v>
      </c>
      <c r="E57" s="72">
        <v>2125</v>
      </c>
      <c r="F57" s="69" t="s">
        <v>69</v>
      </c>
    </row>
    <row r="58" spans="1:6" x14ac:dyDescent="0.25">
      <c r="A58" s="69">
        <f>ROWS($B$5:B58)</f>
        <v>54</v>
      </c>
      <c r="B58" s="70" t="s">
        <v>123</v>
      </c>
      <c r="C58" s="70" t="s">
        <v>1</v>
      </c>
      <c r="D58" s="71" t="s">
        <v>65</v>
      </c>
      <c r="E58" s="72">
        <v>2351</v>
      </c>
      <c r="F58" s="69" t="s">
        <v>66</v>
      </c>
    </row>
    <row r="59" spans="1:6" x14ac:dyDescent="0.25">
      <c r="A59" s="69">
        <f>ROWS($B$5:B59)</f>
        <v>55</v>
      </c>
      <c r="B59" s="70" t="s">
        <v>124</v>
      </c>
      <c r="C59" s="70" t="s">
        <v>1</v>
      </c>
      <c r="D59" s="71" t="s">
        <v>65</v>
      </c>
      <c r="E59" s="72">
        <v>2351</v>
      </c>
      <c r="F59" s="69" t="s">
        <v>66</v>
      </c>
    </row>
    <row r="60" spans="1:6" x14ac:dyDescent="0.25">
      <c r="A60" s="69">
        <f>ROWS($B$5:B60)</f>
        <v>56</v>
      </c>
      <c r="B60" s="70" t="s">
        <v>125</v>
      </c>
      <c r="C60" s="70" t="s">
        <v>1</v>
      </c>
      <c r="D60" s="71" t="s">
        <v>68</v>
      </c>
      <c r="E60" s="72">
        <v>2125</v>
      </c>
      <c r="F60" s="69" t="s">
        <v>69</v>
      </c>
    </row>
    <row r="61" spans="1:6" x14ac:dyDescent="0.25">
      <c r="A61" s="69">
        <f>ROWS($B$5:B61)</f>
        <v>57</v>
      </c>
      <c r="B61" s="70" t="s">
        <v>126</v>
      </c>
      <c r="C61" s="70" t="s">
        <v>1</v>
      </c>
      <c r="D61" s="71" t="s">
        <v>71</v>
      </c>
      <c r="E61" s="72">
        <v>1600</v>
      </c>
      <c r="F61" s="69" t="s">
        <v>69</v>
      </c>
    </row>
    <row r="62" spans="1:6" x14ac:dyDescent="0.25">
      <c r="A62" s="69">
        <f>ROWS($B$5:B62)</f>
        <v>58</v>
      </c>
      <c r="B62" s="70" t="s">
        <v>127</v>
      </c>
      <c r="C62" s="70" t="s">
        <v>1</v>
      </c>
      <c r="D62" s="71" t="s">
        <v>68</v>
      </c>
      <c r="E62" s="72">
        <v>2125</v>
      </c>
      <c r="F62" s="69" t="s">
        <v>69</v>
      </c>
    </row>
    <row r="63" spans="1:6" x14ac:dyDescent="0.25">
      <c r="A63" s="69">
        <f>ROWS($B$5:B63)</f>
        <v>59</v>
      </c>
      <c r="B63" s="70" t="s">
        <v>128</v>
      </c>
      <c r="C63" s="70" t="s">
        <v>1</v>
      </c>
      <c r="D63" s="71" t="s">
        <v>74</v>
      </c>
      <c r="E63" s="72">
        <v>2421</v>
      </c>
      <c r="F63" s="69" t="s">
        <v>66</v>
      </c>
    </row>
    <row r="64" spans="1:6" x14ac:dyDescent="0.25">
      <c r="A64" s="69">
        <f>ROWS($B$5:B64)</f>
        <v>60</v>
      </c>
      <c r="B64" s="70" t="s">
        <v>129</v>
      </c>
      <c r="C64" s="70" t="s">
        <v>1</v>
      </c>
      <c r="D64" s="71" t="s">
        <v>74</v>
      </c>
      <c r="E64" s="72">
        <v>2421</v>
      </c>
      <c r="F64" s="69" t="s">
        <v>66</v>
      </c>
    </row>
    <row r="65" spans="1:6" x14ac:dyDescent="0.25">
      <c r="A65" s="69">
        <f>ROWS($B$5:B65)</f>
        <v>61</v>
      </c>
      <c r="B65" s="70" t="s">
        <v>130</v>
      </c>
      <c r="C65" s="70" t="s">
        <v>1</v>
      </c>
      <c r="D65" s="71" t="s">
        <v>71</v>
      </c>
      <c r="E65" s="72">
        <v>1600</v>
      </c>
      <c r="F65" s="69" t="s">
        <v>69</v>
      </c>
    </row>
    <row r="66" spans="1:6" x14ac:dyDescent="0.25">
      <c r="A66" s="69">
        <f>ROWS($B$5:B66)</f>
        <v>62</v>
      </c>
      <c r="B66" s="70" t="s">
        <v>131</v>
      </c>
      <c r="C66" s="70" t="s">
        <v>1</v>
      </c>
      <c r="D66" s="71" t="s">
        <v>68</v>
      </c>
      <c r="E66" s="72">
        <v>2125</v>
      </c>
      <c r="F66" s="69" t="s">
        <v>69</v>
      </c>
    </row>
    <row r="67" spans="1:6" x14ac:dyDescent="0.25">
      <c r="A67" s="69">
        <f>ROWS($B$5:B67)</f>
        <v>63</v>
      </c>
      <c r="B67" s="70" t="s">
        <v>132</v>
      </c>
      <c r="C67" s="70" t="s">
        <v>1</v>
      </c>
      <c r="D67" s="71" t="s">
        <v>65</v>
      </c>
      <c r="E67" s="72">
        <v>2351</v>
      </c>
      <c r="F67" s="69" t="s">
        <v>66</v>
      </c>
    </row>
    <row r="68" spans="1:6" x14ac:dyDescent="0.25">
      <c r="A68" s="69">
        <f>ROWS($B$5:B68)</f>
        <v>64</v>
      </c>
      <c r="B68" s="70" t="s">
        <v>133</v>
      </c>
      <c r="C68" s="70" t="s">
        <v>1</v>
      </c>
      <c r="D68" s="71" t="s">
        <v>65</v>
      </c>
      <c r="E68" s="72">
        <v>2351</v>
      </c>
      <c r="F68" s="69" t="s">
        <v>66</v>
      </c>
    </row>
    <row r="69" spans="1:6" x14ac:dyDescent="0.25">
      <c r="A69" s="69">
        <f>ROWS($B$5:B69)</f>
        <v>65</v>
      </c>
      <c r="B69" s="70" t="s">
        <v>134</v>
      </c>
      <c r="C69" s="70" t="s">
        <v>1</v>
      </c>
      <c r="D69" s="71" t="s">
        <v>68</v>
      </c>
      <c r="E69" s="72">
        <v>2125</v>
      </c>
      <c r="F69" s="69" t="s">
        <v>69</v>
      </c>
    </row>
    <row r="70" spans="1:6" x14ac:dyDescent="0.25">
      <c r="A70" s="69">
        <f>ROWS($B$5:B70)</f>
        <v>66</v>
      </c>
      <c r="B70" s="70" t="s">
        <v>135</v>
      </c>
      <c r="C70" s="70" t="s">
        <v>1</v>
      </c>
      <c r="D70" s="71" t="s">
        <v>71</v>
      </c>
      <c r="E70" s="72">
        <v>1600</v>
      </c>
      <c r="F70" s="69" t="s">
        <v>69</v>
      </c>
    </row>
    <row r="71" spans="1:6" x14ac:dyDescent="0.25">
      <c r="A71" s="69">
        <f>ROWS($B$5:B71)</f>
        <v>67</v>
      </c>
      <c r="B71" s="70" t="s">
        <v>136</v>
      </c>
      <c r="C71" s="70" t="s">
        <v>1</v>
      </c>
      <c r="D71" s="71" t="s">
        <v>68</v>
      </c>
      <c r="E71" s="72">
        <v>2125</v>
      </c>
      <c r="F71" s="69" t="s">
        <v>69</v>
      </c>
    </row>
    <row r="72" spans="1:6" x14ac:dyDescent="0.25">
      <c r="A72" s="69">
        <f>ROWS($B$5:B72)</f>
        <v>68</v>
      </c>
      <c r="B72" s="70" t="s">
        <v>137</v>
      </c>
      <c r="C72" s="70" t="s">
        <v>1</v>
      </c>
      <c r="D72" s="71" t="s">
        <v>74</v>
      </c>
      <c r="E72" s="72">
        <v>2421</v>
      </c>
      <c r="F72" s="69" t="s">
        <v>66</v>
      </c>
    </row>
    <row r="73" spans="1:6" x14ac:dyDescent="0.25">
      <c r="A73" s="69">
        <f>ROWS($B$5:B73)</f>
        <v>69</v>
      </c>
      <c r="B73" s="70" t="s">
        <v>138</v>
      </c>
      <c r="C73" s="70" t="s">
        <v>1</v>
      </c>
      <c r="D73" s="71" t="s">
        <v>74</v>
      </c>
      <c r="E73" s="72">
        <v>2421</v>
      </c>
      <c r="F73" s="69" t="s">
        <v>66</v>
      </c>
    </row>
    <row r="74" spans="1:6" x14ac:dyDescent="0.25">
      <c r="A74" s="69">
        <f>ROWS($B$5:B74)</f>
        <v>70</v>
      </c>
      <c r="B74" s="70" t="s">
        <v>139</v>
      </c>
      <c r="C74" s="70" t="s">
        <v>1</v>
      </c>
      <c r="D74" s="71" t="s">
        <v>71</v>
      </c>
      <c r="E74" s="72">
        <v>1600</v>
      </c>
      <c r="F74" s="69" t="s">
        <v>69</v>
      </c>
    </row>
    <row r="75" spans="1:6" x14ac:dyDescent="0.25">
      <c r="A75" s="69">
        <f>ROWS($B$5:B75)</f>
        <v>71</v>
      </c>
      <c r="B75" s="70" t="s">
        <v>140</v>
      </c>
      <c r="C75" s="70" t="s">
        <v>1</v>
      </c>
      <c r="D75" s="71" t="s">
        <v>68</v>
      </c>
      <c r="E75" s="72">
        <v>2125</v>
      </c>
      <c r="F75" s="69" t="s">
        <v>69</v>
      </c>
    </row>
    <row r="76" spans="1:6" x14ac:dyDescent="0.25">
      <c r="A76" s="69">
        <f>ROWS($B$5:B76)</f>
        <v>72</v>
      </c>
      <c r="B76" s="70" t="s">
        <v>141</v>
      </c>
      <c r="C76" s="70" t="s">
        <v>1</v>
      </c>
      <c r="D76" s="71" t="s">
        <v>65</v>
      </c>
      <c r="E76" s="72">
        <v>2351</v>
      </c>
      <c r="F76" s="69" t="s">
        <v>66</v>
      </c>
    </row>
    <row r="77" spans="1:6" ht="15.75" x14ac:dyDescent="0.25">
      <c r="A77" s="69">
        <f>ROWS($B$5:B77)</f>
        <v>73</v>
      </c>
      <c r="B77" s="70" t="s">
        <v>142</v>
      </c>
      <c r="C77" s="70" t="s">
        <v>2</v>
      </c>
      <c r="D77" s="69" t="s">
        <v>143</v>
      </c>
      <c r="E77" s="69">
        <v>2351</v>
      </c>
      <c r="F77" s="73" t="s">
        <v>66</v>
      </c>
    </row>
    <row r="78" spans="1:6" ht="15.75" x14ac:dyDescent="0.25">
      <c r="A78" s="69">
        <f>ROWS($B$5:B78)</f>
        <v>74</v>
      </c>
      <c r="B78" s="70" t="s">
        <v>144</v>
      </c>
      <c r="C78" s="70" t="s">
        <v>2</v>
      </c>
      <c r="D78" s="69" t="s">
        <v>145</v>
      </c>
      <c r="E78" s="69">
        <v>2125</v>
      </c>
      <c r="F78" s="73" t="s">
        <v>69</v>
      </c>
    </row>
    <row r="79" spans="1:6" ht="15.75" x14ac:dyDescent="0.25">
      <c r="A79" s="69">
        <f>ROWS($B$5:B79)</f>
        <v>75</v>
      </c>
      <c r="B79" s="70" t="s">
        <v>146</v>
      </c>
      <c r="C79" s="70" t="s">
        <v>2</v>
      </c>
      <c r="D79" s="69" t="s">
        <v>147</v>
      </c>
      <c r="E79" s="69">
        <v>1900</v>
      </c>
      <c r="F79" s="73" t="s">
        <v>69</v>
      </c>
    </row>
    <row r="80" spans="1:6" ht="15.75" x14ac:dyDescent="0.25">
      <c r="A80" s="69">
        <f>ROWS($B$5:B80)</f>
        <v>76</v>
      </c>
      <c r="B80" s="70" t="s">
        <v>148</v>
      </c>
      <c r="C80" s="70" t="s">
        <v>2</v>
      </c>
      <c r="D80" s="69" t="s">
        <v>149</v>
      </c>
      <c r="E80" s="69">
        <v>1900</v>
      </c>
      <c r="F80" s="73" t="s">
        <v>69</v>
      </c>
    </row>
    <row r="81" spans="1:6" ht="15.75" x14ac:dyDescent="0.25">
      <c r="A81" s="69">
        <f>ROWS($B$5:B81)</f>
        <v>77</v>
      </c>
      <c r="B81" s="70" t="s">
        <v>150</v>
      </c>
      <c r="C81" s="70" t="s">
        <v>2</v>
      </c>
      <c r="D81" s="69" t="s">
        <v>151</v>
      </c>
      <c r="E81" s="69">
        <v>2225</v>
      </c>
      <c r="F81" s="73" t="s">
        <v>66</v>
      </c>
    </row>
    <row r="82" spans="1:6" ht="15.75" x14ac:dyDescent="0.25">
      <c r="A82" s="69">
        <f>ROWS($B$5:B82)</f>
        <v>78</v>
      </c>
      <c r="B82" s="70" t="s">
        <v>152</v>
      </c>
      <c r="C82" s="70" t="s">
        <v>2</v>
      </c>
      <c r="D82" s="69" t="s">
        <v>151</v>
      </c>
      <c r="E82" s="69">
        <v>2225</v>
      </c>
      <c r="F82" s="73" t="s">
        <v>66</v>
      </c>
    </row>
    <row r="83" spans="1:6" ht="15.75" x14ac:dyDescent="0.25">
      <c r="A83" s="69">
        <f>ROWS($B$5:B83)</f>
        <v>79</v>
      </c>
      <c r="B83" s="70" t="s">
        <v>153</v>
      </c>
      <c r="C83" s="70" t="s">
        <v>2</v>
      </c>
      <c r="D83" s="69" t="s">
        <v>149</v>
      </c>
      <c r="E83" s="69">
        <v>1900</v>
      </c>
      <c r="F83" s="73" t="s">
        <v>69</v>
      </c>
    </row>
    <row r="84" spans="1:6" ht="15.75" x14ac:dyDescent="0.25">
      <c r="A84" s="69">
        <f>ROWS($B$5:B84)</f>
        <v>80</v>
      </c>
      <c r="B84" s="70" t="s">
        <v>154</v>
      </c>
      <c r="C84" s="70" t="s">
        <v>2</v>
      </c>
      <c r="D84" s="69" t="s">
        <v>155</v>
      </c>
      <c r="E84" s="69">
        <v>900</v>
      </c>
      <c r="F84" s="73" t="s">
        <v>69</v>
      </c>
    </row>
    <row r="85" spans="1:6" ht="15.75" x14ac:dyDescent="0.25">
      <c r="A85" s="69">
        <f>ROWS($B$5:B85)</f>
        <v>81</v>
      </c>
      <c r="B85" s="70" t="s">
        <v>156</v>
      </c>
      <c r="C85" s="70" t="s">
        <v>2</v>
      </c>
      <c r="D85" s="69" t="s">
        <v>147</v>
      </c>
      <c r="E85" s="69">
        <v>1900</v>
      </c>
      <c r="F85" s="73" t="s">
        <v>69</v>
      </c>
    </row>
    <row r="86" spans="1:6" ht="15.75" x14ac:dyDescent="0.25">
      <c r="A86" s="69">
        <f>ROWS($B$5:B86)</f>
        <v>82</v>
      </c>
      <c r="B86" s="70" t="s">
        <v>157</v>
      </c>
      <c r="C86" s="70" t="s">
        <v>2</v>
      </c>
      <c r="D86" s="69" t="s">
        <v>145</v>
      </c>
      <c r="E86" s="69">
        <v>2125</v>
      </c>
      <c r="F86" s="73" t="s">
        <v>69</v>
      </c>
    </row>
    <row r="87" spans="1:6" ht="15.75" x14ac:dyDescent="0.25">
      <c r="A87" s="69">
        <f>ROWS($B$5:B87)</f>
        <v>83</v>
      </c>
      <c r="B87" s="70" t="s">
        <v>158</v>
      </c>
      <c r="C87" s="70" t="s">
        <v>2</v>
      </c>
      <c r="D87" s="69" t="s">
        <v>143</v>
      </c>
      <c r="E87" s="69">
        <v>2351</v>
      </c>
      <c r="F87" s="73" t="s">
        <v>66</v>
      </c>
    </row>
    <row r="88" spans="1:6" ht="15.75" x14ac:dyDescent="0.25">
      <c r="A88" s="69">
        <f>ROWS($B$5:B88)</f>
        <v>84</v>
      </c>
      <c r="B88" s="70" t="s">
        <v>159</v>
      </c>
      <c r="C88" s="70" t="s">
        <v>2</v>
      </c>
      <c r="D88" s="69" t="s">
        <v>143</v>
      </c>
      <c r="E88" s="69">
        <v>2351</v>
      </c>
      <c r="F88" s="73" t="s">
        <v>66</v>
      </c>
    </row>
    <row r="89" spans="1:6" ht="15.75" x14ac:dyDescent="0.25">
      <c r="A89" s="69">
        <f>ROWS($B$5:B89)</f>
        <v>85</v>
      </c>
      <c r="B89" s="70" t="s">
        <v>160</v>
      </c>
      <c r="C89" s="70" t="s">
        <v>2</v>
      </c>
      <c r="D89" s="69" t="s">
        <v>145</v>
      </c>
      <c r="E89" s="69">
        <v>2125</v>
      </c>
      <c r="F89" s="73" t="s">
        <v>69</v>
      </c>
    </row>
    <row r="90" spans="1:6" ht="15.75" x14ac:dyDescent="0.25">
      <c r="A90" s="69">
        <f>ROWS($B$5:B90)</f>
        <v>86</v>
      </c>
      <c r="B90" s="70" t="s">
        <v>161</v>
      </c>
      <c r="C90" s="70" t="s">
        <v>2</v>
      </c>
      <c r="D90" s="69" t="s">
        <v>147</v>
      </c>
      <c r="E90" s="69">
        <v>1900</v>
      </c>
      <c r="F90" s="73" t="s">
        <v>69</v>
      </c>
    </row>
    <row r="91" spans="1:6" ht="15.75" x14ac:dyDescent="0.25">
      <c r="A91" s="69">
        <f>ROWS($B$5:B91)</f>
        <v>87</v>
      </c>
      <c r="B91" s="70" t="s">
        <v>162</v>
      </c>
      <c r="C91" s="70" t="s">
        <v>2</v>
      </c>
      <c r="D91" s="69" t="s">
        <v>149</v>
      </c>
      <c r="E91" s="69">
        <v>1900</v>
      </c>
      <c r="F91" s="73" t="s">
        <v>69</v>
      </c>
    </row>
    <row r="92" spans="1:6" ht="15.75" x14ac:dyDescent="0.25">
      <c r="A92" s="69">
        <f>ROWS($B$5:B92)</f>
        <v>88</v>
      </c>
      <c r="B92" s="70" t="s">
        <v>163</v>
      </c>
      <c r="C92" s="70" t="s">
        <v>2</v>
      </c>
      <c r="D92" s="69" t="s">
        <v>151</v>
      </c>
      <c r="E92" s="69">
        <v>2225</v>
      </c>
      <c r="F92" s="73" t="s">
        <v>66</v>
      </c>
    </row>
    <row r="93" spans="1:6" ht="15.75" x14ac:dyDescent="0.25">
      <c r="A93" s="69">
        <f>ROWS($B$5:B93)</f>
        <v>89</v>
      </c>
      <c r="B93" s="70" t="s">
        <v>164</v>
      </c>
      <c r="C93" s="70" t="s">
        <v>2</v>
      </c>
      <c r="D93" s="69" t="s">
        <v>151</v>
      </c>
      <c r="E93" s="69">
        <v>2225</v>
      </c>
      <c r="F93" s="73" t="s">
        <v>66</v>
      </c>
    </row>
    <row r="94" spans="1:6" ht="15.75" x14ac:dyDescent="0.25">
      <c r="A94" s="69">
        <f>ROWS($B$5:B94)</f>
        <v>90</v>
      </c>
      <c r="B94" s="70" t="s">
        <v>165</v>
      </c>
      <c r="C94" s="70" t="s">
        <v>2</v>
      </c>
      <c r="D94" s="69" t="s">
        <v>149</v>
      </c>
      <c r="E94" s="69">
        <v>1900</v>
      </c>
      <c r="F94" s="73" t="s">
        <v>69</v>
      </c>
    </row>
    <row r="95" spans="1:6" ht="15.75" x14ac:dyDescent="0.25">
      <c r="A95" s="69">
        <f>ROWS($B$5:B95)</f>
        <v>91</v>
      </c>
      <c r="B95" s="70" t="s">
        <v>166</v>
      </c>
      <c r="C95" s="70" t="s">
        <v>2</v>
      </c>
      <c r="D95" s="69" t="s">
        <v>155</v>
      </c>
      <c r="E95" s="69">
        <v>900</v>
      </c>
      <c r="F95" s="73" t="s">
        <v>69</v>
      </c>
    </row>
    <row r="96" spans="1:6" ht="15.75" x14ac:dyDescent="0.25">
      <c r="A96" s="69">
        <f>ROWS($B$5:B96)</f>
        <v>92</v>
      </c>
      <c r="B96" s="70" t="s">
        <v>167</v>
      </c>
      <c r="C96" s="70" t="s">
        <v>2</v>
      </c>
      <c r="D96" s="69" t="s">
        <v>147</v>
      </c>
      <c r="E96" s="69">
        <v>1900</v>
      </c>
      <c r="F96" s="73" t="s">
        <v>69</v>
      </c>
    </row>
    <row r="97" spans="1:6" ht="15.75" x14ac:dyDescent="0.25">
      <c r="A97" s="69">
        <f>ROWS($B$5:B97)</f>
        <v>93</v>
      </c>
      <c r="B97" s="70" t="s">
        <v>168</v>
      </c>
      <c r="C97" s="70" t="s">
        <v>2</v>
      </c>
      <c r="D97" s="69" t="s">
        <v>145</v>
      </c>
      <c r="E97" s="69">
        <v>2125</v>
      </c>
      <c r="F97" s="73" t="s">
        <v>69</v>
      </c>
    </row>
    <row r="98" spans="1:6" ht="15.75" x14ac:dyDescent="0.25">
      <c r="A98" s="69">
        <f>ROWS($B$5:B98)</f>
        <v>94</v>
      </c>
      <c r="B98" s="70" t="s">
        <v>169</v>
      </c>
      <c r="C98" s="70" t="s">
        <v>2</v>
      </c>
      <c r="D98" s="69" t="s">
        <v>143</v>
      </c>
      <c r="E98" s="69">
        <v>2351</v>
      </c>
      <c r="F98" s="73" t="s">
        <v>66</v>
      </c>
    </row>
    <row r="99" spans="1:6" ht="15.75" x14ac:dyDescent="0.25">
      <c r="A99" s="69">
        <f>ROWS($B$5:B99)</f>
        <v>95</v>
      </c>
      <c r="B99" s="69" t="s">
        <v>170</v>
      </c>
      <c r="C99" s="70" t="s">
        <v>2</v>
      </c>
      <c r="D99" s="69" t="s">
        <v>143</v>
      </c>
      <c r="E99" s="69">
        <v>2351</v>
      </c>
      <c r="F99" s="73" t="s">
        <v>66</v>
      </c>
    </row>
    <row r="100" spans="1:6" ht="15.75" x14ac:dyDescent="0.25">
      <c r="A100" s="69">
        <f>ROWS($B$5:B100)</f>
        <v>96</v>
      </c>
      <c r="B100" s="69" t="s">
        <v>171</v>
      </c>
      <c r="C100" s="70" t="s">
        <v>2</v>
      </c>
      <c r="D100" s="69" t="s">
        <v>145</v>
      </c>
      <c r="E100" s="69">
        <v>2125</v>
      </c>
      <c r="F100" s="73" t="s">
        <v>69</v>
      </c>
    </row>
    <row r="101" spans="1:6" ht="15.75" x14ac:dyDescent="0.25">
      <c r="A101" s="69">
        <f>ROWS($B$5:B101)</f>
        <v>97</v>
      </c>
      <c r="B101" s="69" t="s">
        <v>172</v>
      </c>
      <c r="C101" s="69" t="s">
        <v>2</v>
      </c>
      <c r="D101" s="69" t="s">
        <v>147</v>
      </c>
      <c r="E101" s="69">
        <v>1900</v>
      </c>
      <c r="F101" s="73" t="s">
        <v>69</v>
      </c>
    </row>
    <row r="102" spans="1:6" ht="15.75" x14ac:dyDescent="0.25">
      <c r="A102" s="69">
        <f>ROWS($B$5:B102)</f>
        <v>98</v>
      </c>
      <c r="B102" s="69" t="s">
        <v>173</v>
      </c>
      <c r="C102" s="70" t="s">
        <v>2</v>
      </c>
      <c r="D102" s="69" t="s">
        <v>149</v>
      </c>
      <c r="E102" s="69">
        <v>1900</v>
      </c>
      <c r="F102" s="73" t="s">
        <v>69</v>
      </c>
    </row>
    <row r="103" spans="1:6" ht="15.75" x14ac:dyDescent="0.25">
      <c r="A103" s="69">
        <f>ROWS($B$5:B103)</f>
        <v>99</v>
      </c>
      <c r="B103" s="69" t="s">
        <v>174</v>
      </c>
      <c r="C103" s="70" t="s">
        <v>2</v>
      </c>
      <c r="D103" s="69" t="s">
        <v>151</v>
      </c>
      <c r="E103" s="69">
        <v>2225</v>
      </c>
      <c r="F103" s="73" t="s">
        <v>66</v>
      </c>
    </row>
    <row r="104" spans="1:6" ht="15.75" x14ac:dyDescent="0.25">
      <c r="A104" s="69">
        <f>ROWS($B$5:B104)</f>
        <v>100</v>
      </c>
      <c r="B104" s="69" t="s">
        <v>175</v>
      </c>
      <c r="C104" s="70" t="s">
        <v>2</v>
      </c>
      <c r="D104" s="69" t="s">
        <v>151</v>
      </c>
      <c r="E104" s="69">
        <v>2225</v>
      </c>
      <c r="F104" s="73" t="s">
        <v>66</v>
      </c>
    </row>
    <row r="105" spans="1:6" ht="15.75" x14ac:dyDescent="0.25">
      <c r="A105" s="69">
        <f>ROWS($B$5:B105)</f>
        <v>101</v>
      </c>
      <c r="B105" s="69" t="s">
        <v>176</v>
      </c>
      <c r="C105" s="70" t="s">
        <v>2</v>
      </c>
      <c r="D105" s="69" t="s">
        <v>149</v>
      </c>
      <c r="E105" s="69">
        <v>1900</v>
      </c>
      <c r="F105" s="73" t="s">
        <v>69</v>
      </c>
    </row>
    <row r="106" spans="1:6" ht="15.75" x14ac:dyDescent="0.25">
      <c r="A106" s="69">
        <f>ROWS($B$5:B106)</f>
        <v>102</v>
      </c>
      <c r="B106" s="69" t="s">
        <v>177</v>
      </c>
      <c r="C106" s="70" t="s">
        <v>2</v>
      </c>
      <c r="D106" s="69" t="s">
        <v>155</v>
      </c>
      <c r="E106" s="69">
        <v>900</v>
      </c>
      <c r="F106" s="73" t="s">
        <v>69</v>
      </c>
    </row>
    <row r="107" spans="1:6" ht="15.75" x14ac:dyDescent="0.25">
      <c r="A107" s="69">
        <f>ROWS($B$5:B107)</f>
        <v>103</v>
      </c>
      <c r="B107" s="69" t="s">
        <v>178</v>
      </c>
      <c r="C107" s="70" t="s">
        <v>2</v>
      </c>
      <c r="D107" s="69" t="s">
        <v>147</v>
      </c>
      <c r="E107" s="69">
        <v>1900</v>
      </c>
      <c r="F107" s="73" t="s">
        <v>69</v>
      </c>
    </row>
    <row r="108" spans="1:6" ht="15.75" x14ac:dyDescent="0.25">
      <c r="A108" s="69">
        <f>ROWS($B$5:B108)</f>
        <v>104</v>
      </c>
      <c r="B108" s="69" t="s">
        <v>179</v>
      </c>
      <c r="C108" s="70" t="s">
        <v>2</v>
      </c>
      <c r="D108" s="69" t="s">
        <v>145</v>
      </c>
      <c r="E108" s="69">
        <v>2125</v>
      </c>
      <c r="F108" s="73" t="s">
        <v>69</v>
      </c>
    </row>
    <row r="109" spans="1:6" ht="15.75" x14ac:dyDescent="0.25">
      <c r="A109" s="69">
        <f>ROWS($B$5:B109)</f>
        <v>105</v>
      </c>
      <c r="B109" s="69" t="s">
        <v>180</v>
      </c>
      <c r="C109" s="70" t="s">
        <v>2</v>
      </c>
      <c r="D109" s="69" t="s">
        <v>143</v>
      </c>
      <c r="E109" s="69">
        <v>2351</v>
      </c>
      <c r="F109" s="73" t="s">
        <v>66</v>
      </c>
    </row>
    <row r="110" spans="1:6" ht="15.75" x14ac:dyDescent="0.25">
      <c r="A110" s="69">
        <f>ROWS($B$5:B110)</f>
        <v>106</v>
      </c>
      <c r="B110" s="69" t="s">
        <v>181</v>
      </c>
      <c r="C110" s="70" t="s">
        <v>2</v>
      </c>
      <c r="D110" s="69" t="s">
        <v>143</v>
      </c>
      <c r="E110" s="69">
        <v>2351</v>
      </c>
      <c r="F110" s="73" t="s">
        <v>66</v>
      </c>
    </row>
    <row r="111" spans="1:6" ht="15.75" x14ac:dyDescent="0.25">
      <c r="A111" s="69">
        <f>ROWS($B$5:B111)</f>
        <v>107</v>
      </c>
      <c r="B111" s="69" t="s">
        <v>182</v>
      </c>
      <c r="C111" s="70" t="s">
        <v>2</v>
      </c>
      <c r="D111" s="69" t="s">
        <v>145</v>
      </c>
      <c r="E111" s="69">
        <v>2125</v>
      </c>
      <c r="F111" s="73" t="s">
        <v>69</v>
      </c>
    </row>
    <row r="112" spans="1:6" ht="15.75" x14ac:dyDescent="0.25">
      <c r="A112" s="69">
        <f>ROWS($B$5:B112)</f>
        <v>108</v>
      </c>
      <c r="B112" s="69" t="s">
        <v>183</v>
      </c>
      <c r="C112" s="70" t="s">
        <v>2</v>
      </c>
      <c r="D112" s="69" t="s">
        <v>147</v>
      </c>
      <c r="E112" s="69">
        <v>1900</v>
      </c>
      <c r="F112" s="73" t="s">
        <v>69</v>
      </c>
    </row>
    <row r="113" spans="1:6" ht="15.75" x14ac:dyDescent="0.25">
      <c r="A113" s="69">
        <f>ROWS($B$5:B113)</f>
        <v>109</v>
      </c>
      <c r="B113" s="69" t="s">
        <v>184</v>
      </c>
      <c r="C113" s="70" t="s">
        <v>2</v>
      </c>
      <c r="D113" s="69" t="s">
        <v>149</v>
      </c>
      <c r="E113" s="69">
        <v>1900</v>
      </c>
      <c r="F113" s="73" t="s">
        <v>69</v>
      </c>
    </row>
    <row r="114" spans="1:6" ht="15.75" x14ac:dyDescent="0.25">
      <c r="A114" s="69">
        <f>ROWS($B$5:B114)</f>
        <v>110</v>
      </c>
      <c r="B114" s="69" t="s">
        <v>185</v>
      </c>
      <c r="C114" s="70" t="s">
        <v>2</v>
      </c>
      <c r="D114" s="69" t="s">
        <v>151</v>
      </c>
      <c r="E114" s="69">
        <v>2225</v>
      </c>
      <c r="F114" s="73" t="s">
        <v>66</v>
      </c>
    </row>
    <row r="115" spans="1:6" ht="15.75" x14ac:dyDescent="0.25">
      <c r="A115" s="69">
        <f>ROWS($B$5:B115)</f>
        <v>111</v>
      </c>
      <c r="B115" s="69" t="s">
        <v>186</v>
      </c>
      <c r="C115" s="70" t="s">
        <v>2</v>
      </c>
      <c r="D115" s="69" t="s">
        <v>151</v>
      </c>
      <c r="E115" s="69">
        <v>2225</v>
      </c>
      <c r="F115" s="73" t="s">
        <v>66</v>
      </c>
    </row>
    <row r="116" spans="1:6" ht="15.75" x14ac:dyDescent="0.25">
      <c r="A116" s="69">
        <f>ROWS($B$5:B116)</f>
        <v>112</v>
      </c>
      <c r="B116" s="69" t="s">
        <v>187</v>
      </c>
      <c r="C116" s="70" t="s">
        <v>2</v>
      </c>
      <c r="D116" s="69" t="s">
        <v>149</v>
      </c>
      <c r="E116" s="69">
        <v>1900</v>
      </c>
      <c r="F116" s="73" t="s">
        <v>69</v>
      </c>
    </row>
    <row r="117" spans="1:6" ht="15.75" x14ac:dyDescent="0.25">
      <c r="A117" s="69">
        <f>ROWS($B$5:B117)</f>
        <v>113</v>
      </c>
      <c r="B117" s="69" t="s">
        <v>188</v>
      </c>
      <c r="C117" s="70" t="s">
        <v>2</v>
      </c>
      <c r="D117" s="69" t="s">
        <v>155</v>
      </c>
      <c r="E117" s="69">
        <v>900</v>
      </c>
      <c r="F117" s="73" t="s">
        <v>69</v>
      </c>
    </row>
    <row r="118" spans="1:6" ht="15.75" x14ac:dyDescent="0.25">
      <c r="A118" s="69">
        <f>ROWS($B$5:B118)</f>
        <v>114</v>
      </c>
      <c r="B118" s="69" t="s">
        <v>189</v>
      </c>
      <c r="C118" s="70" t="s">
        <v>2</v>
      </c>
      <c r="D118" s="69" t="s">
        <v>147</v>
      </c>
      <c r="E118" s="69">
        <v>1900</v>
      </c>
      <c r="F118" s="73" t="s">
        <v>69</v>
      </c>
    </row>
    <row r="119" spans="1:6" ht="15.75" x14ac:dyDescent="0.25">
      <c r="A119" s="69">
        <f>ROWS($B$5:B119)</f>
        <v>115</v>
      </c>
      <c r="B119" s="69" t="s">
        <v>190</v>
      </c>
      <c r="C119" s="70" t="s">
        <v>2</v>
      </c>
      <c r="D119" s="69" t="s">
        <v>145</v>
      </c>
      <c r="E119" s="69">
        <v>2125</v>
      </c>
      <c r="F119" s="73" t="s">
        <v>69</v>
      </c>
    </row>
    <row r="120" spans="1:6" ht="15.75" x14ac:dyDescent="0.25">
      <c r="A120" s="69">
        <f>ROWS($B$5:B120)</f>
        <v>116</v>
      </c>
      <c r="B120" s="69" t="s">
        <v>191</v>
      </c>
      <c r="C120" s="70" t="s">
        <v>2</v>
      </c>
      <c r="D120" s="69" t="s">
        <v>143</v>
      </c>
      <c r="E120" s="69">
        <v>2351</v>
      </c>
      <c r="F120" s="73" t="s">
        <v>66</v>
      </c>
    </row>
    <row r="121" spans="1:6" ht="15.75" x14ac:dyDescent="0.25">
      <c r="A121" s="69">
        <f>ROWS($B$5:B121)</f>
        <v>117</v>
      </c>
      <c r="B121" s="69" t="s">
        <v>192</v>
      </c>
      <c r="C121" s="70" t="s">
        <v>2</v>
      </c>
      <c r="D121" s="69" t="s">
        <v>143</v>
      </c>
      <c r="E121" s="69">
        <v>2351</v>
      </c>
      <c r="F121" s="73" t="s">
        <v>66</v>
      </c>
    </row>
    <row r="122" spans="1:6" ht="15.75" x14ac:dyDescent="0.25">
      <c r="A122" s="69">
        <f>ROWS($B$5:B122)</f>
        <v>118</v>
      </c>
      <c r="B122" s="69" t="s">
        <v>193</v>
      </c>
      <c r="C122" s="70" t="s">
        <v>2</v>
      </c>
      <c r="D122" s="69" t="s">
        <v>145</v>
      </c>
      <c r="E122" s="69">
        <v>2125</v>
      </c>
      <c r="F122" s="73" t="s">
        <v>69</v>
      </c>
    </row>
    <row r="123" spans="1:6" ht="15.75" x14ac:dyDescent="0.25">
      <c r="A123" s="69">
        <f>ROWS($B$5:B123)</f>
        <v>119</v>
      </c>
      <c r="B123" s="69" t="s">
        <v>194</v>
      </c>
      <c r="C123" s="70" t="s">
        <v>2</v>
      </c>
      <c r="D123" s="69" t="s">
        <v>147</v>
      </c>
      <c r="E123" s="69">
        <v>1900</v>
      </c>
      <c r="F123" s="73" t="s">
        <v>69</v>
      </c>
    </row>
    <row r="124" spans="1:6" ht="15.75" x14ac:dyDescent="0.25">
      <c r="A124" s="69">
        <f>ROWS($B$5:B124)</f>
        <v>120</v>
      </c>
      <c r="B124" s="69" t="s">
        <v>195</v>
      </c>
      <c r="C124" s="70" t="s">
        <v>2</v>
      </c>
      <c r="D124" s="69" t="s">
        <v>149</v>
      </c>
      <c r="E124" s="69">
        <v>1900</v>
      </c>
      <c r="F124" s="73" t="s">
        <v>69</v>
      </c>
    </row>
    <row r="125" spans="1:6" ht="15.75" x14ac:dyDescent="0.25">
      <c r="A125" s="69">
        <f>ROWS($B$5:B125)</f>
        <v>121</v>
      </c>
      <c r="B125" s="69" t="s">
        <v>196</v>
      </c>
      <c r="C125" s="70" t="s">
        <v>2</v>
      </c>
      <c r="D125" s="69" t="s">
        <v>151</v>
      </c>
      <c r="E125" s="69">
        <v>2225</v>
      </c>
      <c r="F125" s="73" t="s">
        <v>66</v>
      </c>
    </row>
    <row r="126" spans="1:6" ht="15.75" x14ac:dyDescent="0.25">
      <c r="A126" s="69">
        <f>ROWS($B$5:B126)</f>
        <v>122</v>
      </c>
      <c r="B126" s="69" t="s">
        <v>197</v>
      </c>
      <c r="C126" s="70" t="s">
        <v>2</v>
      </c>
      <c r="D126" s="69" t="s">
        <v>151</v>
      </c>
      <c r="E126" s="69">
        <v>2225</v>
      </c>
      <c r="F126" s="73" t="s">
        <v>66</v>
      </c>
    </row>
    <row r="127" spans="1:6" ht="15.75" x14ac:dyDescent="0.25">
      <c r="A127" s="69">
        <f>ROWS($B$5:B127)</f>
        <v>123</v>
      </c>
      <c r="B127" s="69" t="s">
        <v>198</v>
      </c>
      <c r="C127" s="70" t="s">
        <v>2</v>
      </c>
      <c r="D127" s="69" t="s">
        <v>149</v>
      </c>
      <c r="E127" s="69">
        <v>1900</v>
      </c>
      <c r="F127" s="73" t="s">
        <v>69</v>
      </c>
    </row>
    <row r="128" spans="1:6" ht="15.75" x14ac:dyDescent="0.25">
      <c r="A128" s="69">
        <f>ROWS($B$5:B128)</f>
        <v>124</v>
      </c>
      <c r="B128" s="69" t="s">
        <v>199</v>
      </c>
      <c r="C128" s="70" t="s">
        <v>2</v>
      </c>
      <c r="D128" s="69" t="s">
        <v>155</v>
      </c>
      <c r="E128" s="69">
        <v>900</v>
      </c>
      <c r="F128" s="73" t="s">
        <v>69</v>
      </c>
    </row>
    <row r="129" spans="1:6" ht="15.75" x14ac:dyDescent="0.25">
      <c r="A129" s="69">
        <f>ROWS($B$5:B129)</f>
        <v>125</v>
      </c>
      <c r="B129" s="69" t="s">
        <v>200</v>
      </c>
      <c r="C129" s="70" t="s">
        <v>2</v>
      </c>
      <c r="D129" s="69" t="s">
        <v>147</v>
      </c>
      <c r="E129" s="69">
        <v>1900</v>
      </c>
      <c r="F129" s="73" t="s">
        <v>69</v>
      </c>
    </row>
    <row r="130" spans="1:6" ht="15.75" x14ac:dyDescent="0.25">
      <c r="A130" s="69">
        <f>ROWS($B$5:B130)</f>
        <v>126</v>
      </c>
      <c r="B130" s="69" t="s">
        <v>201</v>
      </c>
      <c r="C130" s="70" t="s">
        <v>2</v>
      </c>
      <c r="D130" s="69" t="s">
        <v>145</v>
      </c>
      <c r="E130" s="69">
        <v>2125</v>
      </c>
      <c r="F130" s="73" t="s">
        <v>69</v>
      </c>
    </row>
    <row r="131" spans="1:6" ht="15.75" x14ac:dyDescent="0.25">
      <c r="A131" s="69">
        <f>ROWS($B$5:B131)</f>
        <v>127</v>
      </c>
      <c r="B131" s="69" t="s">
        <v>202</v>
      </c>
      <c r="C131" s="70" t="s">
        <v>2</v>
      </c>
      <c r="D131" s="69" t="s">
        <v>143</v>
      </c>
      <c r="E131" s="69">
        <v>2351</v>
      </c>
      <c r="F131" s="73" t="s">
        <v>66</v>
      </c>
    </row>
    <row r="132" spans="1:6" ht="15.75" x14ac:dyDescent="0.25">
      <c r="A132" s="69">
        <f>ROWS($B$5:B132)</f>
        <v>128</v>
      </c>
      <c r="B132" s="69" t="s">
        <v>203</v>
      </c>
      <c r="C132" s="70" t="s">
        <v>2</v>
      </c>
      <c r="D132" s="69" t="s">
        <v>143</v>
      </c>
      <c r="E132" s="69">
        <v>2351</v>
      </c>
      <c r="F132" s="73" t="s">
        <v>66</v>
      </c>
    </row>
    <row r="133" spans="1:6" ht="15.75" x14ac:dyDescent="0.25">
      <c r="A133" s="69">
        <f>ROWS($B$5:B133)</f>
        <v>129</v>
      </c>
      <c r="B133" s="69" t="s">
        <v>204</v>
      </c>
      <c r="C133" s="70" t="s">
        <v>2</v>
      </c>
      <c r="D133" s="69" t="s">
        <v>145</v>
      </c>
      <c r="E133" s="69">
        <v>2125</v>
      </c>
      <c r="F133" s="73" t="s">
        <v>69</v>
      </c>
    </row>
    <row r="134" spans="1:6" ht="15.75" x14ac:dyDescent="0.25">
      <c r="A134" s="69">
        <f>ROWS($B$5:B134)</f>
        <v>130</v>
      </c>
      <c r="B134" s="69" t="s">
        <v>205</v>
      </c>
      <c r="C134" s="70" t="s">
        <v>2</v>
      </c>
      <c r="D134" s="69" t="s">
        <v>147</v>
      </c>
      <c r="E134" s="69">
        <v>1900</v>
      </c>
      <c r="F134" s="73" t="s">
        <v>69</v>
      </c>
    </row>
    <row r="135" spans="1:6" ht="15.75" x14ac:dyDescent="0.25">
      <c r="A135" s="69">
        <f>ROWS($B$5:B135)</f>
        <v>131</v>
      </c>
      <c r="B135" s="69" t="s">
        <v>206</v>
      </c>
      <c r="C135" s="70" t="s">
        <v>2</v>
      </c>
      <c r="D135" s="69" t="s">
        <v>149</v>
      </c>
      <c r="E135" s="69">
        <v>1900</v>
      </c>
      <c r="F135" s="73" t="s">
        <v>69</v>
      </c>
    </row>
    <row r="136" spans="1:6" ht="15.75" x14ac:dyDescent="0.25">
      <c r="A136" s="69">
        <f>ROWS($B$5:B136)</f>
        <v>132</v>
      </c>
      <c r="B136" s="69" t="s">
        <v>207</v>
      </c>
      <c r="C136" s="70" t="s">
        <v>2</v>
      </c>
      <c r="D136" s="69" t="s">
        <v>151</v>
      </c>
      <c r="E136" s="69">
        <v>2225</v>
      </c>
      <c r="F136" s="73" t="s">
        <v>66</v>
      </c>
    </row>
    <row r="137" spans="1:6" ht="15.75" x14ac:dyDescent="0.25">
      <c r="A137" s="69">
        <f>ROWS($B$5:B137)</f>
        <v>133</v>
      </c>
      <c r="B137" s="69" t="s">
        <v>208</v>
      </c>
      <c r="C137" s="70" t="s">
        <v>2</v>
      </c>
      <c r="D137" s="69" t="s">
        <v>151</v>
      </c>
      <c r="E137" s="69">
        <v>2225</v>
      </c>
      <c r="F137" s="73" t="s">
        <v>66</v>
      </c>
    </row>
    <row r="138" spans="1:6" ht="15.75" x14ac:dyDescent="0.25">
      <c r="A138" s="69">
        <f>ROWS($B$5:B138)</f>
        <v>134</v>
      </c>
      <c r="B138" s="69" t="s">
        <v>209</v>
      </c>
      <c r="C138" s="70" t="s">
        <v>2</v>
      </c>
      <c r="D138" s="69" t="s">
        <v>149</v>
      </c>
      <c r="E138" s="69">
        <v>1900</v>
      </c>
      <c r="F138" s="73" t="s">
        <v>69</v>
      </c>
    </row>
    <row r="139" spans="1:6" ht="15.75" x14ac:dyDescent="0.25">
      <c r="A139" s="69">
        <f>ROWS($B$5:B139)</f>
        <v>135</v>
      </c>
      <c r="B139" s="69" t="s">
        <v>210</v>
      </c>
      <c r="C139" s="70" t="s">
        <v>2</v>
      </c>
      <c r="D139" s="69" t="s">
        <v>155</v>
      </c>
      <c r="E139" s="69">
        <v>900</v>
      </c>
      <c r="F139" s="73" t="s">
        <v>69</v>
      </c>
    </row>
    <row r="140" spans="1:6" ht="15.75" x14ac:dyDescent="0.25">
      <c r="A140" s="69">
        <f>ROWS($B$5:B140)</f>
        <v>136</v>
      </c>
      <c r="B140" s="69" t="s">
        <v>211</v>
      </c>
      <c r="C140" s="70" t="s">
        <v>2</v>
      </c>
      <c r="D140" s="69" t="s">
        <v>147</v>
      </c>
      <c r="E140" s="69">
        <v>1900</v>
      </c>
      <c r="F140" s="73" t="s">
        <v>69</v>
      </c>
    </row>
    <row r="141" spans="1:6" ht="15.75" x14ac:dyDescent="0.25">
      <c r="A141" s="69">
        <f>ROWS($B$5:B141)</f>
        <v>137</v>
      </c>
      <c r="B141" s="69" t="s">
        <v>212</v>
      </c>
      <c r="C141" s="70" t="s">
        <v>2</v>
      </c>
      <c r="D141" s="69" t="s">
        <v>145</v>
      </c>
      <c r="E141" s="69">
        <v>2125</v>
      </c>
      <c r="F141" s="73" t="s">
        <v>69</v>
      </c>
    </row>
    <row r="142" spans="1:6" ht="15.75" x14ac:dyDescent="0.25">
      <c r="A142" s="69">
        <f>ROWS($B$5:B142)</f>
        <v>138</v>
      </c>
      <c r="B142" s="69" t="s">
        <v>213</v>
      </c>
      <c r="C142" s="70" t="s">
        <v>2</v>
      </c>
      <c r="D142" s="69" t="s">
        <v>143</v>
      </c>
      <c r="E142" s="69">
        <v>2351</v>
      </c>
      <c r="F142" s="73" t="s">
        <v>66</v>
      </c>
    </row>
    <row r="143" spans="1:6" ht="15.75" x14ac:dyDescent="0.25">
      <c r="A143" s="69">
        <f>ROWS($B$5:B143)</f>
        <v>139</v>
      </c>
      <c r="B143" s="69" t="s">
        <v>214</v>
      </c>
      <c r="C143" s="70" t="s">
        <v>2</v>
      </c>
      <c r="D143" s="69" t="s">
        <v>143</v>
      </c>
      <c r="E143" s="69">
        <v>2351</v>
      </c>
      <c r="F143" s="73" t="s">
        <v>66</v>
      </c>
    </row>
    <row r="144" spans="1:6" ht="15.75" x14ac:dyDescent="0.25">
      <c r="A144" s="69">
        <f>ROWS($B$5:B144)</f>
        <v>140</v>
      </c>
      <c r="B144" s="69" t="s">
        <v>215</v>
      </c>
      <c r="C144" s="70" t="s">
        <v>2</v>
      </c>
      <c r="D144" s="69" t="s">
        <v>145</v>
      </c>
      <c r="E144" s="69">
        <v>2125</v>
      </c>
      <c r="F144" s="73" t="s">
        <v>69</v>
      </c>
    </row>
    <row r="145" spans="1:6" ht="15.75" x14ac:dyDescent="0.25">
      <c r="A145" s="69">
        <f>ROWS($B$5:B145)</f>
        <v>141</v>
      </c>
      <c r="B145" s="69" t="s">
        <v>216</v>
      </c>
      <c r="C145" s="70" t="s">
        <v>2</v>
      </c>
      <c r="D145" s="69" t="s">
        <v>147</v>
      </c>
      <c r="E145" s="69">
        <v>1900</v>
      </c>
      <c r="F145" s="73" t="s">
        <v>69</v>
      </c>
    </row>
    <row r="146" spans="1:6" ht="15.75" x14ac:dyDescent="0.25">
      <c r="A146" s="69">
        <f>ROWS($B$5:B146)</f>
        <v>142</v>
      </c>
      <c r="B146" s="69" t="s">
        <v>217</v>
      </c>
      <c r="C146" s="70" t="s">
        <v>2</v>
      </c>
      <c r="D146" s="69" t="s">
        <v>149</v>
      </c>
      <c r="E146" s="69">
        <v>1900</v>
      </c>
      <c r="F146" s="73" t="s">
        <v>69</v>
      </c>
    </row>
    <row r="147" spans="1:6" ht="15.75" x14ac:dyDescent="0.25">
      <c r="A147" s="69">
        <f>ROWS($B$5:B147)</f>
        <v>143</v>
      </c>
      <c r="B147" s="69" t="s">
        <v>218</v>
      </c>
      <c r="C147" s="70" t="s">
        <v>2</v>
      </c>
      <c r="D147" s="69" t="s">
        <v>151</v>
      </c>
      <c r="E147" s="69">
        <v>2225</v>
      </c>
      <c r="F147" s="73" t="s">
        <v>66</v>
      </c>
    </row>
    <row r="148" spans="1:6" ht="15.75" x14ac:dyDescent="0.25">
      <c r="A148" s="69">
        <f>ROWS($B$5:B148)</f>
        <v>144</v>
      </c>
      <c r="B148" s="69" t="s">
        <v>219</v>
      </c>
      <c r="C148" s="70" t="s">
        <v>2</v>
      </c>
      <c r="D148" s="69" t="s">
        <v>151</v>
      </c>
      <c r="E148" s="69">
        <v>2225</v>
      </c>
      <c r="F148" s="73" t="s">
        <v>66</v>
      </c>
    </row>
    <row r="149" spans="1:6" ht="15.75" x14ac:dyDescent="0.25">
      <c r="A149" s="69">
        <f>ROWS($B$5:B149)</f>
        <v>145</v>
      </c>
      <c r="B149" s="69" t="s">
        <v>220</v>
      </c>
      <c r="C149" s="70" t="s">
        <v>2</v>
      </c>
      <c r="D149" s="69" t="s">
        <v>149</v>
      </c>
      <c r="E149" s="69">
        <v>1900</v>
      </c>
      <c r="F149" s="73" t="s">
        <v>69</v>
      </c>
    </row>
    <row r="150" spans="1:6" ht="15.75" x14ac:dyDescent="0.25">
      <c r="A150" s="69">
        <f>ROWS($B$5:B150)</f>
        <v>146</v>
      </c>
      <c r="B150" s="69" t="s">
        <v>221</v>
      </c>
      <c r="C150" s="70" t="s">
        <v>2</v>
      </c>
      <c r="D150" s="69" t="s">
        <v>155</v>
      </c>
      <c r="E150" s="69">
        <v>900</v>
      </c>
      <c r="F150" s="73" t="s">
        <v>69</v>
      </c>
    </row>
    <row r="151" spans="1:6" ht="15.75" x14ac:dyDescent="0.25">
      <c r="A151" s="69">
        <f>ROWS($B$5:B151)</f>
        <v>147</v>
      </c>
      <c r="B151" s="69" t="s">
        <v>222</v>
      </c>
      <c r="C151" s="70" t="s">
        <v>2</v>
      </c>
      <c r="D151" s="69" t="s">
        <v>147</v>
      </c>
      <c r="E151" s="69">
        <v>1900</v>
      </c>
      <c r="F151" s="73" t="s">
        <v>69</v>
      </c>
    </row>
    <row r="152" spans="1:6" ht="15.75" x14ac:dyDescent="0.25">
      <c r="A152" s="69">
        <f>ROWS($B$5:B152)</f>
        <v>148</v>
      </c>
      <c r="B152" s="69" t="s">
        <v>223</v>
      </c>
      <c r="C152" s="70" t="s">
        <v>2</v>
      </c>
      <c r="D152" s="69" t="s">
        <v>145</v>
      </c>
      <c r="E152" s="69">
        <v>2125</v>
      </c>
      <c r="F152" s="73" t="s">
        <v>69</v>
      </c>
    </row>
    <row r="153" spans="1:6" ht="15.75" x14ac:dyDescent="0.25">
      <c r="A153" s="69">
        <f>ROWS($B$5:B153)</f>
        <v>149</v>
      </c>
      <c r="B153" s="69" t="s">
        <v>224</v>
      </c>
      <c r="C153" s="70" t="s">
        <v>2</v>
      </c>
      <c r="D153" s="69" t="s">
        <v>143</v>
      </c>
      <c r="E153" s="69">
        <v>2351</v>
      </c>
      <c r="F153" s="73" t="s">
        <v>66</v>
      </c>
    </row>
    <row r="154" spans="1:6" ht="15.75" x14ac:dyDescent="0.25">
      <c r="A154" s="69">
        <f>ROWS($B$5:B154)</f>
        <v>150</v>
      </c>
      <c r="B154" s="69" t="s">
        <v>225</v>
      </c>
      <c r="C154" s="70" t="s">
        <v>2</v>
      </c>
      <c r="D154" s="69" t="s">
        <v>143</v>
      </c>
      <c r="E154" s="69">
        <v>2351</v>
      </c>
      <c r="F154" s="73" t="s">
        <v>66</v>
      </c>
    </row>
    <row r="155" spans="1:6" ht="15.75" x14ac:dyDescent="0.25">
      <c r="A155" s="69">
        <f>ROWS($B$5:B155)</f>
        <v>151</v>
      </c>
      <c r="B155" s="69" t="s">
        <v>226</v>
      </c>
      <c r="C155" s="70" t="s">
        <v>2</v>
      </c>
      <c r="D155" s="69" t="s">
        <v>145</v>
      </c>
      <c r="E155" s="69">
        <v>2125</v>
      </c>
      <c r="F155" s="73" t="s">
        <v>69</v>
      </c>
    </row>
    <row r="156" spans="1:6" ht="15.75" x14ac:dyDescent="0.25">
      <c r="A156" s="69">
        <f>ROWS($B$5:B156)</f>
        <v>152</v>
      </c>
      <c r="B156" s="69" t="s">
        <v>227</v>
      </c>
      <c r="C156" s="70" t="s">
        <v>2</v>
      </c>
      <c r="D156" s="69" t="s">
        <v>147</v>
      </c>
      <c r="E156" s="69">
        <v>1900</v>
      </c>
      <c r="F156" s="73" t="s">
        <v>69</v>
      </c>
    </row>
    <row r="157" spans="1:6" ht="15.75" x14ac:dyDescent="0.25">
      <c r="A157" s="69">
        <f>ROWS($B$5:B157)</f>
        <v>153</v>
      </c>
      <c r="B157" s="69" t="s">
        <v>228</v>
      </c>
      <c r="C157" s="70" t="s">
        <v>2</v>
      </c>
      <c r="D157" s="69" t="s">
        <v>149</v>
      </c>
      <c r="E157" s="69">
        <v>1900</v>
      </c>
      <c r="F157" s="73" t="s">
        <v>69</v>
      </c>
    </row>
    <row r="158" spans="1:6" ht="15.75" x14ac:dyDescent="0.25">
      <c r="A158" s="69">
        <f>ROWS($B$5:B158)</f>
        <v>154</v>
      </c>
      <c r="B158" s="69" t="s">
        <v>229</v>
      </c>
      <c r="C158" s="70" t="s">
        <v>2</v>
      </c>
      <c r="D158" s="69" t="s">
        <v>151</v>
      </c>
      <c r="E158" s="69">
        <v>2225</v>
      </c>
      <c r="F158" s="73" t="s">
        <v>66</v>
      </c>
    </row>
    <row r="159" spans="1:6" ht="15.75" x14ac:dyDescent="0.25">
      <c r="A159" s="69">
        <f>ROWS($B$5:B159)</f>
        <v>155</v>
      </c>
      <c r="B159" s="69" t="s">
        <v>230</v>
      </c>
      <c r="C159" s="70" t="s">
        <v>2</v>
      </c>
      <c r="D159" s="69" t="s">
        <v>151</v>
      </c>
      <c r="E159" s="69">
        <v>2225</v>
      </c>
      <c r="F159" s="73" t="s">
        <v>66</v>
      </c>
    </row>
    <row r="160" spans="1:6" ht="15.75" x14ac:dyDescent="0.25">
      <c r="A160" s="69">
        <f>ROWS($B$5:B160)</f>
        <v>156</v>
      </c>
      <c r="B160" s="69" t="s">
        <v>231</v>
      </c>
      <c r="C160" s="70" t="s">
        <v>2</v>
      </c>
      <c r="D160" s="69" t="s">
        <v>149</v>
      </c>
      <c r="E160" s="69">
        <v>1900</v>
      </c>
      <c r="F160" s="73" t="s">
        <v>69</v>
      </c>
    </row>
    <row r="161" spans="1:6" ht="15.75" x14ac:dyDescent="0.25">
      <c r="A161" s="69">
        <f>ROWS($B$5:B161)</f>
        <v>157</v>
      </c>
      <c r="B161" s="69" t="s">
        <v>232</v>
      </c>
      <c r="C161" s="70" t="s">
        <v>2</v>
      </c>
      <c r="D161" s="69" t="s">
        <v>155</v>
      </c>
      <c r="E161" s="69">
        <v>900</v>
      </c>
      <c r="F161" s="73" t="s">
        <v>69</v>
      </c>
    </row>
    <row r="162" spans="1:6" ht="15.75" x14ac:dyDescent="0.25">
      <c r="A162" s="69">
        <f>ROWS($B$5:B162)</f>
        <v>158</v>
      </c>
      <c r="B162" s="69" t="s">
        <v>233</v>
      </c>
      <c r="C162" s="70" t="s">
        <v>2</v>
      </c>
      <c r="D162" s="69" t="s">
        <v>147</v>
      </c>
      <c r="E162" s="69">
        <v>1900</v>
      </c>
      <c r="F162" s="73" t="s">
        <v>69</v>
      </c>
    </row>
    <row r="163" spans="1:6" ht="15.75" x14ac:dyDescent="0.25">
      <c r="A163" s="69">
        <f>ROWS($B$5:B163)</f>
        <v>159</v>
      </c>
      <c r="B163" s="69" t="s">
        <v>234</v>
      </c>
      <c r="C163" s="70" t="s">
        <v>2</v>
      </c>
      <c r="D163" s="69" t="s">
        <v>145</v>
      </c>
      <c r="E163" s="69">
        <v>2125</v>
      </c>
      <c r="F163" s="73" t="s">
        <v>69</v>
      </c>
    </row>
    <row r="164" spans="1:6" ht="15.75" x14ac:dyDescent="0.25">
      <c r="A164" s="69">
        <f>ROWS($B$5:B164)</f>
        <v>160</v>
      </c>
      <c r="B164" s="69" t="s">
        <v>235</v>
      </c>
      <c r="C164" s="70" t="s">
        <v>2</v>
      </c>
      <c r="D164" s="69" t="s">
        <v>143</v>
      </c>
      <c r="E164" s="69">
        <v>2351</v>
      </c>
      <c r="F164" s="73" t="s">
        <v>66</v>
      </c>
    </row>
    <row r="165" spans="1:6" ht="15.75" x14ac:dyDescent="0.25">
      <c r="A165" s="69">
        <f>ROWS($B$5:B165)</f>
        <v>161</v>
      </c>
      <c r="B165" s="74" t="s">
        <v>236</v>
      </c>
      <c r="C165" s="70" t="s">
        <v>3</v>
      </c>
      <c r="D165" s="73" t="s">
        <v>237</v>
      </c>
      <c r="E165" s="69">
        <v>2401</v>
      </c>
      <c r="F165" s="69" t="s">
        <v>66</v>
      </c>
    </row>
    <row r="166" spans="1:6" ht="15.75" x14ac:dyDescent="0.25">
      <c r="A166" s="69">
        <f>ROWS($B$5:B166)</f>
        <v>162</v>
      </c>
      <c r="B166" s="74" t="s">
        <v>238</v>
      </c>
      <c r="C166" s="70" t="s">
        <v>3</v>
      </c>
      <c r="D166" s="73" t="s">
        <v>239</v>
      </c>
      <c r="E166" s="69">
        <v>1575</v>
      </c>
      <c r="F166" s="69" t="s">
        <v>69</v>
      </c>
    </row>
    <row r="167" spans="1:6" ht="15.75" x14ac:dyDescent="0.25">
      <c r="A167" s="69">
        <f>ROWS($B$5:B167)</f>
        <v>163</v>
      </c>
      <c r="B167" s="74" t="s">
        <v>240</v>
      </c>
      <c r="C167" s="70" t="s">
        <v>3</v>
      </c>
      <c r="D167" s="73" t="s">
        <v>239</v>
      </c>
      <c r="E167" s="69">
        <v>1575</v>
      </c>
      <c r="F167" s="69" t="s">
        <v>69</v>
      </c>
    </row>
    <row r="168" spans="1:6" ht="15.75" x14ac:dyDescent="0.25">
      <c r="A168" s="69">
        <f>ROWS($B$5:B168)</f>
        <v>164</v>
      </c>
      <c r="B168" s="74" t="s">
        <v>241</v>
      </c>
      <c r="C168" s="70" t="s">
        <v>3</v>
      </c>
      <c r="D168" s="73" t="s">
        <v>242</v>
      </c>
      <c r="E168" s="69">
        <v>1725</v>
      </c>
      <c r="F168" s="69" t="s">
        <v>66</v>
      </c>
    </row>
    <row r="169" spans="1:6" ht="15.75" x14ac:dyDescent="0.25">
      <c r="A169" s="69">
        <f>ROWS($B$5:B169)</f>
        <v>165</v>
      </c>
      <c r="B169" s="74" t="s">
        <v>243</v>
      </c>
      <c r="C169" s="70" t="s">
        <v>3</v>
      </c>
      <c r="D169" s="73" t="s">
        <v>244</v>
      </c>
      <c r="E169" s="69">
        <v>2301</v>
      </c>
      <c r="F169" s="69" t="s">
        <v>66</v>
      </c>
    </row>
    <row r="170" spans="1:6" ht="15.75" x14ac:dyDescent="0.25">
      <c r="A170" s="69">
        <f>ROWS($B$5:B170)</f>
        <v>166</v>
      </c>
      <c r="B170" s="74" t="s">
        <v>245</v>
      </c>
      <c r="C170" s="70" t="s">
        <v>3</v>
      </c>
      <c r="D170" s="73" t="s">
        <v>239</v>
      </c>
      <c r="E170" s="69">
        <v>1575</v>
      </c>
      <c r="F170" s="69" t="s">
        <v>69</v>
      </c>
    </row>
    <row r="171" spans="1:6" ht="15.75" x14ac:dyDescent="0.25">
      <c r="A171" s="69">
        <f>ROWS($B$5:B171)</f>
        <v>167</v>
      </c>
      <c r="B171" s="74" t="s">
        <v>246</v>
      </c>
      <c r="C171" s="70" t="s">
        <v>3</v>
      </c>
      <c r="D171" s="73" t="s">
        <v>247</v>
      </c>
      <c r="E171" s="69">
        <v>2251</v>
      </c>
      <c r="F171" s="69" t="s">
        <v>66</v>
      </c>
    </row>
    <row r="172" spans="1:6" ht="15.75" x14ac:dyDescent="0.25">
      <c r="A172" s="69">
        <f>ROWS($B$5:B172)</f>
        <v>168</v>
      </c>
      <c r="B172" s="74" t="s">
        <v>248</v>
      </c>
      <c r="C172" s="70" t="s">
        <v>3</v>
      </c>
      <c r="D172" s="73" t="s">
        <v>237</v>
      </c>
      <c r="E172" s="69">
        <v>2401</v>
      </c>
      <c r="F172" s="69" t="s">
        <v>66</v>
      </c>
    </row>
    <row r="173" spans="1:6" ht="15.75" x14ac:dyDescent="0.25">
      <c r="A173" s="69">
        <f>ROWS($B$5:B173)</f>
        <v>169</v>
      </c>
      <c r="B173" s="74" t="s">
        <v>249</v>
      </c>
      <c r="C173" s="70" t="s">
        <v>3</v>
      </c>
      <c r="D173" s="73" t="s">
        <v>237</v>
      </c>
      <c r="E173" s="69">
        <v>2401</v>
      </c>
      <c r="F173" s="69" t="s">
        <v>66</v>
      </c>
    </row>
    <row r="174" spans="1:6" ht="15.75" x14ac:dyDescent="0.25">
      <c r="A174" s="69">
        <f>ROWS($B$5:B174)</f>
        <v>170</v>
      </c>
      <c r="B174" s="74" t="s">
        <v>250</v>
      </c>
      <c r="C174" s="70" t="s">
        <v>3</v>
      </c>
      <c r="D174" s="73" t="s">
        <v>239</v>
      </c>
      <c r="E174" s="69">
        <v>1575</v>
      </c>
      <c r="F174" s="69" t="s">
        <v>69</v>
      </c>
    </row>
    <row r="175" spans="1:6" ht="15.75" x14ac:dyDescent="0.25">
      <c r="A175" s="69">
        <f>ROWS($B$5:B175)</f>
        <v>171</v>
      </c>
      <c r="B175" s="74" t="s">
        <v>251</v>
      </c>
      <c r="C175" s="70" t="s">
        <v>3</v>
      </c>
      <c r="D175" s="73" t="s">
        <v>239</v>
      </c>
      <c r="E175" s="69">
        <v>1575</v>
      </c>
      <c r="F175" s="69" t="s">
        <v>69</v>
      </c>
    </row>
    <row r="176" spans="1:6" ht="15.75" x14ac:dyDescent="0.25">
      <c r="A176" s="69">
        <f>ROWS($B$5:B176)</f>
        <v>172</v>
      </c>
      <c r="B176" s="74" t="s">
        <v>252</v>
      </c>
      <c r="C176" s="70" t="s">
        <v>3</v>
      </c>
      <c r="D176" s="73" t="s">
        <v>242</v>
      </c>
      <c r="E176" s="69">
        <v>1725</v>
      </c>
      <c r="F176" s="69" t="s">
        <v>66</v>
      </c>
    </row>
    <row r="177" spans="1:6" ht="15.75" x14ac:dyDescent="0.25">
      <c r="A177" s="69">
        <f>ROWS($B$5:B177)</f>
        <v>173</v>
      </c>
      <c r="B177" s="74" t="s">
        <v>253</v>
      </c>
      <c r="C177" s="70" t="s">
        <v>3</v>
      </c>
      <c r="D177" s="73" t="s">
        <v>244</v>
      </c>
      <c r="E177" s="69">
        <v>2301</v>
      </c>
      <c r="F177" s="69" t="s">
        <v>66</v>
      </c>
    </row>
    <row r="178" spans="1:6" ht="15.75" x14ac:dyDescent="0.25">
      <c r="A178" s="69">
        <f>ROWS($B$5:B178)</f>
        <v>174</v>
      </c>
      <c r="B178" s="74" t="s">
        <v>254</v>
      </c>
      <c r="C178" s="70" t="s">
        <v>3</v>
      </c>
      <c r="D178" s="73" t="s">
        <v>239</v>
      </c>
      <c r="E178" s="69">
        <v>1575</v>
      </c>
      <c r="F178" s="69" t="s">
        <v>69</v>
      </c>
    </row>
    <row r="179" spans="1:6" ht="15.75" x14ac:dyDescent="0.25">
      <c r="A179" s="69">
        <f>ROWS($B$5:B179)</f>
        <v>175</v>
      </c>
      <c r="B179" s="74" t="s">
        <v>255</v>
      </c>
      <c r="C179" s="70" t="s">
        <v>3</v>
      </c>
      <c r="D179" s="73" t="s">
        <v>256</v>
      </c>
      <c r="E179" s="69">
        <v>2251</v>
      </c>
      <c r="F179" s="69" t="s">
        <v>66</v>
      </c>
    </row>
    <row r="180" spans="1:6" ht="15.75" x14ac:dyDescent="0.25">
      <c r="A180" s="69">
        <f>ROWS($B$5:B180)</f>
        <v>176</v>
      </c>
      <c r="B180" s="74" t="s">
        <v>257</v>
      </c>
      <c r="C180" s="70" t="s">
        <v>3</v>
      </c>
      <c r="D180" s="73" t="s">
        <v>237</v>
      </c>
      <c r="E180" s="69">
        <v>2401</v>
      </c>
      <c r="F180" s="69" t="s">
        <v>66</v>
      </c>
    </row>
    <row r="181" spans="1:6" ht="15.75" x14ac:dyDescent="0.25">
      <c r="A181" s="69">
        <f>ROWS($B$5:B181)</f>
        <v>177</v>
      </c>
      <c r="B181" s="74" t="s">
        <v>258</v>
      </c>
      <c r="C181" s="70" t="s">
        <v>3</v>
      </c>
      <c r="D181" s="73" t="s">
        <v>237</v>
      </c>
      <c r="E181" s="69">
        <v>2401</v>
      </c>
      <c r="F181" s="69" t="s">
        <v>66</v>
      </c>
    </row>
    <row r="182" spans="1:6" ht="15.75" x14ac:dyDescent="0.25">
      <c r="A182" s="69">
        <f>ROWS($B$5:B182)</f>
        <v>178</v>
      </c>
      <c r="B182" s="74" t="s">
        <v>259</v>
      </c>
      <c r="C182" s="70" t="s">
        <v>3</v>
      </c>
      <c r="D182" s="73" t="s">
        <v>239</v>
      </c>
      <c r="E182" s="69">
        <v>1575</v>
      </c>
      <c r="F182" s="69" t="s">
        <v>69</v>
      </c>
    </row>
    <row r="183" spans="1:6" ht="15.75" x14ac:dyDescent="0.25">
      <c r="A183" s="69">
        <f>ROWS($B$5:B183)</f>
        <v>179</v>
      </c>
      <c r="B183" s="74" t="s">
        <v>260</v>
      </c>
      <c r="C183" s="70" t="s">
        <v>3</v>
      </c>
      <c r="D183" s="73" t="s">
        <v>239</v>
      </c>
      <c r="E183" s="69">
        <v>1575</v>
      </c>
      <c r="F183" s="69" t="s">
        <v>69</v>
      </c>
    </row>
    <row r="184" spans="1:6" ht="15.75" x14ac:dyDescent="0.25">
      <c r="A184" s="69">
        <f>ROWS($B$5:B184)</f>
        <v>180</v>
      </c>
      <c r="B184" s="74" t="s">
        <v>261</v>
      </c>
      <c r="C184" s="70" t="s">
        <v>3</v>
      </c>
      <c r="D184" s="73" t="s">
        <v>242</v>
      </c>
      <c r="E184" s="69">
        <v>1725</v>
      </c>
      <c r="F184" s="69" t="s">
        <v>66</v>
      </c>
    </row>
    <row r="185" spans="1:6" ht="15.75" x14ac:dyDescent="0.25">
      <c r="A185" s="69">
        <f>ROWS($B$5:B185)</f>
        <v>181</v>
      </c>
      <c r="B185" s="74" t="s">
        <v>262</v>
      </c>
      <c r="C185" s="70" t="s">
        <v>3</v>
      </c>
      <c r="D185" s="73" t="s">
        <v>244</v>
      </c>
      <c r="E185" s="69">
        <v>2301</v>
      </c>
      <c r="F185" s="69" t="s">
        <v>66</v>
      </c>
    </row>
    <row r="186" spans="1:6" ht="15.75" x14ac:dyDescent="0.25">
      <c r="A186" s="69">
        <f>ROWS($B$5:B186)</f>
        <v>182</v>
      </c>
      <c r="B186" s="74" t="s">
        <v>263</v>
      </c>
      <c r="C186" s="70" t="s">
        <v>3</v>
      </c>
      <c r="D186" s="73" t="s">
        <v>239</v>
      </c>
      <c r="E186" s="69">
        <v>1575</v>
      </c>
      <c r="F186" s="69" t="s">
        <v>69</v>
      </c>
    </row>
    <row r="187" spans="1:6" ht="15.75" x14ac:dyDescent="0.25">
      <c r="A187" s="69">
        <f>ROWS($B$5:B187)</f>
        <v>183</v>
      </c>
      <c r="B187" s="74" t="s">
        <v>264</v>
      </c>
      <c r="C187" s="70" t="s">
        <v>3</v>
      </c>
      <c r="D187" s="73" t="s">
        <v>256</v>
      </c>
      <c r="E187" s="69">
        <v>2251</v>
      </c>
      <c r="F187" s="69" t="s">
        <v>66</v>
      </c>
    </row>
    <row r="188" spans="1:6" ht="15.75" x14ac:dyDescent="0.25">
      <c r="A188" s="69">
        <f>ROWS($B$5:B188)</f>
        <v>184</v>
      </c>
      <c r="B188" s="74" t="s">
        <v>265</v>
      </c>
      <c r="C188" s="70" t="s">
        <v>3</v>
      </c>
      <c r="D188" s="73" t="s">
        <v>237</v>
      </c>
      <c r="E188" s="69">
        <v>2401</v>
      </c>
      <c r="F188" s="69" t="s">
        <v>66</v>
      </c>
    </row>
    <row r="189" spans="1:6" ht="15.75" x14ac:dyDescent="0.25">
      <c r="A189" s="69">
        <f>ROWS($B$5:B189)</f>
        <v>185</v>
      </c>
      <c r="B189" s="74" t="s">
        <v>266</v>
      </c>
      <c r="C189" s="70" t="s">
        <v>3</v>
      </c>
      <c r="D189" s="73" t="s">
        <v>237</v>
      </c>
      <c r="E189" s="69">
        <v>2401</v>
      </c>
      <c r="F189" s="69" t="s">
        <v>66</v>
      </c>
    </row>
    <row r="190" spans="1:6" ht="15.75" x14ac:dyDescent="0.25">
      <c r="A190" s="69">
        <f>ROWS($B$5:B190)</f>
        <v>186</v>
      </c>
      <c r="B190" s="74" t="s">
        <v>267</v>
      </c>
      <c r="C190" s="70" t="s">
        <v>3</v>
      </c>
      <c r="D190" s="73" t="s">
        <v>239</v>
      </c>
      <c r="E190" s="69">
        <v>1575</v>
      </c>
      <c r="F190" s="69" t="s">
        <v>69</v>
      </c>
    </row>
    <row r="191" spans="1:6" ht="15.75" x14ac:dyDescent="0.25">
      <c r="A191" s="69">
        <f>ROWS($B$5:B191)</f>
        <v>187</v>
      </c>
      <c r="B191" s="74" t="s">
        <v>268</v>
      </c>
      <c r="C191" s="70" t="s">
        <v>3</v>
      </c>
      <c r="D191" s="73" t="s">
        <v>239</v>
      </c>
      <c r="E191" s="69">
        <v>1575</v>
      </c>
      <c r="F191" s="69" t="s">
        <v>69</v>
      </c>
    </row>
    <row r="192" spans="1:6" ht="15.75" x14ac:dyDescent="0.25">
      <c r="A192" s="69">
        <f>ROWS($B$5:B192)</f>
        <v>188</v>
      </c>
      <c r="B192" s="74" t="s">
        <v>269</v>
      </c>
      <c r="C192" s="70" t="s">
        <v>3</v>
      </c>
      <c r="D192" s="73" t="s">
        <v>242</v>
      </c>
      <c r="E192" s="69">
        <v>1725</v>
      </c>
      <c r="F192" s="69" t="s">
        <v>66</v>
      </c>
    </row>
    <row r="193" spans="1:6" ht="15.75" x14ac:dyDescent="0.25">
      <c r="A193" s="69">
        <f>ROWS($B$5:B193)</f>
        <v>189</v>
      </c>
      <c r="B193" s="74" t="s">
        <v>270</v>
      </c>
      <c r="C193" s="70" t="s">
        <v>3</v>
      </c>
      <c r="D193" s="73" t="s">
        <v>244</v>
      </c>
      <c r="E193" s="69">
        <v>2301</v>
      </c>
      <c r="F193" s="69" t="s">
        <v>66</v>
      </c>
    </row>
    <row r="194" spans="1:6" ht="15.75" x14ac:dyDescent="0.25">
      <c r="A194" s="69">
        <f>ROWS($B$5:B194)</f>
        <v>190</v>
      </c>
      <c r="B194" s="74" t="s">
        <v>271</v>
      </c>
      <c r="C194" s="70" t="s">
        <v>3</v>
      </c>
      <c r="D194" s="73" t="s">
        <v>239</v>
      </c>
      <c r="E194" s="69">
        <v>1575</v>
      </c>
      <c r="F194" s="69" t="s">
        <v>69</v>
      </c>
    </row>
    <row r="195" spans="1:6" ht="15.75" x14ac:dyDescent="0.25">
      <c r="A195" s="69">
        <f>ROWS($B$5:B195)</f>
        <v>191</v>
      </c>
      <c r="B195" s="74" t="s">
        <v>272</v>
      </c>
      <c r="C195" s="70" t="s">
        <v>3</v>
      </c>
      <c r="D195" s="73" t="s">
        <v>256</v>
      </c>
      <c r="E195" s="69">
        <v>2251</v>
      </c>
      <c r="F195" s="69" t="s">
        <v>66</v>
      </c>
    </row>
    <row r="196" spans="1:6" ht="15.75" x14ac:dyDescent="0.25">
      <c r="A196" s="69">
        <f>ROWS($B$5:B196)</f>
        <v>192</v>
      </c>
      <c r="B196" s="74" t="s">
        <v>273</v>
      </c>
      <c r="C196" s="70" t="s">
        <v>3</v>
      </c>
      <c r="D196" s="73" t="s">
        <v>237</v>
      </c>
      <c r="E196" s="69">
        <v>2401</v>
      </c>
      <c r="F196" s="69" t="s">
        <v>66</v>
      </c>
    </row>
    <row r="197" spans="1:6" ht="15.75" x14ac:dyDescent="0.25">
      <c r="A197" s="69">
        <f>ROWS($B$5:B197)</f>
        <v>193</v>
      </c>
      <c r="B197" s="74" t="s">
        <v>274</v>
      </c>
      <c r="C197" s="70" t="s">
        <v>3</v>
      </c>
      <c r="D197" s="73" t="s">
        <v>237</v>
      </c>
      <c r="E197" s="69">
        <v>2401</v>
      </c>
      <c r="F197" s="69" t="s">
        <v>66</v>
      </c>
    </row>
    <row r="198" spans="1:6" ht="15.75" x14ac:dyDescent="0.25">
      <c r="A198" s="69">
        <f>ROWS($B$5:B198)</f>
        <v>194</v>
      </c>
      <c r="B198" s="74" t="s">
        <v>275</v>
      </c>
      <c r="C198" s="70" t="s">
        <v>3</v>
      </c>
      <c r="D198" s="73" t="s">
        <v>239</v>
      </c>
      <c r="E198" s="69">
        <v>1575</v>
      </c>
      <c r="F198" s="69" t="s">
        <v>69</v>
      </c>
    </row>
    <row r="199" spans="1:6" ht="15.75" x14ac:dyDescent="0.25">
      <c r="A199" s="69">
        <f>ROWS($B$5:B199)</f>
        <v>195</v>
      </c>
      <c r="B199" s="74" t="s">
        <v>276</v>
      </c>
      <c r="C199" s="70" t="s">
        <v>3</v>
      </c>
      <c r="D199" s="73" t="s">
        <v>239</v>
      </c>
      <c r="E199" s="69">
        <v>1575</v>
      </c>
      <c r="F199" s="69" t="s">
        <v>69</v>
      </c>
    </row>
    <row r="200" spans="1:6" ht="15.75" x14ac:dyDescent="0.25">
      <c r="A200" s="69">
        <f>ROWS($B$5:B200)</f>
        <v>196</v>
      </c>
      <c r="B200" s="74" t="s">
        <v>277</v>
      </c>
      <c r="C200" s="70" t="s">
        <v>3</v>
      </c>
      <c r="D200" s="73" t="s">
        <v>242</v>
      </c>
      <c r="E200" s="69">
        <v>1725</v>
      </c>
      <c r="F200" s="69" t="s">
        <v>66</v>
      </c>
    </row>
    <row r="201" spans="1:6" ht="15.75" x14ac:dyDescent="0.25">
      <c r="A201" s="69">
        <f>ROWS($B$5:B201)</f>
        <v>197</v>
      </c>
      <c r="B201" s="74" t="s">
        <v>278</v>
      </c>
      <c r="C201" s="70" t="s">
        <v>3</v>
      </c>
      <c r="D201" s="73" t="s">
        <v>244</v>
      </c>
      <c r="E201" s="69">
        <v>2301</v>
      </c>
      <c r="F201" s="69" t="s">
        <v>66</v>
      </c>
    </row>
    <row r="202" spans="1:6" ht="15.75" x14ac:dyDescent="0.25">
      <c r="A202" s="69">
        <f>ROWS($B$5:B202)</f>
        <v>198</v>
      </c>
      <c r="B202" s="74" t="s">
        <v>279</v>
      </c>
      <c r="C202" s="70" t="s">
        <v>3</v>
      </c>
      <c r="D202" s="73" t="s">
        <v>239</v>
      </c>
      <c r="E202" s="69">
        <v>1575</v>
      </c>
      <c r="F202" s="69" t="s">
        <v>69</v>
      </c>
    </row>
    <row r="203" spans="1:6" ht="15.75" x14ac:dyDescent="0.25">
      <c r="A203" s="69">
        <f>ROWS($B$5:B203)</f>
        <v>199</v>
      </c>
      <c r="B203" s="74" t="s">
        <v>280</v>
      </c>
      <c r="C203" s="70" t="s">
        <v>3</v>
      </c>
      <c r="D203" s="73" t="s">
        <v>256</v>
      </c>
      <c r="E203" s="69">
        <v>2251</v>
      </c>
      <c r="F203" s="69" t="s">
        <v>66</v>
      </c>
    </row>
    <row r="204" spans="1:6" ht="15.75" x14ac:dyDescent="0.25">
      <c r="A204" s="69">
        <f>ROWS($B$5:B204)</f>
        <v>200</v>
      </c>
      <c r="B204" s="74" t="s">
        <v>281</v>
      </c>
      <c r="C204" s="70" t="s">
        <v>3</v>
      </c>
      <c r="D204" s="73" t="s">
        <v>237</v>
      </c>
      <c r="E204" s="69">
        <v>2401</v>
      </c>
      <c r="F204" s="69" t="s">
        <v>66</v>
      </c>
    </row>
    <row r="205" spans="1:6" ht="15.75" x14ac:dyDescent="0.25">
      <c r="A205" s="69">
        <f>ROWS($B$5:B205)</f>
        <v>201</v>
      </c>
      <c r="B205" s="74" t="s">
        <v>282</v>
      </c>
      <c r="C205" s="70" t="s">
        <v>3</v>
      </c>
      <c r="D205" s="73" t="s">
        <v>237</v>
      </c>
      <c r="E205" s="69">
        <v>2401</v>
      </c>
      <c r="F205" s="69" t="s">
        <v>66</v>
      </c>
    </row>
    <row r="206" spans="1:6" ht="15.75" x14ac:dyDescent="0.25">
      <c r="A206" s="69">
        <f>ROWS($B$5:B206)</f>
        <v>202</v>
      </c>
      <c r="B206" s="74" t="s">
        <v>283</v>
      </c>
      <c r="C206" s="70" t="s">
        <v>3</v>
      </c>
      <c r="D206" s="73" t="s">
        <v>239</v>
      </c>
      <c r="E206" s="69">
        <v>1575</v>
      </c>
      <c r="F206" s="69" t="s">
        <v>69</v>
      </c>
    </row>
    <row r="207" spans="1:6" ht="15.75" x14ac:dyDescent="0.25">
      <c r="A207" s="69">
        <f>ROWS($B$5:B207)</f>
        <v>203</v>
      </c>
      <c r="B207" s="74" t="s">
        <v>284</v>
      </c>
      <c r="C207" s="70" t="s">
        <v>3</v>
      </c>
      <c r="D207" s="73" t="s">
        <v>239</v>
      </c>
      <c r="E207" s="69">
        <v>1575</v>
      </c>
      <c r="F207" s="69" t="s">
        <v>69</v>
      </c>
    </row>
    <row r="208" spans="1:6" ht="15.75" x14ac:dyDescent="0.25">
      <c r="A208" s="69">
        <f>ROWS($B$5:B208)</f>
        <v>204</v>
      </c>
      <c r="B208" s="74" t="s">
        <v>285</v>
      </c>
      <c r="C208" s="70" t="s">
        <v>3</v>
      </c>
      <c r="D208" s="73" t="s">
        <v>242</v>
      </c>
      <c r="E208" s="69">
        <v>1725</v>
      </c>
      <c r="F208" s="69" t="s">
        <v>66</v>
      </c>
    </row>
    <row r="209" spans="1:6" ht="15.75" x14ac:dyDescent="0.25">
      <c r="A209" s="69">
        <f>ROWS($B$5:B209)</f>
        <v>205</v>
      </c>
      <c r="B209" s="74" t="s">
        <v>286</v>
      </c>
      <c r="C209" s="70" t="s">
        <v>3</v>
      </c>
      <c r="D209" s="73" t="s">
        <v>244</v>
      </c>
      <c r="E209" s="69">
        <v>2301</v>
      </c>
      <c r="F209" s="69" t="s">
        <v>66</v>
      </c>
    </row>
    <row r="210" spans="1:6" ht="15.75" x14ac:dyDescent="0.25">
      <c r="A210" s="69">
        <f>ROWS($B$5:B210)</f>
        <v>206</v>
      </c>
      <c r="B210" s="74" t="s">
        <v>287</v>
      </c>
      <c r="C210" s="70" t="s">
        <v>3</v>
      </c>
      <c r="D210" s="73" t="s">
        <v>239</v>
      </c>
      <c r="E210" s="69">
        <v>1575</v>
      </c>
      <c r="F210" s="69" t="s">
        <v>69</v>
      </c>
    </row>
    <row r="211" spans="1:6" ht="15.75" x14ac:dyDescent="0.25">
      <c r="A211" s="69">
        <f>ROWS($B$5:B211)</f>
        <v>207</v>
      </c>
      <c r="B211" s="74" t="s">
        <v>288</v>
      </c>
      <c r="C211" s="70" t="s">
        <v>3</v>
      </c>
      <c r="D211" s="73" t="s">
        <v>256</v>
      </c>
      <c r="E211" s="69">
        <v>2251</v>
      </c>
      <c r="F211" s="69" t="s">
        <v>66</v>
      </c>
    </row>
    <row r="212" spans="1:6" ht="15.75" x14ac:dyDescent="0.25">
      <c r="A212" s="69">
        <f>ROWS($B$5:B212)</f>
        <v>208</v>
      </c>
      <c r="B212" s="74" t="s">
        <v>289</v>
      </c>
      <c r="C212" s="70" t="s">
        <v>3</v>
      </c>
      <c r="D212" s="73" t="s">
        <v>237</v>
      </c>
      <c r="E212" s="69">
        <v>2401</v>
      </c>
      <c r="F212" s="69" t="s">
        <v>66</v>
      </c>
    </row>
    <row r="213" spans="1:6" ht="15.75" x14ac:dyDescent="0.25">
      <c r="A213" s="69">
        <f>ROWS($B$5:B213)</f>
        <v>209</v>
      </c>
      <c r="B213" s="74" t="s">
        <v>290</v>
      </c>
      <c r="C213" s="70" t="s">
        <v>3</v>
      </c>
      <c r="D213" s="73" t="s">
        <v>237</v>
      </c>
      <c r="E213" s="69">
        <v>2401</v>
      </c>
      <c r="F213" s="69" t="s">
        <v>66</v>
      </c>
    </row>
    <row r="214" spans="1:6" ht="15.75" x14ac:dyDescent="0.25">
      <c r="A214" s="69">
        <f>ROWS($B$5:B214)</f>
        <v>210</v>
      </c>
      <c r="B214" s="74" t="s">
        <v>291</v>
      </c>
      <c r="C214" s="70" t="s">
        <v>3</v>
      </c>
      <c r="D214" s="73" t="s">
        <v>239</v>
      </c>
      <c r="E214" s="69">
        <v>1575</v>
      </c>
      <c r="F214" s="69" t="s">
        <v>69</v>
      </c>
    </row>
    <row r="215" spans="1:6" ht="15.75" x14ac:dyDescent="0.25">
      <c r="A215" s="69">
        <f>ROWS($B$5:B215)</f>
        <v>211</v>
      </c>
      <c r="B215" s="74" t="s">
        <v>292</v>
      </c>
      <c r="C215" s="70" t="s">
        <v>3</v>
      </c>
      <c r="D215" s="73" t="s">
        <v>239</v>
      </c>
      <c r="E215" s="69">
        <v>1575</v>
      </c>
      <c r="F215" s="69" t="s">
        <v>69</v>
      </c>
    </row>
    <row r="216" spans="1:6" ht="15.75" x14ac:dyDescent="0.25">
      <c r="A216" s="69">
        <f>ROWS($B$5:B216)</f>
        <v>212</v>
      </c>
      <c r="B216" s="74" t="s">
        <v>293</v>
      </c>
      <c r="C216" s="70" t="s">
        <v>3</v>
      </c>
      <c r="D216" s="73" t="s">
        <v>242</v>
      </c>
      <c r="E216" s="69">
        <v>1725</v>
      </c>
      <c r="F216" s="69" t="s">
        <v>66</v>
      </c>
    </row>
    <row r="217" spans="1:6" ht="15.75" x14ac:dyDescent="0.25">
      <c r="A217" s="69">
        <f>ROWS($B$5:B217)</f>
        <v>213</v>
      </c>
      <c r="B217" s="74" t="s">
        <v>294</v>
      </c>
      <c r="C217" s="70" t="s">
        <v>3</v>
      </c>
      <c r="D217" s="73" t="s">
        <v>244</v>
      </c>
      <c r="E217" s="69">
        <v>2301</v>
      </c>
      <c r="F217" s="69" t="s">
        <v>66</v>
      </c>
    </row>
    <row r="218" spans="1:6" ht="15.75" x14ac:dyDescent="0.25">
      <c r="A218" s="69">
        <f>ROWS($B$5:B218)</f>
        <v>214</v>
      </c>
      <c r="B218" s="74" t="s">
        <v>295</v>
      </c>
      <c r="C218" s="70" t="s">
        <v>3</v>
      </c>
      <c r="D218" s="73" t="s">
        <v>239</v>
      </c>
      <c r="E218" s="69">
        <v>1575</v>
      </c>
      <c r="F218" s="69" t="s">
        <v>69</v>
      </c>
    </row>
    <row r="219" spans="1:6" ht="15.75" x14ac:dyDescent="0.25">
      <c r="A219" s="69">
        <f>ROWS($B$5:B219)</f>
        <v>215</v>
      </c>
      <c r="B219" s="74" t="s">
        <v>296</v>
      </c>
      <c r="C219" s="70" t="s">
        <v>3</v>
      </c>
      <c r="D219" s="73" t="s">
        <v>256</v>
      </c>
      <c r="E219" s="69">
        <v>2251</v>
      </c>
      <c r="F219" s="69" t="s">
        <v>66</v>
      </c>
    </row>
    <row r="220" spans="1:6" ht="15.75" x14ac:dyDescent="0.25">
      <c r="A220" s="69">
        <f>ROWS($B$5:B220)</f>
        <v>216</v>
      </c>
      <c r="B220" s="74" t="s">
        <v>297</v>
      </c>
      <c r="C220" s="70" t="s">
        <v>3</v>
      </c>
      <c r="D220" s="73" t="s">
        <v>237</v>
      </c>
      <c r="E220" s="69">
        <v>2401</v>
      </c>
      <c r="F220" s="69" t="s">
        <v>66</v>
      </c>
    </row>
    <row r="221" spans="1:6" ht="15.75" x14ac:dyDescent="0.25">
      <c r="A221" s="69">
        <f>ROWS($B$5:B221)</f>
        <v>217</v>
      </c>
      <c r="B221" s="74" t="s">
        <v>298</v>
      </c>
      <c r="C221" s="70" t="s">
        <v>3</v>
      </c>
      <c r="D221" s="73" t="s">
        <v>237</v>
      </c>
      <c r="E221" s="69">
        <v>2401</v>
      </c>
      <c r="F221" s="69" t="s">
        <v>66</v>
      </c>
    </row>
    <row r="222" spans="1:6" ht="15.75" x14ac:dyDescent="0.25">
      <c r="A222" s="69">
        <f>ROWS($B$5:B222)</f>
        <v>218</v>
      </c>
      <c r="B222" s="74" t="s">
        <v>299</v>
      </c>
      <c r="C222" s="70" t="s">
        <v>3</v>
      </c>
      <c r="D222" s="73" t="s">
        <v>239</v>
      </c>
      <c r="E222" s="69">
        <v>1575</v>
      </c>
      <c r="F222" s="69" t="s">
        <v>69</v>
      </c>
    </row>
    <row r="223" spans="1:6" ht="15.75" x14ac:dyDescent="0.25">
      <c r="A223" s="69">
        <f>ROWS($B$5:B223)</f>
        <v>219</v>
      </c>
      <c r="B223" s="74" t="s">
        <v>300</v>
      </c>
      <c r="C223" s="70" t="s">
        <v>3</v>
      </c>
      <c r="D223" s="73" t="s">
        <v>239</v>
      </c>
      <c r="E223" s="69">
        <v>1575</v>
      </c>
      <c r="F223" s="69" t="s">
        <v>69</v>
      </c>
    </row>
    <row r="224" spans="1:6" ht="15.75" x14ac:dyDescent="0.25">
      <c r="A224" s="69">
        <f>ROWS($B$5:B224)</f>
        <v>220</v>
      </c>
      <c r="B224" s="74" t="s">
        <v>301</v>
      </c>
      <c r="C224" s="70" t="s">
        <v>3</v>
      </c>
      <c r="D224" s="73" t="s">
        <v>242</v>
      </c>
      <c r="E224" s="69">
        <v>1725</v>
      </c>
      <c r="F224" s="69" t="s">
        <v>66</v>
      </c>
    </row>
    <row r="225" spans="1:6" ht="15.75" x14ac:dyDescent="0.25">
      <c r="A225" s="69">
        <f>ROWS($B$5:B225)</f>
        <v>221</v>
      </c>
      <c r="B225" s="74" t="s">
        <v>302</v>
      </c>
      <c r="C225" s="70" t="s">
        <v>3</v>
      </c>
      <c r="D225" s="73" t="s">
        <v>244</v>
      </c>
      <c r="E225" s="69">
        <v>2301</v>
      </c>
      <c r="F225" s="69" t="s">
        <v>66</v>
      </c>
    </row>
    <row r="226" spans="1:6" ht="15.75" x14ac:dyDescent="0.25">
      <c r="A226" s="69">
        <f>ROWS($B$5:B226)</f>
        <v>222</v>
      </c>
      <c r="B226" s="74" t="s">
        <v>303</v>
      </c>
      <c r="C226" s="70" t="s">
        <v>3</v>
      </c>
      <c r="D226" s="73" t="s">
        <v>239</v>
      </c>
      <c r="E226" s="69">
        <v>1575</v>
      </c>
      <c r="F226" s="69" t="s">
        <v>69</v>
      </c>
    </row>
    <row r="227" spans="1:6" ht="15.75" x14ac:dyDescent="0.25">
      <c r="A227" s="69">
        <f>ROWS($B$5:B227)</f>
        <v>223</v>
      </c>
      <c r="B227" s="74" t="s">
        <v>304</v>
      </c>
      <c r="C227" s="70" t="s">
        <v>3</v>
      </c>
      <c r="D227" s="73" t="s">
        <v>256</v>
      </c>
      <c r="E227" s="69">
        <v>2251</v>
      </c>
      <c r="F227" s="69" t="s">
        <v>66</v>
      </c>
    </row>
    <row r="228" spans="1:6" ht="15.75" x14ac:dyDescent="0.25">
      <c r="A228" s="69">
        <f>ROWS($B$5:B228)</f>
        <v>224</v>
      </c>
      <c r="B228" s="74" t="s">
        <v>305</v>
      </c>
      <c r="C228" s="74" t="s">
        <v>3</v>
      </c>
      <c r="D228" s="73" t="s">
        <v>237</v>
      </c>
      <c r="E228" s="69">
        <v>2401</v>
      </c>
      <c r="F228" s="69" t="s">
        <v>66</v>
      </c>
    </row>
  </sheetData>
  <autoFilter ref="A4:F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0"/>
  <sheetViews>
    <sheetView workbookViewId="0">
      <selection activeCell="B4" sqref="B4"/>
    </sheetView>
  </sheetViews>
  <sheetFormatPr defaultRowHeight="12.75" x14ac:dyDescent="0.2"/>
  <cols>
    <col min="1" max="1" width="14.5" customWidth="1"/>
    <col min="2" max="3" width="19.1640625" customWidth="1"/>
    <col min="4" max="13" width="5" customWidth="1"/>
    <col min="14" max="14" width="11.1640625" bestFit="1" customWidth="1"/>
  </cols>
  <sheetData>
    <row r="3" spans="1:2" x14ac:dyDescent="0.2">
      <c r="A3" s="17" t="s">
        <v>35</v>
      </c>
      <c r="B3" t="s">
        <v>308</v>
      </c>
    </row>
    <row r="4" spans="1:2" x14ac:dyDescent="0.2">
      <c r="A4" t="s">
        <v>145</v>
      </c>
      <c r="B4">
        <v>2125</v>
      </c>
    </row>
    <row r="5" spans="1:2" x14ac:dyDescent="0.2">
      <c r="A5" t="s">
        <v>155</v>
      </c>
      <c r="B5">
        <v>900</v>
      </c>
    </row>
    <row r="6" spans="1:2" x14ac:dyDescent="0.2">
      <c r="A6" t="s">
        <v>71</v>
      </c>
      <c r="B6">
        <v>1600</v>
      </c>
    </row>
    <row r="7" spans="1:2" x14ac:dyDescent="0.2">
      <c r="A7" t="s">
        <v>239</v>
      </c>
      <c r="B7">
        <v>1575</v>
      </c>
    </row>
    <row r="8" spans="1:2" x14ac:dyDescent="0.2">
      <c r="A8" t="s">
        <v>242</v>
      </c>
      <c r="B8">
        <v>1725</v>
      </c>
    </row>
    <row r="9" spans="1:2" x14ac:dyDescent="0.2">
      <c r="A9" t="s">
        <v>65</v>
      </c>
      <c r="B9">
        <v>2351</v>
      </c>
    </row>
    <row r="10" spans="1:2" x14ac:dyDescent="0.2">
      <c r="A10" t="s">
        <v>244</v>
      </c>
      <c r="B10">
        <v>2301</v>
      </c>
    </row>
    <row r="11" spans="1:2" x14ac:dyDescent="0.2">
      <c r="A11" t="s">
        <v>68</v>
      </c>
      <c r="B11">
        <v>2125</v>
      </c>
    </row>
    <row r="12" spans="1:2" x14ac:dyDescent="0.2">
      <c r="A12" t="s">
        <v>74</v>
      </c>
      <c r="B12">
        <v>2421</v>
      </c>
    </row>
    <row r="13" spans="1:2" x14ac:dyDescent="0.2">
      <c r="A13" t="s">
        <v>143</v>
      </c>
      <c r="B13">
        <v>2351</v>
      </c>
    </row>
    <row r="14" spans="1:2" x14ac:dyDescent="0.2">
      <c r="A14" t="s">
        <v>147</v>
      </c>
      <c r="B14">
        <v>1900</v>
      </c>
    </row>
    <row r="15" spans="1:2" x14ac:dyDescent="0.2">
      <c r="A15" t="s">
        <v>149</v>
      </c>
      <c r="B15">
        <v>1900</v>
      </c>
    </row>
    <row r="16" spans="1:2" x14ac:dyDescent="0.2">
      <c r="A16" t="s">
        <v>151</v>
      </c>
      <c r="B16">
        <v>2225</v>
      </c>
    </row>
    <row r="17" spans="1:2" x14ac:dyDescent="0.2">
      <c r="A17" t="s">
        <v>237</v>
      </c>
      <c r="B17">
        <v>2401</v>
      </c>
    </row>
    <row r="18" spans="1:2" x14ac:dyDescent="0.2">
      <c r="A18" t="s">
        <v>247</v>
      </c>
      <c r="B18">
        <v>2251</v>
      </c>
    </row>
    <row r="19" spans="1:2" x14ac:dyDescent="0.2">
      <c r="A19" t="s">
        <v>256</v>
      </c>
      <c r="B19">
        <v>2251</v>
      </c>
    </row>
    <row r="20" spans="1:2" x14ac:dyDescent="0.2">
      <c r="A20" t="s">
        <v>34</v>
      </c>
      <c r="B20">
        <v>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9:T50"/>
  <sheetViews>
    <sheetView topLeftCell="A8" zoomScaleNormal="100" workbookViewId="0">
      <selection activeCell="F10" sqref="F10:M28"/>
    </sheetView>
  </sheetViews>
  <sheetFormatPr defaultColWidth="9.33203125" defaultRowHeight="15" x14ac:dyDescent="0.25"/>
  <cols>
    <col min="1" max="5" width="9.33203125" style="1"/>
    <col min="6" max="6" width="11.33203125" style="1" bestFit="1" customWidth="1"/>
    <col min="7" max="7" width="25.332031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83203125" style="1" bestFit="1" customWidth="1"/>
    <col min="14" max="16384" width="9.33203125" style="1"/>
  </cols>
  <sheetData>
    <row r="9" spans="6:17" ht="15.75" thickBot="1" x14ac:dyDescent="0.3">
      <c r="L9" s="1">
        <v>7500</v>
      </c>
      <c r="M9" s="1">
        <v>8500</v>
      </c>
    </row>
    <row r="10" spans="6:17" ht="69" thickBot="1" x14ac:dyDescent="0.3">
      <c r="F10" s="95" t="s">
        <v>307</v>
      </c>
      <c r="G10" s="26" t="s">
        <v>0</v>
      </c>
      <c r="H10" s="4" t="s">
        <v>309</v>
      </c>
      <c r="I10" s="4" t="s">
        <v>310</v>
      </c>
      <c r="J10" s="4" t="s">
        <v>36</v>
      </c>
      <c r="K10" s="27" t="s">
        <v>311</v>
      </c>
      <c r="L10" s="4" t="s">
        <v>312</v>
      </c>
      <c r="M10" s="28" t="s">
        <v>313</v>
      </c>
    </row>
    <row r="11" spans="6:17" ht="15.75" hidden="1" thickBot="1" x14ac:dyDescent="0.3">
      <c r="F11" s="96"/>
      <c r="G11" s="3" t="s">
        <v>1</v>
      </c>
      <c r="H11" s="4" t="s">
        <v>2</v>
      </c>
      <c r="I11" s="77" t="s">
        <v>3</v>
      </c>
      <c r="J11" s="77" t="s">
        <v>4</v>
      </c>
      <c r="K11" s="5" t="s">
        <v>5</v>
      </c>
      <c r="L11" s="4" t="s">
        <v>6</v>
      </c>
      <c r="M11" s="4" t="s">
        <v>7</v>
      </c>
    </row>
    <row r="12" spans="6:17" x14ac:dyDescent="0.25">
      <c r="F12" s="91" t="s">
        <v>1</v>
      </c>
      <c r="G12" s="75" t="s">
        <v>71</v>
      </c>
      <c r="H12" s="88">
        <f>I12/10.7639</f>
        <v>148.64500785031447</v>
      </c>
      <c r="I12" s="78">
        <v>1600</v>
      </c>
      <c r="J12" s="78">
        <v>16</v>
      </c>
      <c r="K12" s="6">
        <f>I12*J12</f>
        <v>25600</v>
      </c>
      <c r="L12" s="7">
        <f>(K12*$L$9)/10^7</f>
        <v>19.2</v>
      </c>
      <c r="M12" s="12">
        <f>(K12*$M$9)/10^7</f>
        <v>21.76</v>
      </c>
      <c r="N12" s="11"/>
      <c r="Q12" s="1">
        <v>86</v>
      </c>
    </row>
    <row r="13" spans="6:17" x14ac:dyDescent="0.25">
      <c r="F13" s="97"/>
      <c r="G13" s="76" t="s">
        <v>65</v>
      </c>
      <c r="H13" s="88">
        <f t="shared" ref="H13:H27" si="0">I13/10.7639</f>
        <v>218.41525841005586</v>
      </c>
      <c r="I13" s="78">
        <v>2351</v>
      </c>
      <c r="J13" s="78">
        <v>16</v>
      </c>
      <c r="K13" s="6">
        <f t="shared" ref="K13:K27" si="1">I13*J13</f>
        <v>37616</v>
      </c>
      <c r="L13" s="7">
        <f t="shared" ref="L13:L27" si="2">(K13*$L$9)/10^7</f>
        <v>28.212</v>
      </c>
      <c r="M13" s="12">
        <f t="shared" ref="M13:M27" si="3">(K13*$M$9)/10^7</f>
        <v>31.973600000000001</v>
      </c>
      <c r="N13" s="11"/>
      <c r="Q13" s="1">
        <v>88</v>
      </c>
    </row>
    <row r="14" spans="6:17" x14ac:dyDescent="0.25">
      <c r="F14" s="97"/>
      <c r="G14" s="76" t="s">
        <v>68</v>
      </c>
      <c r="H14" s="88">
        <f t="shared" si="0"/>
        <v>197.41915105119892</v>
      </c>
      <c r="I14" s="78">
        <v>2125</v>
      </c>
      <c r="J14" s="78">
        <v>24</v>
      </c>
      <c r="K14" s="6">
        <f t="shared" si="1"/>
        <v>51000</v>
      </c>
      <c r="L14" s="7">
        <f t="shared" si="2"/>
        <v>38.25</v>
      </c>
      <c r="M14" s="12">
        <f t="shared" si="3"/>
        <v>43.35</v>
      </c>
      <c r="N14" s="11"/>
      <c r="Q14" s="1">
        <v>86</v>
      </c>
    </row>
    <row r="15" spans="6:17" ht="15.75" thickBot="1" x14ac:dyDescent="0.3">
      <c r="F15" s="98"/>
      <c r="G15" s="76" t="s">
        <v>74</v>
      </c>
      <c r="H15" s="88">
        <f t="shared" si="0"/>
        <v>224.91847750350709</v>
      </c>
      <c r="I15" s="78">
        <v>2421</v>
      </c>
      <c r="J15" s="78">
        <v>16</v>
      </c>
      <c r="K15" s="6">
        <f t="shared" si="1"/>
        <v>38736</v>
      </c>
      <c r="L15" s="7">
        <f t="shared" si="2"/>
        <v>29.052</v>
      </c>
      <c r="M15" s="12">
        <f t="shared" si="3"/>
        <v>32.925600000000003</v>
      </c>
      <c r="N15" s="11"/>
      <c r="Q15" s="1">
        <v>88</v>
      </c>
    </row>
    <row r="16" spans="6:17" x14ac:dyDescent="0.25">
      <c r="F16" s="91" t="s">
        <v>2</v>
      </c>
      <c r="G16" s="76" t="s">
        <v>145</v>
      </c>
      <c r="H16" s="88">
        <f t="shared" si="0"/>
        <v>197.41915105119892</v>
      </c>
      <c r="I16" s="78">
        <v>2125</v>
      </c>
      <c r="J16" s="78">
        <v>16</v>
      </c>
      <c r="K16" s="6">
        <f t="shared" si="1"/>
        <v>34000</v>
      </c>
      <c r="L16" s="7">
        <f t="shared" si="2"/>
        <v>25.5</v>
      </c>
      <c r="M16" s="12">
        <f t="shared" si="3"/>
        <v>28.9</v>
      </c>
      <c r="N16" s="11"/>
      <c r="Q16" s="1">
        <v>86</v>
      </c>
    </row>
    <row r="17" spans="6:20" x14ac:dyDescent="0.25">
      <c r="F17" s="92"/>
      <c r="G17" s="76" t="s">
        <v>155</v>
      </c>
      <c r="H17" s="88">
        <f t="shared" si="0"/>
        <v>83.612816915801901</v>
      </c>
      <c r="I17" s="78">
        <v>900</v>
      </c>
      <c r="J17" s="78">
        <v>8</v>
      </c>
      <c r="K17" s="6">
        <f t="shared" si="1"/>
        <v>7200</v>
      </c>
      <c r="L17" s="7">
        <f t="shared" si="2"/>
        <v>5.4</v>
      </c>
      <c r="M17" s="12">
        <f t="shared" si="3"/>
        <v>6.12</v>
      </c>
      <c r="N17" s="11"/>
      <c r="Q17" s="1">
        <v>88</v>
      </c>
    </row>
    <row r="18" spans="6:20" x14ac:dyDescent="0.25">
      <c r="F18" s="92"/>
      <c r="G18" s="76" t="s">
        <v>143</v>
      </c>
      <c r="H18" s="88">
        <f t="shared" si="0"/>
        <v>218.41525841005586</v>
      </c>
      <c r="I18" s="78">
        <v>2351</v>
      </c>
      <c r="J18" s="78">
        <v>16</v>
      </c>
      <c r="K18" s="6">
        <f t="shared" si="1"/>
        <v>37616</v>
      </c>
      <c r="L18" s="7">
        <f t="shared" si="2"/>
        <v>28.212</v>
      </c>
      <c r="M18" s="12">
        <f t="shared" si="3"/>
        <v>31.973600000000001</v>
      </c>
      <c r="N18" s="11"/>
      <c r="Q18" s="1">
        <v>88</v>
      </c>
    </row>
    <row r="19" spans="6:20" x14ac:dyDescent="0.25">
      <c r="F19" s="92"/>
      <c r="G19" s="76" t="s">
        <v>147</v>
      </c>
      <c r="H19" s="88">
        <f t="shared" si="0"/>
        <v>176.51594682224845</v>
      </c>
      <c r="I19" s="78">
        <v>1900</v>
      </c>
      <c r="J19" s="78">
        <v>16</v>
      </c>
      <c r="K19" s="6">
        <f t="shared" si="1"/>
        <v>30400</v>
      </c>
      <c r="L19" s="7">
        <f t="shared" si="2"/>
        <v>22.8</v>
      </c>
      <c r="M19" s="12">
        <f t="shared" si="3"/>
        <v>25.84</v>
      </c>
      <c r="N19" s="11"/>
      <c r="Q19" s="1">
        <v>88</v>
      </c>
      <c r="T19" s="1">
        <v>990</v>
      </c>
    </row>
    <row r="20" spans="6:20" x14ac:dyDescent="0.25">
      <c r="F20" s="92"/>
      <c r="G20" s="76" t="s">
        <v>149</v>
      </c>
      <c r="H20" s="88">
        <f t="shared" si="0"/>
        <v>176.51594682224845</v>
      </c>
      <c r="I20" s="78">
        <v>1900</v>
      </c>
      <c r="J20" s="78">
        <v>16</v>
      </c>
      <c r="K20" s="6">
        <f t="shared" si="1"/>
        <v>30400</v>
      </c>
      <c r="L20" s="7">
        <f t="shared" si="2"/>
        <v>22.8</v>
      </c>
      <c r="M20" s="12">
        <f t="shared" si="3"/>
        <v>25.84</v>
      </c>
      <c r="N20" s="11"/>
      <c r="Q20" s="1">
        <v>58</v>
      </c>
      <c r="T20" s="1">
        <v>176</v>
      </c>
    </row>
    <row r="21" spans="6:20" ht="15.75" thickBot="1" x14ac:dyDescent="0.3">
      <c r="F21" s="93"/>
      <c r="G21" s="76" t="s">
        <v>149</v>
      </c>
      <c r="H21" s="88">
        <f t="shared" si="0"/>
        <v>206.70946404184357</v>
      </c>
      <c r="I21" s="78">
        <v>2225</v>
      </c>
      <c r="J21" s="78">
        <v>16</v>
      </c>
      <c r="K21" s="6">
        <f t="shared" si="1"/>
        <v>35600</v>
      </c>
      <c r="L21" s="7">
        <f t="shared" si="2"/>
        <v>26.7</v>
      </c>
      <c r="M21" s="12">
        <f t="shared" si="3"/>
        <v>30.26</v>
      </c>
      <c r="N21" s="11"/>
      <c r="Q21" s="1">
        <v>78</v>
      </c>
    </row>
    <row r="22" spans="6:20" x14ac:dyDescent="0.25">
      <c r="F22" s="91" t="s">
        <v>3</v>
      </c>
      <c r="G22" s="76" t="s">
        <v>239</v>
      </c>
      <c r="H22" s="88">
        <f t="shared" si="0"/>
        <v>146.32242960265333</v>
      </c>
      <c r="I22" s="78">
        <v>1575</v>
      </c>
      <c r="J22" s="78">
        <v>24</v>
      </c>
      <c r="K22" s="6">
        <f t="shared" si="1"/>
        <v>37800</v>
      </c>
      <c r="L22" s="7">
        <f t="shared" si="2"/>
        <v>28.35</v>
      </c>
      <c r="M22" s="12">
        <f t="shared" si="3"/>
        <v>32.130000000000003</v>
      </c>
      <c r="N22" s="11"/>
      <c r="Q22" s="1">
        <v>83</v>
      </c>
      <c r="T22" s="1">
        <f>SUM(T19:T21)</f>
        <v>1166</v>
      </c>
    </row>
    <row r="23" spans="6:20" x14ac:dyDescent="0.25">
      <c r="F23" s="94"/>
      <c r="G23" s="76" t="s">
        <v>242</v>
      </c>
      <c r="H23" s="88">
        <f t="shared" si="0"/>
        <v>160.25789908862029</v>
      </c>
      <c r="I23" s="78">
        <v>1725</v>
      </c>
      <c r="J23" s="78">
        <v>8</v>
      </c>
      <c r="K23" s="6">
        <f t="shared" si="1"/>
        <v>13800</v>
      </c>
      <c r="L23" s="7">
        <f t="shared" si="2"/>
        <v>10.35</v>
      </c>
      <c r="M23" s="12">
        <f t="shared" si="3"/>
        <v>11.73</v>
      </c>
      <c r="N23" s="11"/>
      <c r="Q23" s="1">
        <f>SUM(Q12:Q22)</f>
        <v>917</v>
      </c>
    </row>
    <row r="24" spans="6:20" x14ac:dyDescent="0.25">
      <c r="F24" s="94"/>
      <c r="G24" s="76" t="s">
        <v>244</v>
      </c>
      <c r="H24" s="88">
        <f t="shared" si="0"/>
        <v>213.77010191473352</v>
      </c>
      <c r="I24" s="78">
        <v>2301</v>
      </c>
      <c r="J24" s="78">
        <v>8</v>
      </c>
      <c r="K24" s="6">
        <f t="shared" si="1"/>
        <v>18408</v>
      </c>
      <c r="L24" s="7">
        <f t="shared" si="2"/>
        <v>13.805999999999999</v>
      </c>
      <c r="M24" s="12">
        <f t="shared" si="3"/>
        <v>15.646800000000001</v>
      </c>
      <c r="N24" s="11"/>
    </row>
    <row r="25" spans="6:20" x14ac:dyDescent="0.25">
      <c r="F25" s="94"/>
      <c r="G25" s="76" t="s">
        <v>237</v>
      </c>
      <c r="H25" s="88">
        <f t="shared" si="0"/>
        <v>223.06041490537817</v>
      </c>
      <c r="I25" s="78">
        <v>2401</v>
      </c>
      <c r="J25" s="78">
        <v>16</v>
      </c>
      <c r="K25" s="6">
        <f t="shared" si="1"/>
        <v>38416</v>
      </c>
      <c r="L25" s="7">
        <f t="shared" si="2"/>
        <v>28.812000000000001</v>
      </c>
      <c r="M25" s="12">
        <f t="shared" si="3"/>
        <v>32.653599999999997</v>
      </c>
      <c r="N25" s="11"/>
    </row>
    <row r="26" spans="6:20" x14ac:dyDescent="0.25">
      <c r="F26" s="94"/>
      <c r="G26" s="76" t="s">
        <v>247</v>
      </c>
      <c r="H26" s="88">
        <f t="shared" si="0"/>
        <v>209.12494541941118</v>
      </c>
      <c r="I26" s="78">
        <v>2251</v>
      </c>
      <c r="J26" s="78">
        <v>1</v>
      </c>
      <c r="K26" s="6">
        <f t="shared" si="1"/>
        <v>2251</v>
      </c>
      <c r="L26" s="7">
        <f t="shared" si="2"/>
        <v>1.68825</v>
      </c>
      <c r="M26" s="12">
        <f t="shared" si="3"/>
        <v>1.9133500000000001</v>
      </c>
      <c r="N26" s="11"/>
    </row>
    <row r="27" spans="6:20" ht="15.75" thickBot="1" x14ac:dyDescent="0.3">
      <c r="F27" s="94"/>
      <c r="G27" s="79" t="s">
        <v>256</v>
      </c>
      <c r="H27" s="89">
        <f t="shared" si="0"/>
        <v>209.12494541941118</v>
      </c>
      <c r="I27" s="80">
        <v>2251</v>
      </c>
      <c r="J27" s="78">
        <v>7</v>
      </c>
      <c r="K27" s="6">
        <f t="shared" si="1"/>
        <v>15757</v>
      </c>
      <c r="L27" s="7">
        <f t="shared" si="2"/>
        <v>11.81775</v>
      </c>
      <c r="M27" s="12">
        <f t="shared" si="3"/>
        <v>13.39345</v>
      </c>
      <c r="N27" s="11"/>
    </row>
    <row r="28" spans="6:20" ht="15.75" thickBot="1" x14ac:dyDescent="0.3">
      <c r="F28" s="23" t="s">
        <v>8</v>
      </c>
      <c r="G28" s="24"/>
      <c r="H28" s="24"/>
      <c r="I28" s="25"/>
      <c r="J28" s="81">
        <f>SUM(J12:J27)</f>
        <v>224</v>
      </c>
      <c r="K28" s="8">
        <f>SUM(K12:K27)</f>
        <v>454600</v>
      </c>
      <c r="L28" s="29">
        <f>SUM(L12:L27)</f>
        <v>340.95</v>
      </c>
      <c r="M28" s="29">
        <f>SUM(M12:M27)</f>
        <v>386.40999999999997</v>
      </c>
    </row>
    <row r="29" spans="6:20" x14ac:dyDescent="0.25">
      <c r="K29" s="2">
        <f>K28/10.7639</f>
        <v>42233.762855470603</v>
      </c>
    </row>
    <row r="31" spans="6:20" x14ac:dyDescent="0.25">
      <c r="F31"/>
      <c r="G31"/>
      <c r="H31"/>
      <c r="I31"/>
      <c r="J31"/>
      <c r="K31"/>
      <c r="L31"/>
      <c r="M31"/>
    </row>
    <row r="32" spans="6:20" x14ac:dyDescent="0.25">
      <c r="F32"/>
      <c r="G32"/>
      <c r="H32"/>
      <c r="I32"/>
      <c r="J32"/>
      <c r="K32"/>
      <c r="L32"/>
      <c r="M32"/>
      <c r="N32"/>
    </row>
    <row r="33" spans="6:14" x14ac:dyDescent="0.25">
      <c r="F33"/>
      <c r="G33"/>
      <c r="H33"/>
      <c r="I33"/>
      <c r="J33"/>
      <c r="K33"/>
      <c r="L33"/>
      <c r="M33"/>
      <c r="N33"/>
    </row>
    <row r="34" spans="6:14" x14ac:dyDescent="0.25">
      <c r="F34"/>
      <c r="G34"/>
      <c r="H34"/>
      <c r="I34"/>
      <c r="J34"/>
      <c r="K34"/>
      <c r="L34"/>
      <c r="M34"/>
      <c r="N34"/>
    </row>
    <row r="35" spans="6:14" x14ac:dyDescent="0.25">
      <c r="F35"/>
      <c r="G35"/>
      <c r="H35"/>
      <c r="I35"/>
      <c r="J35"/>
      <c r="K35"/>
      <c r="L35"/>
      <c r="M35"/>
      <c r="N35"/>
    </row>
    <row r="36" spans="6:14" x14ac:dyDescent="0.25">
      <c r="F36"/>
      <c r="G36"/>
      <c r="H36"/>
      <c r="I36"/>
      <c r="J36"/>
      <c r="K36"/>
      <c r="L36"/>
      <c r="M36"/>
      <c r="N36"/>
    </row>
    <row r="37" spans="6:14" x14ac:dyDescent="0.25">
      <c r="F37"/>
      <c r="G37"/>
      <c r="H37"/>
      <c r="I37"/>
      <c r="J37"/>
      <c r="K37"/>
      <c r="L37"/>
      <c r="M37"/>
      <c r="N37"/>
    </row>
    <row r="38" spans="6:14" x14ac:dyDescent="0.25">
      <c r="F38"/>
      <c r="G38"/>
      <c r="H38"/>
      <c r="I38"/>
      <c r="J38"/>
      <c r="K38"/>
      <c r="L38"/>
      <c r="M38"/>
      <c r="N38"/>
    </row>
    <row r="39" spans="6:14" x14ac:dyDescent="0.25">
      <c r="F39"/>
      <c r="G39"/>
      <c r="H39"/>
      <c r="I39"/>
      <c r="J39"/>
      <c r="K39"/>
      <c r="L39"/>
      <c r="M39"/>
      <c r="N39"/>
    </row>
    <row r="40" spans="6:14" x14ac:dyDescent="0.25">
      <c r="F40"/>
      <c r="G40"/>
      <c r="H40"/>
      <c r="I40"/>
      <c r="J40"/>
      <c r="K40"/>
      <c r="L40"/>
      <c r="M40"/>
      <c r="N40"/>
    </row>
    <row r="41" spans="6:14" x14ac:dyDescent="0.25">
      <c r="F41"/>
      <c r="G41"/>
      <c r="H41"/>
      <c r="I41"/>
      <c r="J41"/>
      <c r="K41"/>
      <c r="L41"/>
      <c r="M41"/>
      <c r="N41"/>
    </row>
    <row r="42" spans="6:14" x14ac:dyDescent="0.25">
      <c r="F42"/>
      <c r="G42"/>
      <c r="H42"/>
      <c r="I42"/>
      <c r="J42"/>
      <c r="K42"/>
      <c r="L42"/>
      <c r="M42"/>
      <c r="N42"/>
    </row>
    <row r="43" spans="6:14" x14ac:dyDescent="0.25">
      <c r="F43"/>
      <c r="G43"/>
      <c r="H43"/>
      <c r="I43"/>
      <c r="J43"/>
      <c r="K43"/>
      <c r="L43"/>
      <c r="M43"/>
      <c r="N43"/>
    </row>
    <row r="44" spans="6:14" x14ac:dyDescent="0.25">
      <c r="F44"/>
      <c r="G44"/>
      <c r="H44"/>
      <c r="I44"/>
      <c r="J44"/>
      <c r="K44"/>
      <c r="L44"/>
      <c r="M44"/>
      <c r="N44"/>
    </row>
    <row r="45" spans="6:14" x14ac:dyDescent="0.25">
      <c r="F45"/>
      <c r="G45"/>
      <c r="H45"/>
      <c r="I45"/>
      <c r="J45"/>
      <c r="K45"/>
      <c r="L45"/>
      <c r="M45"/>
      <c r="N45"/>
    </row>
    <row r="46" spans="6:14" x14ac:dyDescent="0.25">
      <c r="F46"/>
      <c r="G46"/>
      <c r="H46"/>
      <c r="I46"/>
      <c r="J46"/>
      <c r="K46"/>
      <c r="L46"/>
      <c r="M46"/>
      <c r="N46"/>
    </row>
    <row r="47" spans="6:14" x14ac:dyDescent="0.25">
      <c r="F47"/>
      <c r="G47"/>
      <c r="H47"/>
      <c r="I47"/>
      <c r="J47"/>
      <c r="K47"/>
      <c r="L47"/>
      <c r="M47"/>
      <c r="N47"/>
    </row>
    <row r="48" spans="6:14" x14ac:dyDescent="0.25">
      <c r="F48"/>
      <c r="G48"/>
      <c r="H48"/>
      <c r="I48"/>
      <c r="J48"/>
      <c r="K48"/>
      <c r="L48"/>
      <c r="M48"/>
      <c r="N48"/>
    </row>
    <row r="49" spans="6:14" x14ac:dyDescent="0.25">
      <c r="F49"/>
      <c r="G49"/>
      <c r="H49"/>
      <c r="I49"/>
      <c r="J49"/>
      <c r="K49"/>
      <c r="L49"/>
      <c r="M49"/>
      <c r="N49"/>
    </row>
    <row r="50" spans="6:14" x14ac:dyDescent="0.25">
      <c r="F50"/>
      <c r="G50"/>
      <c r="H50"/>
      <c r="I50"/>
      <c r="J50"/>
      <c r="K50"/>
      <c r="L50"/>
      <c r="M50"/>
      <c r="N50"/>
    </row>
  </sheetData>
  <mergeCells count="4">
    <mergeCell ref="F16:F21"/>
    <mergeCell ref="F22:F27"/>
    <mergeCell ref="F10:F11"/>
    <mergeCell ref="F12:F15"/>
  </mergeCells>
  <phoneticPr fontId="1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P37"/>
  <sheetViews>
    <sheetView showGridLines="0" tabSelected="1" zoomScaleNormal="100" workbookViewId="0">
      <selection activeCell="E6" sqref="E6"/>
    </sheetView>
  </sheetViews>
  <sheetFormatPr defaultColWidth="9.33203125" defaultRowHeight="15" x14ac:dyDescent="0.25"/>
  <cols>
    <col min="1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7" style="1" customWidth="1"/>
    <col min="9" max="10" width="16" style="1" bestFit="1" customWidth="1"/>
    <col min="11" max="11" width="5.83203125" style="1" bestFit="1" customWidth="1"/>
    <col min="12" max="12" width="12.5" style="1" customWidth="1"/>
    <col min="13" max="13" width="16.83203125" style="1" customWidth="1"/>
    <col min="14" max="14" width="9.1640625" style="1" bestFit="1" customWidth="1"/>
    <col min="15" max="15" width="12.6640625" style="1" bestFit="1" customWidth="1"/>
    <col min="16" max="16" width="17.83203125" style="1" bestFit="1" customWidth="1"/>
    <col min="17" max="16384" width="9.33203125" style="1"/>
  </cols>
  <sheetData>
    <row r="1" spans="4:15" x14ac:dyDescent="0.25">
      <c r="G1" s="41" t="s">
        <v>9</v>
      </c>
      <c r="H1" s="41" t="s">
        <v>10</v>
      </c>
      <c r="I1" s="41" t="s">
        <v>21</v>
      </c>
      <c r="J1" s="41" t="s">
        <v>43</v>
      </c>
    </row>
    <row r="2" spans="4:15" x14ac:dyDescent="0.25">
      <c r="F2" s="47" t="s">
        <v>11</v>
      </c>
      <c r="G2" s="39">
        <f>H2/4046.856</f>
        <v>2.3608450609559619</v>
      </c>
      <c r="H2" s="30">
        <v>9554</v>
      </c>
      <c r="I2" s="31">
        <f>H2*10.7639</f>
        <v>102838.3006</v>
      </c>
      <c r="J2" s="31">
        <f>I2/9</f>
        <v>11426.477844444446</v>
      </c>
    </row>
    <row r="3" spans="4:15" x14ac:dyDescent="0.25">
      <c r="M3" s="40" t="s">
        <v>39</v>
      </c>
      <c r="N3" s="33">
        <v>55000</v>
      </c>
      <c r="O3" s="43" t="s">
        <v>42</v>
      </c>
    </row>
    <row r="4" spans="4:15" x14ac:dyDescent="0.25">
      <c r="D4" s="47" t="s">
        <v>12</v>
      </c>
      <c r="H4" s="47" t="s">
        <v>13</v>
      </c>
      <c r="M4" s="40" t="s">
        <v>40</v>
      </c>
      <c r="N4" s="37">
        <f>N3*(1-N5)</f>
        <v>38500</v>
      </c>
      <c r="O4" s="43" t="s">
        <v>42</v>
      </c>
    </row>
    <row r="5" spans="4:15" x14ac:dyDescent="0.25">
      <c r="D5" s="46" t="s">
        <v>50</v>
      </c>
      <c r="E5" s="85">
        <v>15000</v>
      </c>
      <c r="F5" s="102" t="s">
        <v>328</v>
      </c>
      <c r="H5" s="44" t="s">
        <v>14</v>
      </c>
      <c r="I5" s="35">
        <f>N4</f>
        <v>38500</v>
      </c>
      <c r="J5" s="42" t="s">
        <v>52</v>
      </c>
      <c r="M5" s="83" t="s">
        <v>316</v>
      </c>
      <c r="N5" s="87">
        <v>0.3</v>
      </c>
    </row>
    <row r="6" spans="4:15" x14ac:dyDescent="0.25">
      <c r="D6" s="46" t="s">
        <v>51</v>
      </c>
      <c r="E6" s="85">
        <v>12000</v>
      </c>
      <c r="F6" s="103" t="s">
        <v>329</v>
      </c>
      <c r="H6" s="40" t="s">
        <v>38</v>
      </c>
      <c r="I6" s="36">
        <f>I5*J2</f>
        <v>439919397.01111114</v>
      </c>
    </row>
    <row r="7" spans="4:15" x14ac:dyDescent="0.25">
      <c r="D7" s="40" t="s">
        <v>38</v>
      </c>
      <c r="E7" s="85">
        <f>E5*H2</f>
        <v>143310000</v>
      </c>
      <c r="H7" s="18"/>
      <c r="I7" s="2"/>
    </row>
    <row r="8" spans="4:15" x14ac:dyDescent="0.25">
      <c r="D8" s="40" t="s">
        <v>15</v>
      </c>
      <c r="E8" s="104">
        <f>E6*E21</f>
        <v>435103800</v>
      </c>
      <c r="H8" s="45" t="s">
        <v>53</v>
      </c>
      <c r="I8" s="38">
        <f>I6/F20</f>
        <v>1776.0783236108198</v>
      </c>
    </row>
    <row r="9" spans="4:15" x14ac:dyDescent="0.25">
      <c r="D9" s="40" t="s">
        <v>54</v>
      </c>
      <c r="E9" s="86">
        <f>SUM(E7:E8)</f>
        <v>578413800</v>
      </c>
    </row>
    <row r="11" spans="4:15" ht="15.75" thickBot="1" x14ac:dyDescent="0.3"/>
    <row r="12" spans="4:15" ht="15.75" thickBot="1" x14ac:dyDescent="0.3">
      <c r="D12" s="56" t="s">
        <v>16</v>
      </c>
      <c r="E12" s="55"/>
      <c r="F12" s="57"/>
      <c r="G12" s="10"/>
      <c r="H12" s="56" t="s">
        <v>17</v>
      </c>
      <c r="I12" s="52"/>
      <c r="J12" s="53"/>
    </row>
    <row r="13" spans="4:15" x14ac:dyDescent="0.25">
      <c r="D13" s="50" t="s">
        <v>11</v>
      </c>
      <c r="E13" s="48" t="s">
        <v>18</v>
      </c>
      <c r="F13" s="51" t="s">
        <v>19</v>
      </c>
      <c r="G13" s="10"/>
      <c r="H13" s="50" t="s">
        <v>11</v>
      </c>
      <c r="I13" s="48" t="s">
        <v>18</v>
      </c>
      <c r="J13" s="51" t="s">
        <v>19</v>
      </c>
    </row>
    <row r="14" spans="4:15" ht="15.75" thickBot="1" x14ac:dyDescent="0.3">
      <c r="D14" s="58">
        <f>E20*10.7639</f>
        <v>247691.439709</v>
      </c>
      <c r="E14" s="59">
        <v>1800</v>
      </c>
      <c r="F14" s="60">
        <f>E14*D14</f>
        <v>445844591.47619998</v>
      </c>
      <c r="G14" s="10"/>
      <c r="H14" s="58">
        <f>E22*10.7639</f>
        <v>142593.043026</v>
      </c>
      <c r="I14" s="59">
        <v>1500</v>
      </c>
      <c r="J14" s="60">
        <f>I14*H14</f>
        <v>213889564.539</v>
      </c>
      <c r="L14" s="40" t="s">
        <v>20</v>
      </c>
      <c r="M14" s="32">
        <f>J14+F14</f>
        <v>659734156.01520002</v>
      </c>
    </row>
    <row r="15" spans="4:15" x14ac:dyDescent="0.25">
      <c r="D15" s="49" t="s">
        <v>21</v>
      </c>
      <c r="E15" s="49" t="s">
        <v>22</v>
      </c>
      <c r="H15" s="49" t="s">
        <v>21</v>
      </c>
      <c r="I15" s="49" t="s">
        <v>22</v>
      </c>
    </row>
    <row r="16" spans="4:15" x14ac:dyDescent="0.25">
      <c r="L16" s="47" t="s">
        <v>41</v>
      </c>
      <c r="O16" s="47" t="s">
        <v>56</v>
      </c>
    </row>
    <row r="17" spans="4:16" x14ac:dyDescent="0.25">
      <c r="L17" s="44" t="s">
        <v>23</v>
      </c>
      <c r="M17" s="32">
        <f>M14</f>
        <v>659734156.01520002</v>
      </c>
      <c r="O17" s="44" t="s">
        <v>1</v>
      </c>
      <c r="P17" s="32">
        <f>I6</f>
        <v>439919397.01111114</v>
      </c>
    </row>
    <row r="18" spans="4:16" x14ac:dyDescent="0.25">
      <c r="K18" s="54">
        <v>7.0000000000000007E-2</v>
      </c>
      <c r="L18" s="44" t="s">
        <v>24</v>
      </c>
      <c r="M18" s="32">
        <f>$M$17*K18</f>
        <v>46181390.921064004</v>
      </c>
      <c r="O18" s="44" t="s">
        <v>2</v>
      </c>
      <c r="P18" s="32">
        <f>M14</f>
        <v>659734156.01520002</v>
      </c>
    </row>
    <row r="19" spans="4:16" x14ac:dyDescent="0.25">
      <c r="E19" s="41" t="s">
        <v>10</v>
      </c>
      <c r="F19" s="41" t="s">
        <v>21</v>
      </c>
      <c r="K19" s="54">
        <v>0.09</v>
      </c>
      <c r="L19" s="44" t="s">
        <v>25</v>
      </c>
      <c r="M19" s="32">
        <f>$M$17*K19</f>
        <v>59376074.041368</v>
      </c>
      <c r="O19" s="44" t="s">
        <v>3</v>
      </c>
      <c r="P19" s="32">
        <f>M22</f>
        <v>138544172.763192</v>
      </c>
    </row>
    <row r="20" spans="4:16" x14ac:dyDescent="0.25">
      <c r="D20" s="40" t="s">
        <v>27</v>
      </c>
      <c r="E20" s="30">
        <v>23011.31</v>
      </c>
      <c r="F20" s="32">
        <f>E20*10.7639</f>
        <v>247691.439709</v>
      </c>
      <c r="H20" s="13"/>
      <c r="K20" s="54">
        <v>0.05</v>
      </c>
      <c r="L20" s="44" t="s">
        <v>26</v>
      </c>
      <c r="M20" s="32">
        <f>$M$17*K20</f>
        <v>32986707.800760001</v>
      </c>
    </row>
    <row r="21" spans="4:16" x14ac:dyDescent="0.25">
      <c r="D21" s="40" t="s">
        <v>28</v>
      </c>
      <c r="E21" s="30">
        <v>36258.65</v>
      </c>
      <c r="F21" s="32">
        <f>E21*10.7639</f>
        <v>390284.48273500003</v>
      </c>
    </row>
    <row r="22" spans="4:16" x14ac:dyDescent="0.25">
      <c r="D22" s="40" t="s">
        <v>30</v>
      </c>
      <c r="E22" s="30">
        <f>E21-E20</f>
        <v>13247.34</v>
      </c>
      <c r="F22" s="32">
        <f>E22*10.7639</f>
        <v>142593.043026</v>
      </c>
      <c r="L22" s="44" t="s">
        <v>29</v>
      </c>
      <c r="M22" s="34">
        <f>M20+M19+M18</f>
        <v>138544172.763192</v>
      </c>
      <c r="O22" s="44" t="s">
        <v>4</v>
      </c>
      <c r="P22" s="32">
        <f>SUM(P17:P19)</f>
        <v>1238197725.7895031</v>
      </c>
    </row>
    <row r="23" spans="4:16" x14ac:dyDescent="0.25">
      <c r="D23" s="9"/>
    </row>
    <row r="24" spans="4:16" x14ac:dyDescent="0.25">
      <c r="D24" s="40" t="s">
        <v>37</v>
      </c>
      <c r="E24" s="31">
        <f>$H$2*G24</f>
        <v>23025.140000000003</v>
      </c>
      <c r="F24" s="32">
        <f t="shared" ref="F24:F29" si="0">E24*10.7639</f>
        <v>247840.30444600002</v>
      </c>
      <c r="G24" s="1">
        <v>2.41</v>
      </c>
      <c r="H24" s="18"/>
      <c r="O24" s="44" t="s">
        <v>31</v>
      </c>
      <c r="P24" s="34">
        <f>ROUND(P22,(-7))</f>
        <v>1240000000</v>
      </c>
    </row>
    <row r="25" spans="4:16" x14ac:dyDescent="0.25">
      <c r="D25" s="40" t="s">
        <v>49</v>
      </c>
      <c r="E25" s="31">
        <v>3343.32</v>
      </c>
      <c r="F25" s="32">
        <f t="shared" si="0"/>
        <v>35987.162148000003</v>
      </c>
      <c r="O25" s="44" t="s">
        <v>32</v>
      </c>
      <c r="P25" s="34">
        <f>P24*0.85</f>
        <v>1054000000</v>
      </c>
    </row>
    <row r="26" spans="4:16" x14ac:dyDescent="0.25">
      <c r="D26" s="40" t="s">
        <v>48</v>
      </c>
      <c r="E26" s="31">
        <f>$H$2*G26</f>
        <v>3343.8999999999996</v>
      </c>
      <c r="F26" s="32">
        <f t="shared" si="0"/>
        <v>35993.405209999997</v>
      </c>
      <c r="G26" s="1">
        <v>0.35</v>
      </c>
      <c r="H26" s="18"/>
      <c r="O26" s="44" t="s">
        <v>33</v>
      </c>
      <c r="P26" s="34">
        <f>P24*0.75</f>
        <v>930000000</v>
      </c>
    </row>
    <row r="27" spans="4:16" x14ac:dyDescent="0.25">
      <c r="E27" s="13"/>
    </row>
    <row r="28" spans="4:16" x14ac:dyDescent="0.25">
      <c r="D28" s="40" t="s">
        <v>46</v>
      </c>
      <c r="E28" s="31">
        <v>1297.28</v>
      </c>
      <c r="F28" s="32">
        <f t="shared" si="0"/>
        <v>13963.792191999999</v>
      </c>
    </row>
    <row r="29" spans="4:16" x14ac:dyDescent="0.25">
      <c r="D29" s="40" t="s">
        <v>47</v>
      </c>
      <c r="E29" s="31">
        <f>$H$2*G29</f>
        <v>955.40000000000009</v>
      </c>
      <c r="F29" s="32">
        <f t="shared" si="0"/>
        <v>10283.83006</v>
      </c>
      <c r="G29" s="1">
        <v>0.1</v>
      </c>
    </row>
    <row r="30" spans="4:16" x14ac:dyDescent="0.25">
      <c r="D30" s="40" t="s">
        <v>314</v>
      </c>
      <c r="E30" s="84" t="s">
        <v>317</v>
      </c>
    </row>
    <row r="31" spans="4:16" x14ac:dyDescent="0.25">
      <c r="D31" s="40" t="s">
        <v>315</v>
      </c>
      <c r="E31" s="84" t="s">
        <v>318</v>
      </c>
      <c r="I31" s="14"/>
    </row>
    <row r="32" spans="4:16" x14ac:dyDescent="0.25">
      <c r="D32" s="9"/>
      <c r="E32" s="9"/>
      <c r="F32" s="9"/>
    </row>
    <row r="33" spans="4:7" x14ac:dyDescent="0.25">
      <c r="D33" s="16"/>
      <c r="E33" s="10"/>
    </row>
    <row r="34" spans="4:7" x14ac:dyDescent="0.25">
      <c r="D34" s="16"/>
    </row>
    <row r="35" spans="4:7" x14ac:dyDescent="0.25">
      <c r="D35" s="16"/>
    </row>
    <row r="36" spans="4:7" x14ac:dyDescent="0.25">
      <c r="D36" s="16"/>
      <c r="G36" s="9"/>
    </row>
    <row r="37" spans="4:7" x14ac:dyDescent="0.25">
      <c r="E37" s="10"/>
      <c r="F37" s="10"/>
      <c r="G37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7:Q52"/>
  <sheetViews>
    <sheetView topLeftCell="A4" workbookViewId="0">
      <selection activeCell="G8" sqref="G8:J13"/>
    </sheetView>
  </sheetViews>
  <sheetFormatPr defaultRowHeight="12.75" x14ac:dyDescent="0.2"/>
  <cols>
    <col min="7" max="7" width="14.5" bestFit="1" customWidth="1"/>
    <col min="8" max="8" width="11.6640625" bestFit="1" customWidth="1"/>
    <col min="9" max="9" width="12.5" bestFit="1" customWidth="1"/>
    <col min="10" max="10" width="17.5" customWidth="1"/>
    <col min="11" max="11" width="66.1640625" customWidth="1"/>
    <col min="12" max="12" width="12" bestFit="1" customWidth="1"/>
  </cols>
  <sheetData>
    <row r="7" spans="7:17" x14ac:dyDescent="0.2">
      <c r="Q7" s="61"/>
    </row>
    <row r="8" spans="7:17" ht="12.75" customHeight="1" x14ac:dyDescent="0.2">
      <c r="G8" s="101" t="s">
        <v>45</v>
      </c>
      <c r="H8" s="101" t="s">
        <v>307</v>
      </c>
      <c r="I8" s="101" t="s">
        <v>44</v>
      </c>
      <c r="J8" s="99" t="s">
        <v>55</v>
      </c>
      <c r="K8" s="99" t="s">
        <v>58</v>
      </c>
    </row>
    <row r="9" spans="7:17" ht="15" customHeight="1" x14ac:dyDescent="0.2">
      <c r="G9" s="101"/>
      <c r="H9" s="101"/>
      <c r="I9" s="101"/>
      <c r="J9" s="100"/>
      <c r="K9" s="100" t="s">
        <v>57</v>
      </c>
      <c r="L9" s="21"/>
      <c r="M9" s="19"/>
      <c r="N9" s="19"/>
      <c r="O9" s="19"/>
      <c r="Q9" s="61"/>
    </row>
    <row r="10" spans="7:17" ht="15" x14ac:dyDescent="0.2">
      <c r="G10" s="15">
        <v>1</v>
      </c>
      <c r="H10" s="15" t="s">
        <v>1</v>
      </c>
      <c r="I10" s="15" t="s">
        <v>324</v>
      </c>
      <c r="J10" s="15">
        <v>72</v>
      </c>
      <c r="K10" s="65" t="s">
        <v>327</v>
      </c>
    </row>
    <row r="11" spans="7:17" ht="15" x14ac:dyDescent="0.2">
      <c r="G11" s="15">
        <v>2</v>
      </c>
      <c r="H11" s="15" t="s">
        <v>2</v>
      </c>
      <c r="I11" s="15" t="s">
        <v>325</v>
      </c>
      <c r="J11" s="15">
        <v>88</v>
      </c>
      <c r="K11" s="65" t="s">
        <v>327</v>
      </c>
      <c r="Q11" s="61"/>
    </row>
    <row r="12" spans="7:17" ht="15" x14ac:dyDescent="0.2">
      <c r="G12" s="15">
        <v>3</v>
      </c>
      <c r="H12" s="15" t="s">
        <v>3</v>
      </c>
      <c r="I12" s="15" t="s">
        <v>326</v>
      </c>
      <c r="J12" s="15">
        <v>64</v>
      </c>
      <c r="K12" s="65" t="s">
        <v>327</v>
      </c>
    </row>
    <row r="13" spans="7:17" ht="15" x14ac:dyDescent="0.2">
      <c r="G13" s="62" t="s">
        <v>54</v>
      </c>
      <c r="H13" s="63"/>
      <c r="I13" s="63"/>
      <c r="J13" s="64">
        <f>SUM(J10:J12)</f>
        <v>224</v>
      </c>
      <c r="L13" s="20"/>
      <c r="M13" s="22"/>
      <c r="N13" s="22"/>
      <c r="O13" s="22"/>
    </row>
    <row r="14" spans="7:17" x14ac:dyDescent="0.2">
      <c r="Q14" s="61"/>
    </row>
    <row r="16" spans="7:17" x14ac:dyDescent="0.2">
      <c r="Q16" s="61"/>
    </row>
    <row r="18" spans="7:17" ht="15.75" x14ac:dyDescent="0.2">
      <c r="G18" s="90" t="s">
        <v>319</v>
      </c>
      <c r="H18" s="90" t="s">
        <v>320</v>
      </c>
      <c r="Q18" s="61"/>
    </row>
    <row r="19" spans="7:17" x14ac:dyDescent="0.2">
      <c r="G19" s="65" t="s">
        <v>323</v>
      </c>
      <c r="H19" s="82">
        <v>900</v>
      </c>
    </row>
    <row r="20" spans="7:17" x14ac:dyDescent="0.2">
      <c r="G20" s="65" t="s">
        <v>322</v>
      </c>
      <c r="H20" s="82">
        <v>1575</v>
      </c>
    </row>
    <row r="21" spans="7:17" x14ac:dyDescent="0.2">
      <c r="G21" s="65" t="s">
        <v>322</v>
      </c>
      <c r="H21" s="82">
        <v>1600</v>
      </c>
      <c r="Q21" s="61"/>
    </row>
    <row r="22" spans="7:17" x14ac:dyDescent="0.2">
      <c r="G22" s="65" t="s">
        <v>322</v>
      </c>
      <c r="H22" s="82">
        <v>1725</v>
      </c>
    </row>
    <row r="23" spans="7:17" x14ac:dyDescent="0.2">
      <c r="G23" s="65" t="s">
        <v>321</v>
      </c>
      <c r="H23" s="82">
        <v>1900</v>
      </c>
    </row>
    <row r="24" spans="7:17" x14ac:dyDescent="0.2">
      <c r="G24" s="65" t="s">
        <v>321</v>
      </c>
      <c r="H24" s="82">
        <v>1900</v>
      </c>
    </row>
    <row r="25" spans="7:17" x14ac:dyDescent="0.2">
      <c r="G25" s="65" t="s">
        <v>321</v>
      </c>
      <c r="H25" s="82">
        <v>2125</v>
      </c>
    </row>
    <row r="26" spans="7:17" x14ac:dyDescent="0.2">
      <c r="G26" s="65" t="s">
        <v>321</v>
      </c>
      <c r="H26" s="82">
        <v>2125</v>
      </c>
    </row>
    <row r="27" spans="7:17" x14ac:dyDescent="0.2">
      <c r="G27" s="65" t="s">
        <v>321</v>
      </c>
      <c r="H27" s="82">
        <v>2225</v>
      </c>
    </row>
    <row r="28" spans="7:17" x14ac:dyDescent="0.2">
      <c r="G28" s="65" t="s">
        <v>321</v>
      </c>
      <c r="H28" s="82">
        <v>2251</v>
      </c>
    </row>
    <row r="29" spans="7:17" x14ac:dyDescent="0.2">
      <c r="G29" s="65" t="s">
        <v>321</v>
      </c>
      <c r="H29" s="82">
        <v>2251</v>
      </c>
    </row>
    <row r="30" spans="7:17" x14ac:dyDescent="0.2">
      <c r="G30" s="65" t="s">
        <v>321</v>
      </c>
      <c r="H30" s="82">
        <v>2301</v>
      </c>
    </row>
    <row r="31" spans="7:17" x14ac:dyDescent="0.2">
      <c r="G31" s="65" t="s">
        <v>321</v>
      </c>
      <c r="H31" s="82">
        <v>2351</v>
      </c>
    </row>
    <row r="32" spans="7:17" x14ac:dyDescent="0.2">
      <c r="G32" s="65" t="s">
        <v>321</v>
      </c>
      <c r="H32" s="82">
        <v>2351</v>
      </c>
    </row>
    <row r="33" spans="7:8" x14ac:dyDescent="0.2">
      <c r="G33" s="65" t="s">
        <v>321</v>
      </c>
      <c r="H33" s="82">
        <v>2401</v>
      </c>
    </row>
    <row r="34" spans="7:8" x14ac:dyDescent="0.2">
      <c r="G34" s="65" t="s">
        <v>321</v>
      </c>
      <c r="H34" s="82">
        <v>2421</v>
      </c>
    </row>
    <row r="37" spans="7:8" x14ac:dyDescent="0.2">
      <c r="G37" s="65"/>
    </row>
    <row r="38" spans="7:8" x14ac:dyDescent="0.2">
      <c r="G38" s="82"/>
    </row>
    <row r="39" spans="7:8" x14ac:dyDescent="0.2">
      <c r="G39" s="82"/>
    </row>
    <row r="40" spans="7:8" x14ac:dyDescent="0.2">
      <c r="G40" s="82"/>
    </row>
    <row r="41" spans="7:8" x14ac:dyDescent="0.2">
      <c r="G41" s="82"/>
    </row>
    <row r="42" spans="7:8" x14ac:dyDescent="0.2">
      <c r="G42" s="82"/>
    </row>
    <row r="43" spans="7:8" x14ac:dyDescent="0.2">
      <c r="G43" s="82"/>
    </row>
    <row r="44" spans="7:8" x14ac:dyDescent="0.2">
      <c r="G44" s="82"/>
    </row>
    <row r="45" spans="7:8" x14ac:dyDescent="0.2">
      <c r="G45" s="82"/>
    </row>
    <row r="46" spans="7:8" x14ac:dyDescent="0.2">
      <c r="G46" s="82"/>
    </row>
    <row r="47" spans="7:8" x14ac:dyDescent="0.2">
      <c r="G47" s="82"/>
    </row>
    <row r="48" spans="7:8" x14ac:dyDescent="0.2">
      <c r="G48" s="82"/>
    </row>
    <row r="49" spans="7:7" x14ac:dyDescent="0.2">
      <c r="G49" s="82"/>
    </row>
    <row r="50" spans="7:7" x14ac:dyDescent="0.2">
      <c r="G50" s="82"/>
    </row>
    <row r="51" spans="7:7" x14ac:dyDescent="0.2">
      <c r="G51" s="82"/>
    </row>
    <row r="52" spans="7:7" x14ac:dyDescent="0.2">
      <c r="G52" s="65"/>
    </row>
  </sheetData>
  <mergeCells count="5">
    <mergeCell ref="K8:K9"/>
    <mergeCell ref="J8:J9"/>
    <mergeCell ref="G8:G9"/>
    <mergeCell ref="H8:H9"/>
    <mergeCell ref="I8:I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Pivot</vt:lpstr>
      <vt:lpstr>Inventory calculation</vt:lpstr>
      <vt:lpstr>Civil work</vt:lpstr>
      <vt:lpstr>Tower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2024-08-27T05:58:16Z</dcterms:modified>
</cp:coreProperties>
</file>