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hellainframl-my.sharepoint.com/personal/arihant_kothari_infra_market/Documents/Desktop/"/>
    </mc:Choice>
  </mc:AlternateContent>
  <xr:revisionPtr revIDLastSave="0" documentId="8_{B05D6B73-D3D6-494B-B680-5733FE6A35C4}" xr6:coauthVersionLast="47" xr6:coauthVersionMax="47" xr10:uidLastSave="{00000000-0000-0000-0000-000000000000}"/>
  <bookViews>
    <workbookView xWindow="840" yWindow="825" windowWidth="19650" windowHeight="10095" xr2:uid="{FE64F9C8-0324-4C2B-8037-196205C1DA1E}"/>
  </bookViews>
  <sheets>
    <sheet name="Sheet1" sheetId="1" r:id="rId1"/>
  </sheets>
  <definedNames>
    <definedName name="_xlnm._FilterDatabase" localSheetId="0" hidden="1">Sheet1!$A$3:$L$3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4" i="1" l="1"/>
  <c r="K880" i="1"/>
  <c r="K878" i="1"/>
  <c r="K671" i="1"/>
  <c r="K384" i="1"/>
  <c r="K383" i="1"/>
  <c r="K382" i="1"/>
  <c r="K381" i="1"/>
  <c r="K380" i="1"/>
  <c r="K379" i="1"/>
  <c r="K378" i="1"/>
  <c r="K377" i="1"/>
  <c r="K376" i="1"/>
  <c r="K375" i="1"/>
  <c r="K374" i="1"/>
  <c r="K373" i="1"/>
  <c r="K372" i="1"/>
  <c r="K371" i="1"/>
  <c r="J370" i="1"/>
  <c r="K370" i="1" s="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J275" i="1"/>
  <c r="K275" i="1" s="1"/>
  <c r="K270" i="1"/>
  <c r="K269" i="1"/>
  <c r="K268" i="1"/>
  <c r="K267" i="1"/>
  <c r="K266" i="1"/>
  <c r="K265" i="1"/>
  <c r="K264" i="1"/>
  <c r="K263" i="1"/>
  <c r="K262" i="1"/>
  <c r="K261" i="1"/>
  <c r="K260" i="1"/>
  <c r="K259" i="1"/>
  <c r="K258" i="1"/>
  <c r="K257" i="1"/>
  <c r="K256" i="1"/>
  <c r="K224" i="1"/>
  <c r="K202" i="1"/>
  <c r="K200" i="1"/>
  <c r="K199" i="1"/>
  <c r="K198"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K4" i="1"/>
  <c r="K884" i="1" l="1"/>
</calcChain>
</file>

<file path=xl/sharedStrings.xml><?xml version="1.0" encoding="utf-8"?>
<sst xmlns="http://schemas.openxmlformats.org/spreadsheetml/2006/main" count="3926" uniqueCount="817">
  <si>
    <t>SN</t>
  </si>
  <si>
    <t>Asset Classification</t>
  </si>
  <si>
    <t>SLM Depreciation %</t>
  </si>
  <si>
    <t>Date of Purchase / Capitalization</t>
  </si>
  <si>
    <t>Main Location / Division</t>
  </si>
  <si>
    <t xml:space="preserve">Sub Location </t>
  </si>
  <si>
    <t>Assets
Description</t>
  </si>
  <si>
    <t>Unit</t>
  </si>
  <si>
    <t>Qty</t>
  </si>
  <si>
    <t>Rate</t>
  </si>
  <si>
    <t>Furniture &amp; Fixtures</t>
  </si>
  <si>
    <t>Furnace &amp; CCM</t>
  </si>
  <si>
    <t>POWER CONTROL ROOM-1 (33KV &amp; BRAKER PANEL)</t>
  </si>
  <si>
    <t xml:space="preserve">CEILING FAN </t>
  </si>
  <si>
    <t>NOS</t>
  </si>
  <si>
    <t>EXUST FAN 18 " EXUAST FAN</t>
  </si>
  <si>
    <t>Computers System</t>
  </si>
  <si>
    <t xml:space="preserve">UPS  3KV ONLINE UPS </t>
  </si>
  <si>
    <t>Plant &amp; Machineries</t>
  </si>
  <si>
    <t>BATTERY  MAKE-EXIDE ,VOLT.12 V.CAP.42 AH</t>
  </si>
  <si>
    <t>Electrical Installations</t>
  </si>
  <si>
    <t xml:space="preserve">CONTROL PANEL 33 TRANSFORMER CT RATIO-200-400/1-1-1A, 33 KV MAIN INCOMER </t>
  </si>
  <si>
    <t>TRANSFORMER BREAKER PANEL CT RATIO 200-400/ 1-1-1 A,15 VA/CL 0.5</t>
  </si>
  <si>
    <t>SPONGE TRANSFORMER BREAKER PANEL CT RATIO 200-400/ 1-1-1 A ,15VA/CL 0.5</t>
  </si>
  <si>
    <t>CAPACITOR TRANSFORMER BREAKER PANEL CT RATIO 100-200 /1-1-1 A,15 VA/CL 0.5</t>
  </si>
  <si>
    <t>INDUCTION FURNACE BREAKER PANEL CT RATIO 100-200/1-1-1 A ,15 VA/CL 0.5</t>
  </si>
  <si>
    <t>SPARE FEEDER PANEL CT RATIO 100-200/1-1-1 A ,15 VA/CL 0.5</t>
  </si>
  <si>
    <t>VCB RATED-VOLTAGE-36KV, RATED -CURRENT 1250, MAKE -ABB, MFD2019</t>
  </si>
  <si>
    <t>Nos</t>
  </si>
  <si>
    <t xml:space="preserve">POWER CONTROL ROOM-2 (POWER DISTRUBUTION ROOM) </t>
  </si>
  <si>
    <t>FURNACE PUMP HOUSE PANEL 15 MT NARKHADE UDYOG NASHIK, MANUFACTURER</t>
  </si>
  <si>
    <t>FURNACE PUMP HOUSE BREAKER PANEL NARKHADE UDYOG NASHIK, MANUFACTURER</t>
  </si>
  <si>
    <t>CASTER PUMP HOUSE PANEL NARKHADE UDYOG NASHIK, MANUFACTURER</t>
  </si>
  <si>
    <t>LT PANEL ROOM</t>
  </si>
  <si>
    <t>ACB 4000 A, 415  V, MAKE- LARSON AND TUBRO</t>
  </si>
  <si>
    <t>ACB 2000 A, 415  V, MAKE- LARSON AND TUBRO</t>
  </si>
  <si>
    <t>ACB 1000 A, 415  V, MAKE- LARSON AND TUBRO</t>
  </si>
  <si>
    <t>ACB 800 A, 415  V, MAKE- LARSON AND TUBRO</t>
  </si>
  <si>
    <t xml:space="preserve">RTPFC PANEL </t>
  </si>
  <si>
    <t>SET</t>
  </si>
  <si>
    <t>DG ROOM</t>
  </si>
  <si>
    <t>SILENT DG SET (500 KVA) RATING 500/400 KVA/KW,VOLT-415 V,MODEL FAMILY X10-F48,MAKE-CUMMINS,MFG.DT.2014</t>
  </si>
  <si>
    <t>GENERATOR VOL-1000 KVA,MODEL-SWOE MCS0010.0P,MGF.DT.2006</t>
  </si>
  <si>
    <t>CCM/FURNACE CONTAINER LIST</t>
  </si>
  <si>
    <t>CONTAINER (TUNDISH BOARD) D/GL-4850-55/2004, MFD-=05/2004, ID NO. BSIU202456 5, TYPE- DC20-52, MF NO. DCMCC213422</t>
  </si>
  <si>
    <t>CONTAINER (TUNDISH BOARD) CN/CCS/52018/07 MFD DT= 10/2007, ID NO. WHLU287911-6</t>
  </si>
  <si>
    <t>CONTAINER (RAMMING MASS) CN/CCS/XMO24107 MFD DT= 09/2007, ID NO. WHLU2812702 S</t>
  </si>
  <si>
    <t xml:space="preserve">CONTAINER (RAMMING MASS) D/GL/1850-1  MFD-=05/2004, </t>
  </si>
  <si>
    <t>CONTAINER ( POLUTION ROOM) ID NO. WHLU20086346, MFD DT :- 01/2007</t>
  </si>
  <si>
    <t>CONTAINER ( SMS LAB) CM/CCS/QDO22/05 MFD- 04/2005, ID NO. WHAU419180</t>
  </si>
  <si>
    <t>CONTAINER ( GM OFFICE) ID NO. 70280</t>
  </si>
  <si>
    <t xml:space="preserve">CONTAINER (OFFICE WEIGH) </t>
  </si>
  <si>
    <t>NO</t>
  </si>
  <si>
    <t>Office Equipment</t>
  </si>
  <si>
    <t>SBO ROOM CCM</t>
  </si>
  <si>
    <t>AIR CONDITIONAR CAP.1 MT,MAKE-MITSUBISHI,MODEL -SRK13CRS-S6</t>
  </si>
  <si>
    <t xml:space="preserve">HYDRULIC MACHINE </t>
  </si>
  <si>
    <t xml:space="preserve">SBO PANEL </t>
  </si>
  <si>
    <t>PLC ROOM (CCM)</t>
  </si>
  <si>
    <t>AIR CONDITIONAR CAP.2MT,MAKE-MITSUBISHI,MODEL-SRK 25CSS-S6</t>
  </si>
  <si>
    <t>UPS  MODEL-PB1105L16,CAP.-5 KVA/4KW,SR.NO.P15B18K03614,INPUT-230AC,42 AMP,OUT PUT-230 AC 21.7AMP</t>
  </si>
  <si>
    <t>BATTERY  MAKE-AMRON QUNTRA,12 V ,26 AH</t>
  </si>
  <si>
    <t>OFFICE TABLE  WOODEN MATERIAL</t>
  </si>
  <si>
    <t>PLASTIC CHAIR PLASTIC</t>
  </si>
  <si>
    <t xml:space="preserve">PLC PANEL  </t>
  </si>
  <si>
    <t>BATTERY RACK MS RACK</t>
  </si>
  <si>
    <t>COMPRESSOR ROOM FURNACE</t>
  </si>
  <si>
    <t>AIR COMPRESSOR = 01 MODEL NO. SEMN50, ELECTRICAL MOTOR 37KW / 50H2400V502H, SR NO. SS7180114, NET WEIGHT - 2027 (920) IBC (920KG), MFG-2018</t>
  </si>
  <si>
    <t>AIR COMPRESSOR = 02 MODEL NO. SEMN50, ELECTRICAL MOTOR 37KW / 50H2400V502H, SR NO. SS7180114, NET WEIGHT - 2027 (920) IBC (920KG), MFG-2018</t>
  </si>
  <si>
    <t xml:space="preserve">EXHAUST FAN </t>
  </si>
  <si>
    <t>SMS ELE. PANEL ROOM  FURNACE</t>
  </si>
  <si>
    <t>UPS MAKE :- BPE, MODEL NO. = PB11055L16, CAPACITY = 5KVA / 4KW, INPUT = 220 VAC, 50HZ, 42A, OUT PUT=220 VAC, 50HZ,  21.07 AMP, SR NO. = P15B19B03866</t>
  </si>
  <si>
    <t xml:space="preserve">BATTERY MAKE :- AMERON QUANTUM 12VOLT 26AH, </t>
  </si>
  <si>
    <t xml:space="preserve">COMPUTER  ASSEMBLED PC </t>
  </si>
  <si>
    <t>AIR CONDITIONING MAKE = COOL ENGINEERING, MFD = 2019, CAPACITY = 05 TON</t>
  </si>
  <si>
    <t>TABLE  WOODEN MATERIAL</t>
  </si>
  <si>
    <t>CHAIR PLASTIC PLASTIC</t>
  </si>
  <si>
    <t>CEILING FAN MS</t>
  </si>
  <si>
    <t>ALMARI  07 FEET</t>
  </si>
  <si>
    <t xml:space="preserve">Furnace panel Solid State Power Supply Units Inputs Volts -570x4 Out put, KW-6000, Pre-210-460 HZ SR No. ET/01/2019/10190 Make - Electrotherm, MFD </t>
  </si>
  <si>
    <t xml:space="preserve">PDLM PANEL  MODEL NO. PDLM SYSTEM, MFD-2018-19, SR NO. ET/3210002200/002 </t>
  </si>
  <si>
    <t xml:space="preserve">MANCOOOLER FAN </t>
  </si>
  <si>
    <t xml:space="preserve">VIBRATOR MACHINE </t>
  </si>
  <si>
    <t xml:space="preserve">MANGNET  </t>
  </si>
  <si>
    <t xml:space="preserve">FRUNACE COOLING BLOWER </t>
  </si>
  <si>
    <t xml:space="preserve">HYDRAULIC MACHINE </t>
  </si>
  <si>
    <t>PLC Mode-Difoc System, MFD-2018-19, SR No. ET/3210002200/001</t>
  </si>
  <si>
    <t>HYDRAULIC UNITS MOTOR KW-18.5, HP 25, RPM-1465 FRAME-180 MAKE :- BHART BANG</t>
  </si>
  <si>
    <t>HYDRAULIC SYSTEM  PUMP-67, LPM-150KG/CM2/ OIL-68, DC VALVE-8D /8/2 SR NO. 181279</t>
  </si>
  <si>
    <t>DM MOTOR (SHAKTI) CENTRE FUGAL PUMPSENT, TYPE-SNBSS, 50/160 (1100 LPM) SR NO. 209765067, KW-15, HP-20, RPM-2900, A-33.20, MFD-08/2018</t>
  </si>
  <si>
    <t xml:space="preserve">GM OFFICE FURNACE </t>
  </si>
  <si>
    <t>AIR CONDITIONER MAKE :- MISTUBUSHI, 1000W, MODEL NO. = SRK13CRS-S6, SR. NO. 92409827BE</t>
  </si>
  <si>
    <t xml:space="preserve">OFFICE TABLE </t>
  </si>
  <si>
    <t xml:space="preserve">PLASTIC CHAIR </t>
  </si>
  <si>
    <t>LAB FURNACE</t>
  </si>
  <si>
    <t xml:space="preserve">WALL FAN </t>
  </si>
  <si>
    <t xml:space="preserve">ALMARI  </t>
  </si>
  <si>
    <t>OFFICE TABLE SIZE :- 2 FEET X 3 FEET</t>
  </si>
  <si>
    <t>AIR CONDITIONER MAKE :- MISTUBUSHI, 1000W, MODEL NO. = SRK13CRS-56, SR NO. 922409749BE</t>
  </si>
  <si>
    <t xml:space="preserve">AIR CONDITIONER MAKE :- MISTUBUSHI, 1000W, MODEL NO. = SRK13CRS-56, SR NO. </t>
  </si>
  <si>
    <t>COMPUTER SET CPU- MAKE = HP, MODEL NO. PPC-F120MT, INPUT 220VAC, KEBORD, MOUSE, 14" MONITOR</t>
  </si>
  <si>
    <t>UPS MAKE :- MICROTEK, CAPACITY = 3KVA 27KW, SR NO. 18CLOPOAA21525, INPUT=220VAC, 13.6A, OUTPUR=220VAC, 13.0A,  MODEL NO. = NM72MXBKK11</t>
  </si>
  <si>
    <t>BATTERY  MAKE :- OKAYA, 12VOLT, 42AH MODEL NO. 24M 0B 42-12</t>
  </si>
  <si>
    <t>CARBON APPERTUS MAKE :- LEC</t>
  </si>
  <si>
    <t>DIGITAL BALANCE MACHINE 1 MG TO 200GM</t>
  </si>
  <si>
    <t xml:space="preserve">HOT PLATE </t>
  </si>
  <si>
    <t xml:space="preserve">EXAUST FAN MINI </t>
  </si>
  <si>
    <t xml:space="preserve">Spectro machine </t>
  </si>
  <si>
    <t xml:space="preserve">Other LAB Equipment </t>
  </si>
  <si>
    <t>TRANSFORMER DETAILS</t>
  </si>
  <si>
    <t>Oil COOLED TRANSFORMER (ET) (DRI) RATING 750KVA , 33KV, SR NO. ET-052, MFD-2010, TOTAL WEIGHT=3360</t>
  </si>
  <si>
    <t>33KV HT METERING TRANSFORMER (HUPEN ELECTROMECH PVT LTD) V-33000V, CT RATIO 150/S A, VA CLASS FOR CT 10/0.2S, STC-RATING 26.2 KA, FOR 1SEC, PT RATIO-33000/S3/11053 VOLTS VA CLASS FOR PT/ 50.02 MFD-2019, KVPSAR NO -21081, MAKE :- HUPHEN ELECTROMECH PVT LTD.</t>
  </si>
  <si>
    <t>Set</t>
  </si>
  <si>
    <t>On Load Tapocharger Type -EN-16, SR No. 1820905, Make -CTR-MFD-4/2018</t>
  </si>
  <si>
    <t>On Load Tapocharger Type -EN-16, SR No. 1820417, Make -CIR, MFD- 8/2018</t>
  </si>
  <si>
    <t>HT Capacitor TYPE-P.P 31.62 AMPS, 243.4 KVAR, 7.698 KV, INS. LEVEL 38/95KV , MFY-20198 Make -Unistar</t>
  </si>
  <si>
    <t xml:space="preserve">Series Reactor Rated KVAR-178, Rated Voltage- 33000, Current .52.17 SR No. 5149 MFD-2019 Make :- Trans Electric </t>
  </si>
  <si>
    <t>Transformer  Rating -9500 KVA, On Load, HV-33KV, L.V -0.640, SR No. -ET1846, Make :- Electrotherm MFD- 2018</t>
  </si>
  <si>
    <t>Transformer  Rating-7500KVA, On load Hv-33, L.V. 570KV, Current  Hv-131.22, LV-1899 Kv, SR No. -ET1763, MFD-2018, Make-Electrotherm</t>
  </si>
  <si>
    <t>MPCB POLLUTION ROOM FURNACE</t>
  </si>
  <si>
    <t>MPCB UNIT FUJI ELECTRICAL VFD DRIVE PANEL (PLC) TYPE=FRN0415E2S-4GB,T8YAB75A0001GE,</t>
  </si>
  <si>
    <t>MPCB UNIT SIEMENSE MAKE CONTROL UNIT</t>
  </si>
  <si>
    <t>RO PLANT</t>
  </si>
  <si>
    <t>RO WATER PLANT Motor- KW-11, 15 HP,RPM-2910, LPH-15000 (02 SET), MFD-2018</t>
  </si>
  <si>
    <t>PUMP HOUSE</t>
  </si>
  <si>
    <t>PUMP HOUSE MOTOR COIL COOLING MOTOR, KW-30, A-S4, RPM-1467, FRAME-2001, MAKE -SIEMENS MFD-2018</t>
  </si>
  <si>
    <t>FURNACE HEAT EXCHANGER K.W-22, A-42, RPM-1464, FRAM-180L, MAKE-SIEMENS, MFD-2018</t>
  </si>
  <si>
    <t>DM HEAT EXCHANGER K.W-11, A-21, RPM-1480, FRAM-160, MAKE -SIEMENS, MFD-2018</t>
  </si>
  <si>
    <t>EMERGENCY PUMP K.W-7.5, A-14, RPM-1480, FRAM-133, MAKE -SIEMENS, MFD-2018</t>
  </si>
  <si>
    <t xml:space="preserve">DIESEL SET </t>
  </si>
  <si>
    <t>COOLING TOWER (FURNACE)</t>
  </si>
  <si>
    <t>FURNACE COOLING TOWER MOTOR K.W.-9.36 HP 12.5, A-11, RPM-570, FRAME-180 MV, MAKE-NEW INDIA, MFD -2018</t>
  </si>
  <si>
    <t>Vehicles</t>
  </si>
  <si>
    <t>CRANE</t>
  </si>
  <si>
    <t>EOT CRANE  CAPACITY-40/15 TON, MAKE :- GARUDA CRANES PVT LTD, MFD-2018</t>
  </si>
  <si>
    <t>EOT CRANE  CAPACITY-15 TON, MAKE :- GARUDA CRANES PVT LTD, MFD-2018</t>
  </si>
  <si>
    <t>EOT CRANE  CAPACITY-10 TON, MAKE :- GARUDA CRANES PVT LTD, MFD-2018</t>
  </si>
  <si>
    <t xml:space="preserve">LADAL </t>
  </si>
  <si>
    <t>LADAL CAPACITY- 20 TON</t>
  </si>
  <si>
    <t>SLAG POT CAPACITY -10 TON</t>
  </si>
  <si>
    <t>FURNACE (15 TON)</t>
  </si>
  <si>
    <t>INDUCTION MELTING SYSTEM MODEL NO. DA0022220200 SR NO. 18569, MFD-2019 METAL TO BE MELTED (Ms), HOLDING CAPACITY-15 TON, MAKE :- ELECTROTHERM</t>
  </si>
  <si>
    <t xml:space="preserve">Temprature Machine </t>
  </si>
  <si>
    <t>CASTER MACHINE</t>
  </si>
  <si>
    <t xml:space="preserve">CASTER M,ACHINE 4/7  MAKE :- ELECTROTHERM, SIZE :- 4/7 </t>
  </si>
  <si>
    <t>DRI</t>
  </si>
  <si>
    <t>MCC PANEL ROOM  (DRI)</t>
  </si>
  <si>
    <t>BAG FILTER PANEL 630 AMP,440 VOLT , MAKE :- SUBTLEWEIGHT ELECTRIC</t>
  </si>
  <si>
    <t>PUMP HIUSE PANEL MCC (CONTROL PANEL) WATER PUMP HOUSE 440 VOLT,650 AMP., MAKE :- SUBTLEWEIGHT ELECTRIC</t>
  </si>
  <si>
    <t>RMP MCC PANEL 440 VOLT ,CAP-630 AMP,  MAKE :- SUBTLEWEIGHT ELECTRIC</t>
  </si>
  <si>
    <t>PH PANEL 440 VOLT ,CAP-630 AMP,  MAKE :- SUBTLEWEIGHT ELECTRIC</t>
  </si>
  <si>
    <t>KILN PANEL 440 VOLT ,CAP-650 AMP,  MAKE :- SUBTLEWEIGHT ELECTRIC</t>
  </si>
  <si>
    <t>ESP PANEL 440 VOLT, CAP-200 AMP, MAKE :- SUBTLEWEIGHT ELECTRIC</t>
  </si>
  <si>
    <t>PCC PANEL  440 VOLT,CAP-2500 AMP, MAKE :- SUBTLEWEIGHT ELECTRIC</t>
  </si>
  <si>
    <t>APFC PANEL 400 KVAR,  MAKE :- SUBTLEWEIGHT ELECTRIC</t>
  </si>
  <si>
    <t>MAIN BREAKER 2500AMP, MAKE -ABB</t>
  </si>
  <si>
    <t>DG BREAKER  440 VOLT ,CAP-1600 AMP, MAKE :- ABB</t>
  </si>
  <si>
    <t xml:space="preserve">COOLER  </t>
  </si>
  <si>
    <t>OFFICE TABLE  SIZE :- 2 FEET X 3 FEET</t>
  </si>
  <si>
    <t xml:space="preserve">CAPACITOR  400 KVAR </t>
  </si>
  <si>
    <t>COMPUTER  ASSEMBLEM KEYBORD, MOUSE, MONITOR</t>
  </si>
  <si>
    <t>PROCESS ROOM (DRI)</t>
  </si>
  <si>
    <t xml:space="preserve">OFFICE CHAIR </t>
  </si>
  <si>
    <t>ALMARI  SIZE = 2X7 FEET</t>
  </si>
  <si>
    <t>COOLER  SIZE = 4 FEET</t>
  </si>
  <si>
    <t>AIR CONDITIONER CAP-5 MT,</t>
  </si>
  <si>
    <t>AIR CONDITIONER CAP-1 MT, MODEL NO.SRK 25CSS-S6,SR.NO.925510685BE</t>
  </si>
  <si>
    <t>UPS  MODEL NO.MFX1103L8,INPUT-230 VOLT,AC 50 HZ,OUT PUT-230 VOLT AC 50 HZ,CAP-3 KVA DC VOLT</t>
  </si>
  <si>
    <t>UPS  MODEL NO.POWERSAFE ,1KVA ONLINE,INPUT-208VAC-240 VAC.50/60 HZ 48 A,OUT PUT 208 VAC-240 VAC,50/60 HZ 1,CAP-1000 VA/800 W</t>
  </si>
  <si>
    <t>BATTERY MAKE-AMRON QUNTRA,12 V 42 AH</t>
  </si>
  <si>
    <t>ISOLATION TRANSFORMER  MODEL NO. ISOLATION,KVA-5 K,CURRENT-20,SR.NO.1207, 12-2,MFD.DT.2012</t>
  </si>
  <si>
    <t>SHEL AIR FAN PANEL 75 KW WITH DOL BY PASS (MODEL -SABTLEWEIGH ELECTRIC INDIA PVT LTD)</t>
  </si>
  <si>
    <t>KILAN DRIVE PANEL 75 KW  ,MODEL NO.(MODEL -SABTLEWEIGH ELECTRIC INDIA PVT LTD)</t>
  </si>
  <si>
    <t>LOBE COMPRESSOR PANEL 55 KW WITH Y/D BY PASS ((MODEL -SABTLEWEIGH ELECTRIC INDIA PVT LTD)</t>
  </si>
  <si>
    <t>COAL IMPACTOR PANEL 45 KW ((MODEL -SABTLEWEIGH ELECTRIC INDIA PVT LTD)</t>
  </si>
  <si>
    <t>VAF DRIVE PANEL DRIVE AE 850 MODEL PANEL</t>
  </si>
  <si>
    <t xml:space="preserve">ID FAN PANEL 90 KW WITH Y/D BY PASS </t>
  </si>
  <si>
    <t>CMD PANEL 22 KW WITH Y/D BY PASS</t>
  </si>
  <si>
    <t>WEIGHT FILTTER PANEL  DOLLMITE CAP. 10 TON</t>
  </si>
  <si>
    <t>WEIGHT FITTER PANEL MIDIUM COAL -1 CAP. 10 TON</t>
  </si>
  <si>
    <t>WEIGHT FILTTER PANEL COAL FINE CAP. 10 TON</t>
  </si>
  <si>
    <t>WEIGHT FILTTER PANEL FEED COAL CAP.10 TON</t>
  </si>
  <si>
    <t>WEIGHT FILTTER PANEL IRON ORE-1 CAP.20 TON</t>
  </si>
  <si>
    <t>WEIGHT FILTER PANEL IRON ORE -2 CAP.20 TON</t>
  </si>
  <si>
    <t>TR SET PANEL 300 MILLEON</t>
  </si>
  <si>
    <t>RAFFER PANEL MAKE THERMAX</t>
  </si>
  <si>
    <t>INSTUMATE PANEL MAKE-ABB</t>
  </si>
  <si>
    <t>PLC I/O PANEL MAKE-ABB</t>
  </si>
  <si>
    <t>COMPUTER CPU-HP PRO 3090,SR.NO.INA216 TK 49,MONITOR-18.5",34HPLB911,SR.NO.6CM 2050847,PRODUCTS.NO.ASV72A,MFD.FEB -2012.</t>
  </si>
  <si>
    <t>COMPUTER CPU-HP PRO 3090 MT,SR.NO.INA202Z21F,PRODUCT.NO.A2P4A#ACJ,MONITOR-15.6",TFC LCD MONITOR ,MODEL-TFT 15W60PS MFD -2012</t>
  </si>
  <si>
    <t>MONITOR  LED MONITOR-16",MODEL NO.SSB-LED 16 POWER 12 VOLT-2 AMP,MFD-AUG.2012</t>
  </si>
  <si>
    <t>LAB DEPT (DRI)</t>
  </si>
  <si>
    <t>HOT AIR OVEN 4 feet x 2 feet 100 C</t>
  </si>
  <si>
    <t>MUFFEL FURNACE 12x18 inch 1000 C</t>
  </si>
  <si>
    <t>HOT PLATE 1500watt</t>
  </si>
  <si>
    <t>COOLER  SIZE :- 4 FEET</t>
  </si>
  <si>
    <t>CARBON APPRATUS  FULL SET</t>
  </si>
  <si>
    <t>WEIGHT MACHINE CAPACITY = 1MG TO 100GM</t>
  </si>
  <si>
    <t>ALMARI SIZE :- 7 FEET</t>
  </si>
  <si>
    <t xml:space="preserve">WEIGHT MACHINE  CAPACITY = 6KG </t>
  </si>
  <si>
    <t>WEIGHT MACHINE  SRK SWI .IND /09/10/452,453,454, CAPACITY = 10 TO 100KG, MAKE = SANSUI</t>
  </si>
  <si>
    <t xml:space="preserve">POLUTON MACHINE </t>
  </si>
  <si>
    <t xml:space="preserve">HOT AIR OVEN-2 3FEET X 3FEET </t>
  </si>
  <si>
    <t xml:space="preserve">PULVERIZER POWDER MACHINE </t>
  </si>
  <si>
    <t>TUMBREL INDEX 1440 RPM</t>
  </si>
  <si>
    <t xml:space="preserve">CRUSHER JAW </t>
  </si>
  <si>
    <t xml:space="preserve">IRON TRUBEL </t>
  </si>
  <si>
    <t>MPCB AAQMS ROOM (DRI)</t>
  </si>
  <si>
    <t>FH62C-14 PARTICULAR MONITOR SPM EQPM-1102-150,SR NO. PH62C-14, MAKE = THERMOSCIENTIFIC</t>
  </si>
  <si>
    <t>SO2 ANALYZER MODEL NO. 3IEQSA-0486-060, RANGE -0-0.05 TO 1.0 PPM</t>
  </si>
  <si>
    <t>DYNAMIC GAS CALIBRATOR MODEL NO. 46I</t>
  </si>
  <si>
    <t>NOX ANALYZER MODEL NO. 42I, RANGE 0-0.05 TO 1.0 PRM</t>
  </si>
  <si>
    <t>AIR COMPRESSOR MAX PRESSOR -100PSI</t>
  </si>
  <si>
    <t>NITROGEN DIA OXIDE CYLINDER 10 PPM, CYLINDER NO. 18795</t>
  </si>
  <si>
    <t>NITROGEN DIA OXIDE CYLINDER 10 PPM, CYLINDER NO. 18762</t>
  </si>
  <si>
    <t>DG AND COMPRESSOR (DRI)</t>
  </si>
  <si>
    <t>SCREW COMPRESSOR  MAKE-ELGI,MODEL NO.E37 -8,5, MOTOR-37 KW,CAP-5092 M3/MIN ,RATED-8.0 KG/CM2,MFD,DT.2012</t>
  </si>
  <si>
    <t>DG-100 NOISE LIMIT-75 DBA ,AS PER 1508528 ,PART 10 ,PRODUCTS SR.NO.-T2/125/01/55/7167</t>
  </si>
  <si>
    <t>DG 500 KVA  PRODUCTS NAME-400/300,MODEL FAMILY NO-PTS/KF 14-01,PRODUCT SERIAL NO.07/01486,MAKE-POWERNIKA 1210</t>
  </si>
  <si>
    <t>PUMP HOUSE (DRI)</t>
  </si>
  <si>
    <t>HOT WELL PUMP MAKE- SIMENS, CAPACITY :- 22KW</t>
  </si>
  <si>
    <t>COLD WELL PUMP MAKE- SIMENS, CAPACITY :- 18.5KW</t>
  </si>
  <si>
    <t>ELECTRICAL EQUIPMENT MOTOR (DRI)</t>
  </si>
  <si>
    <t>KMD 75 KW, 102 HP, RPM-986, MAKE-SIMENS</t>
  </si>
  <si>
    <t>CMD 22 KW, 30 HP, RPM-978, MAKE-SIMENS</t>
  </si>
  <si>
    <t>LOBE 55 KW, 75 HP, RPM-1482, MAKE SIMENS</t>
  </si>
  <si>
    <t>ID FAN 90 KW, 122HP,RPM-1485, MAKE SIMENS</t>
  </si>
  <si>
    <t>BCP7 1 KW,1.34 HP, RPM-1415, MAKE-SIEMENS</t>
  </si>
  <si>
    <t>MS1 2.2 KW, 3 HP, RPM-1410, MAKE-SIEMENS</t>
  </si>
  <si>
    <t>MS1- V 0.75 KW, 1 HP, RPM-955, MAKE-SIEMENS</t>
  </si>
  <si>
    <t>MS2-V 2.2 KW,3 HP, RPM-1430, MAKE -SIMENS</t>
  </si>
  <si>
    <t>I-BIN SCREEN 7.5 KW, 10 HP, RPM-955, MAKE SIMENS</t>
  </si>
  <si>
    <t>CD-BELT 9.3 KW, 12.5 HP, RPM-1451, MAKE SIEMENS</t>
  </si>
  <si>
    <t>I-BIN-BAG FILLTER 55 KW, 75 HP, RPM-1482, MAKE-SIEMENS</t>
  </si>
  <si>
    <t>I-BIN RAV 0.37 KW, 0.5 HP, RPM-1410, MAKE- SIMENS</t>
  </si>
  <si>
    <t>I-BIN B 1.5 KW, 2HP, RPM-1410, MAKE- SIMENS</t>
  </si>
  <si>
    <t>I-BIN SCREW 3.7 KW,5HP, RPM-1435,MAKE SIMENS</t>
  </si>
  <si>
    <t>BCP-4 1.5KW, 2HP, RPM-1440, MAKE SIEMENS</t>
  </si>
  <si>
    <t>DRUMP SEP 1 KW, 0.75 HP, RPM-1440, MAKE-SIMENS</t>
  </si>
  <si>
    <t>PH-BAG F 37 KW, 50 HP, RPM-1440, MAKE -SIMENS</t>
  </si>
  <si>
    <t>I-BIN A 1.5 KW, 2 HP, RPM-1440, MAKE SIEMNS</t>
  </si>
  <si>
    <t>I-BIN RET 5.5 KW,7 HP, RPM-1440, MAKE-SIEMENS</t>
  </si>
  <si>
    <t>BCP7 5.5 KW,7 HP, RPM-1440, MAKE-SIEMENS</t>
  </si>
  <si>
    <t>PH-FINES 1.5 KW, 2 HP, RPM-1440, MAKE SIEMNS</t>
  </si>
  <si>
    <t>LD FINES B 1.1 KW, 1.5 HP, RPM-1440, MAKE- SIMENS</t>
  </si>
  <si>
    <t>LD LUMPS B 1.1 KW, 1.5 HP, RPM-1440, MAKE- SIMENS</t>
  </si>
  <si>
    <t>ABC FAN 7.5 KW, 10 HP,RPM-2900, MAKE- SIMENS</t>
  </si>
  <si>
    <t>PBA/ESP 3.7 KW, 5HP, RPM-2900, MAKE-SIMENS</t>
  </si>
  <si>
    <t>WET-SCAPER 7.5 KW, 10 HP,RPM-2900, MAKE- SIMENS</t>
  </si>
  <si>
    <t>FEED SHORT 3.7 KW, 5HP, RPM-2900, MAKE-SIMENS</t>
  </si>
  <si>
    <t>FEED LONG 7.5 KW, 10 HP,RPM-2900, MAKE- SIMENS</t>
  </si>
  <si>
    <t>NCF-1 7.5 KW, 10 HP,RPM-2900, MAKE- SIMENS</t>
  </si>
  <si>
    <t>NCF-2 7.5 KW, 10 HP,RPM-2900, MAKE- SIMENS</t>
  </si>
  <si>
    <t>NCF-3 7.5 KW, 10 HP,RPM-2900, MAKE- SIMENS</t>
  </si>
  <si>
    <t>SAF 11 KW, 15 HP, RPM-2900, MAKE-SIMENS</t>
  </si>
  <si>
    <t>CB FAN 11 KW, 15 HP, RPM-2900, MAKE-SIMENS</t>
  </si>
  <si>
    <t>RALF 2.2 KW, 3 HP, RPM-1440, MAKE- SIEMENS</t>
  </si>
  <si>
    <t>INJECTION-BC4 3.7 KW, 5HP,RPM-1440, MAKE-SIEMENS</t>
  </si>
  <si>
    <t>KILN RAV 0.37 KW, 0.5HP, RPM-1440, MAKE-SIEMENS</t>
  </si>
  <si>
    <t>KILN BAG 5.5 KW,7 HP,RPM-2900, MAKE- SIEMENS</t>
  </si>
  <si>
    <t>C D RAV 0.37 KW, 0.5 HP, RPM-2905, MAKE-SIEMENS</t>
  </si>
  <si>
    <t>GH-IO/V 0.75 KW,1 HP, RPM-1440, MAKE-SIEMENS</t>
  </si>
  <si>
    <t>GH-COAL/V 0.75 KW,1 HP, RPM-1440, MAKE-SIEMENS</t>
  </si>
  <si>
    <t>IO/RT 9.3 KW, 12.5 HP, RPM-1450, MAKE SIEMENS</t>
  </si>
  <si>
    <t>COAL/RT 9.3 KW, 12.5 HP, RPM-1450, MAKE SIEMENS</t>
  </si>
  <si>
    <t>COAL-P/SCREEN 9.3 KW, 12.5 HP, RPM-1450, MAKE SIEMENS</t>
  </si>
  <si>
    <t>IO/SCREEN 15 KW, 20 HP, RPM-970, MAKE-SIEMENS</t>
  </si>
  <si>
    <t>COAL BELT GH-CH 11 KW, 15 HP, RPM-1440, MAKE-SIMENS</t>
  </si>
  <si>
    <t>IRON BELT GH-CH 11 KW, 15 HP, RPM-1440, MAKE-SIMENS</t>
  </si>
  <si>
    <t>COALCRUSHER 45 KW, 61 HP, RPM-1474, MAKE-SIEMENS</t>
  </si>
  <si>
    <t>COAL V 0.75 KW, 1 HP, RPM-1440, MAKE-SIEMENS</t>
  </si>
  <si>
    <t>IRON CRUSHER 30 KW , 40 HP, RPM-1474, MAKE-SIEMENS</t>
  </si>
  <si>
    <t>IRON C V 0.75 KW, 1 HP, RPM-1440, MAKE-SIEMENS</t>
  </si>
  <si>
    <t>COAL CH-GH 9.3 KW, 12.5 HP, RPM-1440, MAKE- SIEMENS</t>
  </si>
  <si>
    <t>IRON CH-GH 9.3 KW, 12.5 HP, RPM-1440, MAKE- SIEMENS</t>
  </si>
  <si>
    <t>SEC-COAL SCREEN 7.5 KW, 10 HP, RPM-1440, MAKE-SIEMENS</t>
  </si>
  <si>
    <t>DOLAMITE -B 1.5 KW, 2 HP, RPM-1440, MAKE SIEMNS</t>
  </si>
  <si>
    <t>IRON BELT 1.5 KW, 2 HP, RPM-1440, MAKE SIEMNS</t>
  </si>
  <si>
    <t>COAL BELT 3.4 KW, 5 HP, RPM-1440, MAKE- SIEMENS</t>
  </si>
  <si>
    <t>WF/DOLAMITE 1.5 KW, 2 HP, RPM-1440, MAKE SIEMNS</t>
  </si>
  <si>
    <t>WF/IRON 1.5 KW, 2 HP, RPM-1440, MAKE SIEMNS</t>
  </si>
  <si>
    <t>WF/FINES 1.5 KW, 2 HP, RPM-1440, MAKE SIEMNS</t>
  </si>
  <si>
    <t>WF/FEED COAL 1.5 KW, 2 HP, RPM-1440, MAKE SIEMNS</t>
  </si>
  <si>
    <t>WF/M COAL 1.5 KW, 2 HP, RPM-1440, MAKE SIEMNS</t>
  </si>
  <si>
    <t>Motor 55 KW, 75 HP, RPM-2955, MAKE- SIEMENS</t>
  </si>
  <si>
    <t>Motor 15 KW, 20 HP, RPM-970, MAKE-SIEMENS</t>
  </si>
  <si>
    <t>Motor 15 KW, 20 HP, RPM-1450, MAKE-SIEMENS</t>
  </si>
  <si>
    <t>Motor 22 KW, 30 HP, RPM-2900, MAKE-SIEMENS</t>
  </si>
  <si>
    <t>Motor 7.5 KW, 10 HP, RPM-955, MAKE-SIEMENS</t>
  </si>
  <si>
    <t>Motor 11 KW, 15 HP, RPM-2900, MAKE- SIEMENS</t>
  </si>
  <si>
    <t>Motor 9.3 KW, 12 HP, RPM-1440, MAKE- SIEMENS</t>
  </si>
  <si>
    <t>Motor 3.7 KW, 5 HP, RPM-1440, MAKE-SIEMENS</t>
  </si>
  <si>
    <t>Motor 5.5 KW, 7 HP, RPM-1440, MAKE-SIEMENS</t>
  </si>
  <si>
    <t>Motor 0.75 KW, 1 HP, RPM-1440, MAKE-SIEMENS</t>
  </si>
  <si>
    <t>Motor 2.2 KW, 3 HP, RPM-1440, MAKE SIEMENS</t>
  </si>
  <si>
    <t>Motor 0.37 KW, 0.5 HP, RPM-1440, MAKE- SIEMENS</t>
  </si>
  <si>
    <t>TRANSFORMER DETAILS (DRI)</t>
  </si>
  <si>
    <t>MAIN TRANSFORMER RATING 750KVA , 33KV, SR NO. ET-052, MFD-2010, TOTAL WEIGHT=3360</t>
  </si>
  <si>
    <t>ESP TRANSFORMER 01 24.82 KVA, MAKE- HIND RECTIFIERS, SR NO. 1012 C, 101/00664/A/1/1</t>
  </si>
  <si>
    <t>ESP TRANSFORMER 02 24.82 KVA, MAKE- HIND RECTIFIERS, SR NO. 1012 C, 101/00664/A/1/2</t>
  </si>
  <si>
    <t>ESP TRANSFORMER 03 24.82 KVA, MAKE- HIND RECTIFIERS, SR NO. 1012 C, 101/00664/A/1/3</t>
  </si>
  <si>
    <t>MECH.DEPT.DRI</t>
  </si>
  <si>
    <t>Kiln 100 TPD, MAKE- BEKAY ENGINEERING, COAL BASE DRI</t>
  </si>
  <si>
    <t>WEIGHT SCRAPER  5 TPD,MAEK- BEMCI INDUSTRIES PVT LTD FOR DSC</t>
  </si>
  <si>
    <t xml:space="preserve">SHELL AIR FAN 11KW, 6000 nm3, SHIB SHAKT ENTERPRISES </t>
  </si>
  <si>
    <t>Vibro Screen Modal:- 3.5X1400 60 TPH, MAKE- INTERNATIONAL CONBUSTION, COAL PRIMARY, SECONDRY, IRON ORE, PRODUCT HOUSE</t>
  </si>
  <si>
    <t>Magnetic Concentetor 1100X1500 20 TPH, ELECTRO MAGNETIC INDUSTRIES, SEPENATION OF MAG, NON MAG, FINES &amp; LUMPS</t>
  </si>
  <si>
    <t>KMD P. E 450, MAKE - ELECON-180:1</t>
  </si>
  <si>
    <t>CMD P.E 450, ELECON 200.1</t>
  </si>
  <si>
    <t xml:space="preserve">Coal Impetor </t>
  </si>
  <si>
    <t>Iron Ore Crusher Roll Crusher 800X600, MECH TECH-MAKE, M/C NO. 2485</t>
  </si>
  <si>
    <t>Lube Compressor Tooin Lube  1150 URP, 940 RPM, MAKE-USHA</t>
  </si>
  <si>
    <t>R.A.L.F  6TPH RALF, MAKE- EVERGREEN</t>
  </si>
  <si>
    <t>Gear Box With Motor SLNo. 100099 Ratio : 40, TYPE- G93-10, SN/18</t>
  </si>
  <si>
    <t>Pump House CIVIL WORKS</t>
  </si>
  <si>
    <t>Factory Buildings</t>
  </si>
  <si>
    <t>Conveyor Belt ALL CONVEYOR BELT 3000 MTR @ 1200 MTR</t>
  </si>
  <si>
    <t>MTR</t>
  </si>
  <si>
    <t>Common Areas</t>
  </si>
  <si>
    <t>WEIGH BRIDGE</t>
  </si>
  <si>
    <t>OFFICE TABLE  SIZE :- 1 FEET X 1 FEET</t>
  </si>
  <si>
    <t xml:space="preserve">PLASTIC CHAIR  </t>
  </si>
  <si>
    <t>AIR CONDITIONER WINDOW AC</t>
  </si>
  <si>
    <t>COMPUTER SET ASSEMBLED PC, KEYBORAD, MOUSE</t>
  </si>
  <si>
    <t>PRINTER BLACK  (MULTIFUNCTION) MODEL = MFP1136, MO. NO. BOISB-0901-02,SR NO. CNJKL8P32D, MFD-22/08/2018</t>
  </si>
  <si>
    <t>METTLER TOLEDO WEIGHT DISPLAY, MODEL NO. IND560, SR NO. 0150646FN,100-240VAC 50/60HZ 750MA, MADE IN CHINA</t>
  </si>
  <si>
    <t>UPS ELECTRA-725, MO. NO. JIL-2526, CAPACITY=600VA/360W</t>
  </si>
  <si>
    <t>SECURITY OFFICE</t>
  </si>
  <si>
    <t xml:space="preserve">MS RACK </t>
  </si>
  <si>
    <t xml:space="preserve">BIO MATRIC M/C </t>
  </si>
  <si>
    <t>COOLER DESERT COOLER , 04 FEET</t>
  </si>
  <si>
    <t>HR OFFICE</t>
  </si>
  <si>
    <t xml:space="preserve">EXECUTIVE CHAIR </t>
  </si>
  <si>
    <t>SOPA 1 SHEETER MAHARAJA</t>
  </si>
  <si>
    <t>SOPA 3 SHEETER MAHARAJA</t>
  </si>
  <si>
    <t>AC  1.14 KG ,MAKE-LG ELECTRONIC,MFG DT.2018</t>
  </si>
  <si>
    <t>ALMARI 07 FEET</t>
  </si>
  <si>
    <t>DVR  MAKE-UNV ,PORT-16 ,IT CAMERA-24,MFG DT.2022</t>
  </si>
  <si>
    <t>LED TV  MAKE-TCL,SIZE-39.96 CM,MODEL-32F3900,MFG DT.2018</t>
  </si>
  <si>
    <t>REFRIGERATOR MAKE-HAIER ,MFG-17/03/2018,TYPE DIRECT COOL,GROSS VALUME-170 LTR</t>
  </si>
  <si>
    <t>VEHICLE INFORMATION</t>
  </si>
  <si>
    <t>HYDRUALIC MOBILE CRANE ENGINE NO. S433-B13398 BGARAT STAGE III-CEV, CHASIS NO. ACE012XWPJ0846642, MODEL = 12XW MFD= AUG-2019</t>
  </si>
  <si>
    <t>HF DELUX BIKE HM 100 (DRUM KICK) BIKE=MH34CA5515  ENGINE NO. HA11ERM9J9269 CHASIS NO. MBLHAC044M9J59190, MFD YEAR -2021</t>
  </si>
  <si>
    <t>HF DELUX BIKE HM 100 (DRUM KICK) BIKE= MH34CA5514 ENGINE NO. HA11ERM9J29368 CHASIS NO. MBLHAC043M9J59262, MFD YEAR -2021</t>
  </si>
  <si>
    <t>HF DELUX BIKE HM 100 (DRUM KICK) BIKE= MH34CA5516 ENGINE NO. HA11ERM9J23679 CHASIS NO. MBLHAC041M9J59146, MFD- YEAR -2021</t>
  </si>
  <si>
    <t>HF DELUX BIKE HM 100 (DRUM KICK) BIKE= MH34CA5517 ENGINE NO. HA11ERM9J29469 CHASIS NO. MBLHAC049M9J59265, MFD YEAR -2021</t>
  </si>
  <si>
    <t xml:space="preserve">COMPANY TRACTOR (MH34L9937) </t>
  </si>
  <si>
    <t xml:space="preserve">COMPANY BIKE (MAX -100) </t>
  </si>
  <si>
    <t xml:space="preserve">COMPANY BIKE ( STAR CITY </t>
  </si>
  <si>
    <t>MARUTI OMNI (MH04GE1197) MH3EVB11501436529, FBBIN4596703, MFD-01/2013</t>
  </si>
  <si>
    <t>LABOR COLONY -2</t>
  </si>
  <si>
    <t>ROOM NO. 1 CEILING FAN, COOLER 4 FEET</t>
  </si>
  <si>
    <t>ROOM NO. 2 CEILING FAN, COOLER 4 FEET</t>
  </si>
  <si>
    <t xml:space="preserve">ROOM NO. 3 CEILING FAN, </t>
  </si>
  <si>
    <t xml:space="preserve">ROOM NO. 4 CEILING FAN, </t>
  </si>
  <si>
    <t>ROOM NO. 5 COOLER 4 FEET</t>
  </si>
  <si>
    <t>ROOM NO. 6 CEILING FAN, MS BED = 2X5FEET</t>
  </si>
  <si>
    <t xml:space="preserve">ROOM NO. 7 CEILING FAN, </t>
  </si>
  <si>
    <t xml:space="preserve">ROOM NO. 8 CEILING FAN, </t>
  </si>
  <si>
    <t xml:space="preserve">ROOM NO. 9 CEILING FAN, </t>
  </si>
  <si>
    <t xml:space="preserve">ROOM NO. 10 CEILING FAN, </t>
  </si>
  <si>
    <t>ROOM NO. 11 CEILING FAN = 02 QTY, COOLER 4 FEET = 01 QTY</t>
  </si>
  <si>
    <t>GUEST HOUSE ROOM</t>
  </si>
  <si>
    <t>AIR CONDITIONER  MAKE :- GENERAL, TYPE = RAC/SPLIT, MODEL NO. ASGA22FTTA, MFD=2017</t>
  </si>
  <si>
    <t>AIR CONDITIONER  MAKE = WHIRLPOOL, MODEL 2.0T, MAGICCOOL INVERTER, 3S COPR-W(SA121C38MC0), RATED VOLTAGE-230V, FREQ=50Hz, COOLING CAP-3020W, COOLING CAPACITY MAX = 6844W, WEIGHT=14G</t>
  </si>
  <si>
    <t>AIR CONDITIONER  MAKE = WHIRLPOOL,</t>
  </si>
  <si>
    <t>ALMARI SIZE :- 7FEET</t>
  </si>
  <si>
    <t>ALMARI SIZE :- 4FEET</t>
  </si>
  <si>
    <t>DINING TABLE  SIZE :- 3X4 FEET</t>
  </si>
  <si>
    <t xml:space="preserve">CARAM BOARD </t>
  </si>
  <si>
    <t xml:space="preserve">DINING TABLE CHAIR </t>
  </si>
  <si>
    <t xml:space="preserve">BED </t>
  </si>
  <si>
    <t xml:space="preserve">MATTRESS </t>
  </si>
  <si>
    <t>REFRIGERATOR MAKE :- LG, MODEL NO. - GR -17115C, SR NO. 9C17DCS/611556, LTR = 175</t>
  </si>
  <si>
    <t>WOODEN BED SIZE :- 2.5 X 6FEET</t>
  </si>
  <si>
    <t>MS BED SIZE :- 2.5 X 6FEET</t>
  </si>
  <si>
    <t xml:space="preserve">VACCUM CLEANER  </t>
  </si>
  <si>
    <t xml:space="preserve">WINDOW AC </t>
  </si>
  <si>
    <t>ADMIN DEPT</t>
  </si>
  <si>
    <t>COMPUTER SET (ASSMBLED ) KEY BOARD, MOUSE,CPU (ASSEMBLED)</t>
  </si>
  <si>
    <t>MONITOR MONITOR=TBIWV42CALA3NIM, SR NO. AOCWV42H1052159, MAKE :- AOC, SIZE :- 18.5"</t>
  </si>
  <si>
    <t>SCANNER MAKE :- CANON, SR NO. KLUY60285</t>
  </si>
  <si>
    <t>MONITOR MAKE :- AOC, SR NO. T8NV42CALA3NIN, SIZE :- 18.5"</t>
  </si>
  <si>
    <t>BROTHER PRINTER MAKE :- BROTHER , MODEL NO. DCP-T420W, 220-240VAC, 50/60HZ, 0.25AMP</t>
  </si>
  <si>
    <t>UPS MODEL NO. UPS800HP, SR NO. WF17041302, CAPACITY :- 1200W, INPUT / OUPUT 220 AC</t>
  </si>
  <si>
    <t>MONITOR MAKE :- SECUPIX,MODEL NO. LH 6030, SIZE :- 18.5", MADE IN CHINA</t>
  </si>
  <si>
    <t>HP PRINTER MAKE :- HP, MODEL NO. MFP1136, SR NO. CNJKKCBGFZ, PODUCT NO. CE8498, MFD :- 11/2017</t>
  </si>
  <si>
    <t>MONITOR MAKE :- AOC, MODEL NO. TFT15W60PS, SIZE :- 15.6"</t>
  </si>
  <si>
    <t>AIR CONDITIONER  MAKE :- GENERAL, MODEL NO. ASGA22FTTA, SR NO. T006092</t>
  </si>
  <si>
    <t>DESERT AIR COOLER MODEL NO.CG-DAC555, 190W, 230VAC, 50HZ, MAKE = CROMPTON</t>
  </si>
  <si>
    <t xml:space="preserve">HP LAPTOP </t>
  </si>
  <si>
    <t>MONITOR MAKE :- Frontech, MODEL NO. TFT15W60PS, SIZE :- 20 "</t>
  </si>
  <si>
    <t>STORE DEPT</t>
  </si>
  <si>
    <t>OFFICE TABLE  SIZE :- 2X4 FEET"</t>
  </si>
  <si>
    <t xml:space="preserve">MONITOR MAKE :- HP, SR NO. CNT12145W4, MFD := 05/2011 </t>
  </si>
  <si>
    <t xml:space="preserve">COMPUTER SET  KEY BOARD, MOUSE,CPU= HP, </t>
  </si>
  <si>
    <t>MONITOR MAKE :- AOC, SR NO. AOCWV42H1050812, SIZE - 18.5"</t>
  </si>
  <si>
    <t xml:space="preserve">BROTHER PRINTER MAKE :- BROTHER , MODEL NO. DCP1511, SR NO. E72066G3N315181, </t>
  </si>
  <si>
    <t>CANTEEN</t>
  </si>
  <si>
    <t>MS BED SIZE :- 2.5X6 FEET</t>
  </si>
  <si>
    <t>OFFICE TABLE SIZE :- 2 X 5 FEET</t>
  </si>
  <si>
    <t>PLASTIC TABLE SIZE :- 2 X 5 FEET</t>
  </si>
  <si>
    <t>COOLER SIZE :- 4 FEET</t>
  </si>
  <si>
    <t>Leasehold Land</t>
  </si>
  <si>
    <t xml:space="preserve"> Lease hold Plot no. B-6, B-7 &amp; B-8 ( Part ), Mul Growth Center ( Industrial Area ) Situated on MIDC Mul At Mouza Marhegaon, Akapur Tah Mul &amp; Dist- Chandrapur</t>
  </si>
  <si>
    <t>Sqm</t>
  </si>
  <si>
    <t>Admin Building Block</t>
  </si>
  <si>
    <t xml:space="preserve"> GF= 13.00 x 14.00</t>
  </si>
  <si>
    <t xml:space="preserve"> FF = 6.00 x 14.00 x 2</t>
  </si>
  <si>
    <t xml:space="preserve"> Mezz. F = 13.00 x 14.00 x 2</t>
  </si>
  <si>
    <t xml:space="preserve"> SF &amp; TF 13.00 x 14.00 x 2</t>
  </si>
  <si>
    <t xml:space="preserve"> 4th.F, 5th.F &amp; 6th.F = 7.00 x 14.00 x 2</t>
  </si>
  <si>
    <t>Slipring Segment Building</t>
  </si>
  <si>
    <t xml:space="preserve"> GF = 9.00 x 4.50 x 2</t>
  </si>
  <si>
    <t xml:space="preserve"> FF = 9.00 x 4.50 x 2</t>
  </si>
  <si>
    <t xml:space="preserve">Kiln Discharge Building </t>
  </si>
  <si>
    <t xml:space="preserve"> GF= 15.30 x 14.00</t>
  </si>
  <si>
    <t xml:space="preserve"> FF = 15.30 x 14.00</t>
  </si>
  <si>
    <t xml:space="preserve">Cooler Discharge Building </t>
  </si>
  <si>
    <t xml:space="preserve"> GF= 5.50 x 14.00</t>
  </si>
  <si>
    <t xml:space="preserve"> GF =9.48 x 4.24</t>
  </si>
  <si>
    <t xml:space="preserve"> FF =9.48 x 4.24</t>
  </si>
  <si>
    <t>Chimney (RCC DRI)</t>
  </si>
  <si>
    <t xml:space="preserve"> Chimney (RCC DRI)</t>
  </si>
  <si>
    <t>Chimney Furnace (30 Mtr Height)</t>
  </si>
  <si>
    <t xml:space="preserve"> Chimney Furnace (30 Mtr Height)</t>
  </si>
  <si>
    <t>Mtr</t>
  </si>
  <si>
    <t>Chimney DRI Metal  (15 Mtr)</t>
  </si>
  <si>
    <t xml:space="preserve"> Chimney DRI Metal  (15 Mtr)</t>
  </si>
  <si>
    <t>Chimney Bag Filter  (20 Mtr Height)</t>
  </si>
  <si>
    <t xml:space="preserve"> Chimney Bag Filter  (20 Mtr Height)</t>
  </si>
  <si>
    <t xml:space="preserve">MCC Building </t>
  </si>
  <si>
    <t xml:space="preserve"> GF= 39.6 X 7.23</t>
  </si>
  <si>
    <t xml:space="preserve"> FF = 39.6 X 7.23</t>
  </si>
  <si>
    <t xml:space="preserve"> GF = 18.24 X 13.10</t>
  </si>
  <si>
    <t xml:space="preserve"> FF= 18.24 X13.10</t>
  </si>
  <si>
    <t>D.G/COMP/PCC Room</t>
  </si>
  <si>
    <t xml:space="preserve"> GF = 21.75 x 11.10</t>
  </si>
  <si>
    <t>Transfer House No.1/2</t>
  </si>
  <si>
    <t xml:space="preserve"> GF = 4.00 x 4.00 x2</t>
  </si>
  <si>
    <t xml:space="preserve"> FF = 4.00 X 4.00X 2</t>
  </si>
  <si>
    <t>Feed stock Hose</t>
  </si>
  <si>
    <t xml:space="preserve"> GF = 23.00 x 11.00</t>
  </si>
  <si>
    <t xml:space="preserve"> FF = 23.00 X 11.00</t>
  </si>
  <si>
    <t xml:space="preserve"> SF = 23.00 X 11.00</t>
  </si>
  <si>
    <t xml:space="preserve"> TF = 23.00 X 11.00</t>
  </si>
  <si>
    <t xml:space="preserve"> 4th.f = 23.00 X 11.00</t>
  </si>
  <si>
    <t xml:space="preserve"> 5th.f  = 23.00 X 11.00</t>
  </si>
  <si>
    <t>Screen House</t>
  </si>
  <si>
    <t xml:space="preserve"> GF = 9.00 X 5.00 x 2</t>
  </si>
  <si>
    <t xml:space="preserve"> FF = 9.00 x 5.00 x 2</t>
  </si>
  <si>
    <t xml:space="preserve"> TF, 4th.F &amp; 5th.F = 9.00 x 5.00 x 2 x 3</t>
  </si>
  <si>
    <t>Junction House</t>
  </si>
  <si>
    <t xml:space="preserve"> GF = 9.00 x 3.50</t>
  </si>
  <si>
    <t xml:space="preserve"> FF = 9.00 x 3.50</t>
  </si>
  <si>
    <t xml:space="preserve"> TF = 9.00 x 3.50</t>
  </si>
  <si>
    <t>Coal Storage Shed</t>
  </si>
  <si>
    <t xml:space="preserve"> GF = 60.00 x 15.00 x 2</t>
  </si>
  <si>
    <t xml:space="preserve"> GF = 18.00 x 18.00</t>
  </si>
  <si>
    <t xml:space="preserve">I Bin &amp; Product Sepration Building </t>
  </si>
  <si>
    <t xml:space="preserve"> GF = 6.00 x 22.00</t>
  </si>
  <si>
    <t xml:space="preserve"> FF = 12.00 X 10.00</t>
  </si>
  <si>
    <t xml:space="preserve"> GF = 3.00 x 3.00</t>
  </si>
  <si>
    <t xml:space="preserve"> FF,SF&amp;TF= (6.00x22.00x12.00x10.00x3.00x3.00) x3</t>
  </si>
  <si>
    <t xml:space="preserve">Product Storage Building </t>
  </si>
  <si>
    <t xml:space="preserve"> GF = 10.00 x 15.00</t>
  </si>
  <si>
    <t xml:space="preserve"> FF = 10.00 x 15.00</t>
  </si>
  <si>
    <t xml:space="preserve"> SF = 10.00 x 15.00</t>
  </si>
  <si>
    <t xml:space="preserve"> TF = 10.00 x 15.00</t>
  </si>
  <si>
    <t xml:space="preserve">Store Building </t>
  </si>
  <si>
    <t xml:space="preserve"> GF = 16.23 x 65.55</t>
  </si>
  <si>
    <t>Weigh Bridge</t>
  </si>
  <si>
    <t xml:space="preserve"> GF = 5.46 x 15.92</t>
  </si>
  <si>
    <t>Meter Room</t>
  </si>
  <si>
    <t xml:space="preserve"> GF = 4.00 x 4.00  </t>
  </si>
  <si>
    <t>Security Room</t>
  </si>
  <si>
    <t xml:space="preserve"> GF = 8.00 x 4.00</t>
  </si>
  <si>
    <t>Cooling Tower</t>
  </si>
  <si>
    <t xml:space="preserve"> GF = 10.00 x 14.50</t>
  </si>
  <si>
    <t xml:space="preserve"> EMERGENCY WATER TANK CAP- 50000 LPM</t>
  </si>
  <si>
    <t xml:space="preserve"> Pollution Building </t>
  </si>
  <si>
    <t xml:space="preserve"> Prop. Scrap Yard Shed</t>
  </si>
  <si>
    <t xml:space="preserve"> Prop. Scrap Caster Shed</t>
  </si>
  <si>
    <t xml:space="preserve"> Prop. Billet Yard Shed</t>
  </si>
  <si>
    <t>Open Structures</t>
  </si>
  <si>
    <t xml:space="preserve"> FD COOLER = 10.00X3.00</t>
  </si>
  <si>
    <t xml:space="preserve"> ABC WATER PUMP = 1.00X1.25</t>
  </si>
  <si>
    <t xml:space="preserve"> ID FAN 1.40X3.46X2</t>
  </si>
  <si>
    <t xml:space="preserve"> WEIGH BRIDGE = 0.90X20.00</t>
  </si>
  <si>
    <t xml:space="preserve"> COAL YARD = 14.50X48.28X3</t>
  </si>
  <si>
    <t xml:space="preserve"> IRON ORE STORAGE YARD = 15.00X48.28X3</t>
  </si>
  <si>
    <t xml:space="preserve"> SWITCH YARD = 13.52X34.92</t>
  </si>
  <si>
    <t xml:space="preserve"> DIESEL STORAGE TANK = 9.00X6.00</t>
  </si>
  <si>
    <t xml:space="preserve"> FURNACE UNIT</t>
  </si>
  <si>
    <t xml:space="preserve"> HYDRAULIC ROOM</t>
  </si>
  <si>
    <t xml:space="preserve"> STAIRS</t>
  </si>
  <si>
    <t xml:space="preserve"> MSEB ROOM</t>
  </si>
  <si>
    <t xml:space="preserve"> LABOR COLONY ROOM (20 ROOM)</t>
  </si>
  <si>
    <t xml:space="preserve"> KILN STEEL STRUCTURE</t>
  </si>
  <si>
    <t xml:space="preserve"> MARBLE / CERAMIC TILES FLOORING </t>
  </si>
  <si>
    <t xml:space="preserve"> ROAD WORK </t>
  </si>
  <si>
    <t xml:space="preserve"> PLANTATION </t>
  </si>
  <si>
    <t xml:space="preserve"> SITE DEVELOPMENT</t>
  </si>
  <si>
    <t xml:space="preserve"> WATER SUPPLY ARRANGMENTS (BOREWELL)</t>
  </si>
  <si>
    <t xml:space="preserve"> DRAINAGE ARRANGMENTS</t>
  </si>
  <si>
    <t xml:space="preserve"> COMPOUND WALL</t>
  </si>
  <si>
    <t xml:space="preserve"> MAIN GATE</t>
  </si>
  <si>
    <t xml:space="preserve"> ELECTRIC FACILITIES</t>
  </si>
  <si>
    <t xml:space="preserve"> Other Amenities</t>
  </si>
  <si>
    <t xml:space="preserve">MISCELLANEOUS </t>
  </si>
  <si>
    <t>Computer System</t>
  </si>
  <si>
    <t>set</t>
  </si>
  <si>
    <t>Cooper Cable</t>
  </si>
  <si>
    <t>Celing Fan 1200 mm</t>
  </si>
  <si>
    <t>No</t>
  </si>
  <si>
    <t>Vibro Motor 0.37KW, / 0.5Hp, Rpm:- 1440</t>
  </si>
  <si>
    <t>Cable, 70Sqmm, 3.5C, Alum., 1.1KV</t>
  </si>
  <si>
    <t>Cable, 70Sqmm&amp;159Sqmm, 3.5C, Alum., 1.1KV</t>
  </si>
  <si>
    <t>LED Lights</t>
  </si>
  <si>
    <t>Copper Lugs</t>
  </si>
  <si>
    <t>Cooling Fan</t>
  </si>
  <si>
    <t>Power Contactor</t>
  </si>
  <si>
    <t>Air Circuit Breaker E3N 3200A PRP121/P-LI 4P</t>
  </si>
  <si>
    <t>Armoured Copper Cable 2.5 Sqmm, 4 Core</t>
  </si>
  <si>
    <t>Exhuast Fan 12''</t>
  </si>
  <si>
    <t>VFD Drive-110KW , MAKE :- DELTA</t>
  </si>
  <si>
    <t>SMS</t>
  </si>
  <si>
    <t>copper cables</t>
  </si>
  <si>
    <t>MCB</t>
  </si>
  <si>
    <t>Cable Trolley Assembly I Beam Size- 100/50</t>
  </si>
  <si>
    <t>Cable, Switch, PVC</t>
  </si>
  <si>
    <t>Heater</t>
  </si>
  <si>
    <t>Electrotherm Equipments</t>
  </si>
  <si>
    <t>Cable, 400 Sqmm, 3C, Alum.,1.1KV</t>
  </si>
  <si>
    <t>TRS Copper Cable 25 Sqmm, 2 Core</t>
  </si>
  <si>
    <t>1200 KVR, 525 Volts , 3 Phase, RTPFC Panel</t>
  </si>
  <si>
    <t>Copper Cable 2.5 Sqmm, 4 Core</t>
  </si>
  <si>
    <t>S K Mehra Construction</t>
  </si>
  <si>
    <t>Cement PPC in 50 Kgs. Bags</t>
  </si>
  <si>
    <t>Bag</t>
  </si>
  <si>
    <t xml:space="preserve">M.S. Nipple, </t>
  </si>
  <si>
    <t>Cement OPC in 50 Kgs. Bags.</t>
  </si>
  <si>
    <t>Ply Wood</t>
  </si>
  <si>
    <t>Paint</t>
  </si>
  <si>
    <t>MS Squire Pipe</t>
  </si>
  <si>
    <t>MT</t>
  </si>
  <si>
    <t>Thinner</t>
  </si>
  <si>
    <t>ltr</t>
  </si>
  <si>
    <t>HT Nut Bolt,Size 24x150</t>
  </si>
  <si>
    <t>Fly Ash Bricks</t>
  </si>
  <si>
    <t>River Sand-2</t>
  </si>
  <si>
    <t>Brass</t>
  </si>
  <si>
    <t>Paint &amp; Primers</t>
  </si>
  <si>
    <t>TMT Bar FE500, Size 08mm</t>
  </si>
  <si>
    <t>Cement Sheet Size:- 10 Feet</t>
  </si>
  <si>
    <t>TMT BAR  08MM</t>
  </si>
  <si>
    <t>River Sand</t>
  </si>
  <si>
    <t>feet</t>
  </si>
  <si>
    <t>Alluminium Sheet</t>
  </si>
  <si>
    <t>Kg</t>
  </si>
  <si>
    <t>PIPES &amp; NIPPLES</t>
  </si>
  <si>
    <t>Profile</t>
  </si>
  <si>
    <t xml:space="preserve">Profile Sheet </t>
  </si>
  <si>
    <t>H T Nut Bult with D/W 16X85mm</t>
  </si>
  <si>
    <t>TMT BAR, ANGLES, FLATS</t>
  </si>
  <si>
    <t>M.S.Angle</t>
  </si>
  <si>
    <t>Festo Pipe</t>
  </si>
  <si>
    <t>Metal 20MM</t>
  </si>
  <si>
    <t>DARSHANA  SANDIP SONULWAR</t>
  </si>
  <si>
    <t>Cement PPC</t>
  </si>
  <si>
    <t>Ms Pipe</t>
  </si>
  <si>
    <t>Paint, Enamel, Smoke Grey</t>
  </si>
  <si>
    <t>CPVC Pipe Size:- 1"</t>
  </si>
  <si>
    <t>Desert Cooler 4ft</t>
  </si>
  <si>
    <t>Revolving Chair Nilkamal</t>
  </si>
  <si>
    <t>Computer Table,Size 2ft x 4ft</t>
  </si>
  <si>
    <t>Almirah 6 1/2" 78X36X19 Half Lockar</t>
  </si>
  <si>
    <t>Revolving Chair</t>
  </si>
  <si>
    <t>Plywood 12mm</t>
  </si>
  <si>
    <t>Paint Enamel White</t>
  </si>
  <si>
    <t>Fevicol</t>
  </si>
  <si>
    <t>pieces</t>
  </si>
  <si>
    <t>Vertical Pulverzer 12"</t>
  </si>
  <si>
    <t>Carbon &amp; Sulphur Appratus</t>
  </si>
  <si>
    <t>Air Conditioner</t>
  </si>
  <si>
    <t>Punjab Machine Tools</t>
  </si>
  <si>
    <t>Welding Machine</t>
  </si>
  <si>
    <t>Hand Blower Machine</t>
  </si>
  <si>
    <t>Line Dori</t>
  </si>
  <si>
    <t>Wooden Cutting Machine</t>
  </si>
  <si>
    <t>Hydraulic Jack HD 100T Cap.</t>
  </si>
  <si>
    <t>Ring Spanner Set</t>
  </si>
  <si>
    <t>Cut of Machine Size:- 14"</t>
  </si>
  <si>
    <t>Gear Box G52-10 SN/HB,</t>
  </si>
  <si>
    <t>Capacitor Heavy Duty 25 KVR</t>
  </si>
  <si>
    <t>11 Kw (15Hp) 2990RPM, Base Motor Type</t>
  </si>
  <si>
    <t>Drum Magnet Size :- 620MM/ 470MM Dia</t>
  </si>
  <si>
    <t>Hopper Heater Pad Size :- 1010X500mm</t>
  </si>
  <si>
    <t>S.S.Sheet</t>
  </si>
  <si>
    <t>Support Roller Assy.</t>
  </si>
  <si>
    <t>Conveyor Belt 1200mm, 315/3, 3 Ply , 10mm Thk,G-M24</t>
  </si>
  <si>
    <t>Seal Kit for Hydraulic Cylinder</t>
  </si>
  <si>
    <t>Hydro Test Pump</t>
  </si>
  <si>
    <t>MS Bend, Size 1/2"</t>
  </si>
  <si>
    <t>S.S Nut Bolt with Washer 12X60mm</t>
  </si>
  <si>
    <t>Hr Cable 1.5sq x 2 Core</t>
  </si>
  <si>
    <t>Welding Rod 5260 (Hardfacing)</t>
  </si>
  <si>
    <t>M.S. Bolt Nut, Size 12x50mm</t>
  </si>
  <si>
    <t>Hyd Billet Shear Blade for ET</t>
  </si>
  <si>
    <t>pair</t>
  </si>
  <si>
    <t>Ms Nut 30mm</t>
  </si>
  <si>
    <t>HR Cable 16sq mm x 4Core</t>
  </si>
  <si>
    <t>HEAT EXCHANGER TUBE BANK</t>
  </si>
  <si>
    <t>Feed Tube for 100TPD Kiln.</t>
  </si>
  <si>
    <t>Guide Support  Roller for Slip Ring Size :- 110</t>
  </si>
  <si>
    <t>Welding Electrode, 6013/3.15</t>
  </si>
  <si>
    <t>SONIYA ENTERPRISES</t>
  </si>
  <si>
    <t>Conveyor Belt 650mm Width, 3 Ply, 10mm Thick, M-24</t>
  </si>
  <si>
    <t>Air Injection Tube for 100TPD SI Plant</t>
  </si>
  <si>
    <t>Conveyor Belt 500mm width, 3 Ply, M24 Grade</t>
  </si>
  <si>
    <t>Vibro Motor 0.75KW / 1 Hp Rpm:- 1440</t>
  </si>
  <si>
    <t>Motor 3.7Kw / 5Hp , RPM:- 1440</t>
  </si>
  <si>
    <t>Coal Injector Assembly for 100 TPD</t>
  </si>
  <si>
    <t>Kiln Segment for 100TPD</t>
  </si>
  <si>
    <t>Conveyor Belt</t>
  </si>
  <si>
    <t>Ms Pipe C Class</t>
  </si>
  <si>
    <t>Compressed Oxygen Gas</t>
  </si>
  <si>
    <t>Cmt.</t>
  </si>
  <si>
    <t>Three Arm Side Lining Vibrator</t>
  </si>
  <si>
    <t>Lpg Cyclinder 19 Kg</t>
  </si>
  <si>
    <t>Oxygen Gas Cylinders-(CMT)</t>
  </si>
  <si>
    <t>MS Plate, Size 25mm</t>
  </si>
  <si>
    <t>MS Plate, Size 12mm</t>
  </si>
  <si>
    <t>MS Angle, Size 50 x 6mm</t>
  </si>
  <si>
    <t>Cutting Wheel AG4</t>
  </si>
  <si>
    <t>Oxygen Regulator</t>
  </si>
  <si>
    <t>Hyd Hose NW20HST2 3:4IN 1M L</t>
  </si>
  <si>
    <t>Slide Gate Plate</t>
  </si>
  <si>
    <t>Ms Sheet Size - 1500x4000x3MM</t>
  </si>
  <si>
    <t>H T Nut Bolt With D/W 18X80mm</t>
  </si>
  <si>
    <t>Main Hoist Floating Shaft</t>
  </si>
  <si>
    <t>Lamination Insu Pad 15 Ton</t>
  </si>
  <si>
    <t>Dummy Bar Bolt with Nut (30x150)</t>
  </si>
  <si>
    <t>Break for 3P Induc</t>
  </si>
  <si>
    <t>Eccentric Cam Assembly for CCM 4/7</t>
  </si>
  <si>
    <t>Sachdeva Time House</t>
  </si>
  <si>
    <t>Grinding Machine Ag4</t>
  </si>
  <si>
    <t>Wieght Balance</t>
  </si>
  <si>
    <t>Drill Machine</t>
  </si>
  <si>
    <t>Pneumatic Breaker, Size 31.7 x 152.4mm</t>
  </si>
  <si>
    <t>BLOWER</t>
  </si>
  <si>
    <t>Simplex Chain Size:- 3/4"</t>
  </si>
  <si>
    <t>ALTO CAR</t>
  </si>
  <si>
    <t>TIPPER</t>
  </si>
  <si>
    <t>For Weigh Feeder</t>
  </si>
  <si>
    <t>Microwave Oven</t>
  </si>
  <si>
    <t>Invertor</t>
  </si>
  <si>
    <t>Crimping Tool</t>
  </si>
  <si>
    <t>Ceiling Fan</t>
  </si>
  <si>
    <t>Referigrator</t>
  </si>
  <si>
    <t>Grinding Machine Ag7</t>
  </si>
  <si>
    <t>NO.</t>
  </si>
  <si>
    <t>BAG</t>
  </si>
  <si>
    <t>DRI KILN 1</t>
  </si>
  <si>
    <t>Desert Cooler 4ft and Pump for Desert cooler, 4 ft and Cooler Grass</t>
  </si>
  <si>
    <t>Grease Pump, Pneumatic Operated</t>
  </si>
  <si>
    <t>Computer System and Printer - Laser Jet</t>
  </si>
  <si>
    <t>BRASS</t>
  </si>
  <si>
    <t>FT</t>
  </si>
  <si>
    <t>PLC SI ET200S CPU and PLC SI S7-300</t>
  </si>
  <si>
    <t>Wall Fan Size:- 300mm</t>
  </si>
  <si>
    <t>Optical Emission Spectrometer</t>
  </si>
  <si>
    <t>TMT BAR  08MM and Tmt Bar - 10mm</t>
  </si>
  <si>
    <t>PRINTER (BROTHER)</t>
  </si>
  <si>
    <t>Attendance Recording Machine</t>
  </si>
  <si>
    <t>Furnace 5 Kg Capacity</t>
  </si>
  <si>
    <t>Top Ring Shield ( XA00012002231) 15 Ton</t>
  </si>
  <si>
    <t xml:space="preserve">Ac Instalation Charges </t>
  </si>
  <si>
    <t>Monoblock Pump</t>
  </si>
  <si>
    <t>RCC Pipe with Collar</t>
  </si>
  <si>
    <t>Hyundai LED TV</t>
  </si>
  <si>
    <t>Whirlphool Impro Plus PRM</t>
  </si>
  <si>
    <t xml:space="preserve">Daining Table </t>
  </si>
  <si>
    <t xml:space="preserve">Wardrobe ,Table, LPG Stove Gas  </t>
  </si>
  <si>
    <t xml:space="preserve">Stool &amp; Table </t>
  </si>
  <si>
    <t xml:space="preserve">Chair &amp; Table </t>
  </si>
  <si>
    <t>Blue Star AC</t>
  </si>
  <si>
    <t xml:space="preserve">Magnetic Drill Machine </t>
  </si>
  <si>
    <t>Magnet Chain Three Leg</t>
  </si>
  <si>
    <t>Spectro Blower  &amp; Spectro Paper Disc</t>
  </si>
  <si>
    <t>Indoor Type Vickchem , Jointing charges &amp; transportation</t>
  </si>
  <si>
    <t xml:space="preserve">FREIGHT CHARGES </t>
  </si>
  <si>
    <t xml:space="preserve">C.C Profile Sheet </t>
  </si>
  <si>
    <t>MS Pipe</t>
  </si>
  <si>
    <t>Feet</t>
  </si>
  <si>
    <t>Canon Printer</t>
  </si>
  <si>
    <t xml:space="preserve">HR CHQ </t>
  </si>
  <si>
    <t>MS Channel</t>
  </si>
  <si>
    <t>PPGI Coated Coils/Sheet</t>
  </si>
  <si>
    <t xml:space="preserve">Prime Hot Rolled 8mm Plate </t>
  </si>
  <si>
    <t>ESP &amp; FD Cooler</t>
  </si>
  <si>
    <t>Zebronics UPS</t>
  </si>
  <si>
    <t>Mtr.</t>
  </si>
  <si>
    <t>Feed Tube</t>
  </si>
  <si>
    <t>FRL Unit 1" Bsp Fitting</t>
  </si>
  <si>
    <t>No.</t>
  </si>
  <si>
    <t>Pump Set SHI-2- 05 Stage 0.55 Kw 3Hp ( 30 LPM )</t>
  </si>
  <si>
    <t>Combo of Key Board &amp; Optical Mouse</t>
  </si>
  <si>
    <t>Shrinkkomp 30</t>
  </si>
  <si>
    <t>Gi Pipe 2" LIGHT</t>
  </si>
  <si>
    <t>Gi Pipe 1 1/2"</t>
  </si>
  <si>
    <t>Block Waterstop Roof Coat Wht 20L</t>
  </si>
  <si>
    <t>AP SMRTCR CRKSL WHITE 900 G</t>
  </si>
  <si>
    <t>White Putty</t>
  </si>
  <si>
    <t>Primer White</t>
  </si>
  <si>
    <t>TANK 750 LTR</t>
  </si>
  <si>
    <t>GI Pipe, Size</t>
  </si>
  <si>
    <t>RCC Hume Pipe, 450mm</t>
  </si>
  <si>
    <t>Pcs.</t>
  </si>
  <si>
    <t>MS Angle Size:- 40X40X5mm and MS Square Bar Size:- 12mm and MS Wire</t>
  </si>
  <si>
    <t>Cement PPC in 50 Kgs. Bags and Profile Sheet 0.50 Gauge and MS Squire Pipe Size and MS Angle Size:- 40X40X5mm and Wire Nail, Size 2"</t>
  </si>
  <si>
    <t>Red Oxide Primer</t>
  </si>
  <si>
    <t>Ltr.</t>
  </si>
  <si>
    <t>Paint, Aluminium Paint and Acry Dist Silver 5 Kg</t>
  </si>
  <si>
    <t>Paint, Enamel, Smoke Grey, Black</t>
  </si>
  <si>
    <t xml:space="preserve">Welding Electrode,6013 Gr., 3.15mm and Welding Cable Copper, 35 Sqmm and 3 Core x 6 Sqmm and Copper Cable 2.5 Sqmm, 4 Core
</t>
  </si>
  <si>
    <t>Jsw I-Block Waterstop Crack Fix and Block Waterstop Roof Coat Wht 20L</t>
  </si>
  <si>
    <t>ARTIS BT 918 W/MIC SPEAKER</t>
  </si>
  <si>
    <t>Rotex Coupling Spider GR-48</t>
  </si>
  <si>
    <t>Crusher Plant</t>
  </si>
  <si>
    <t>Slag Crusher Machine 24X27</t>
  </si>
  <si>
    <t>Western Toilet Seat and Western Toilet Seat Cover and Flush Tank White Hyd and PVC Elbow, Size 1/2" and Besing</t>
  </si>
  <si>
    <t>UPVC Pipe, Size 1" and UPVC Elbow 1" and UPVC Socket, Size 1" and UPVC Tee 1'' and Upvc Tee and Upvc Reducing Elbow 1"X1/2" and Upvc Reducer 1x1/2 and UPVC Pipe, Size 1/2" and UPVC Elbow, Size 1/2" and Upvc Brass FT Elbow 1/2" and Upvc Brass FT Tee 1/2" and UPVC Tee, Size 1/2" and PVC Pipe, Size :- 110MM and Pvc Pipe 63mm (2.5") and Pvc Elbow 63mm (2.5") and Pvc Tee 75mm and PVC Elbow, Size 40mm and Shower 4" X 4" R / B / W China and Capo Angle Cock and PVC Bend for Conduit Pipe,Size 1" and Bib Cock 1/2 and UPVC Solution, 100ml and Pvc Trap and Anchor Bolt and Piller Cock and Tank Nipple 1" and Tank Nipple 1.1/2" and SS Hose Clamp 1" and Pvc Pipe 3/4" and PVC Elbow, Size 40mm and Paint Enamel White and Paint Red and Piller Cock and PVC Elbow, Size 40mm</t>
  </si>
  <si>
    <t>Tiles 1 Feet x 1 1/2 Feet</t>
  </si>
  <si>
    <t>Box</t>
  </si>
  <si>
    <t>MS Squire Pipe Size and MS Angle Size:- 40X40X5mm and MS Wire</t>
  </si>
  <si>
    <t>JV</t>
  </si>
  <si>
    <t>RO Plant 250 LPH</t>
  </si>
  <si>
    <t>Ply Wood, Size 18mm, 6Ft x 3Ft. And White Sun Mica and Complete Door and Metal Screw, Size 1" and Door Magnet T2 and Door Handle Size:- 6" and Hinges 3" and Aluminium Bottom and Antina Nails 1 1/2"</t>
  </si>
  <si>
    <t>Cement PPC in 50 Kgs. Bags and Ms Angle, Size 50x50x5mm and MS Square Bar Size:- 12mm</t>
  </si>
  <si>
    <t>Epoxy Triblock Asian Paint and Hingesh 4" and Paint and Paint, Aluminium Paint and Paint Enamel White and Painting Brush 2" and Red Oxide Primer</t>
  </si>
  <si>
    <t>LTR</t>
  </si>
  <si>
    <t>PLUMBER EXP</t>
  </si>
  <si>
    <t>FIXING OF CT METERING CUBICLE PER PANEL</t>
  </si>
  <si>
    <t>33 KV CT 25/5A, Class 0.2s, Burden 10VA and 33 KV PT 33000/V3/110/V3 Volt, Class 0.2, Burden 50</t>
  </si>
  <si>
    <t>Concrete Mixer with Hyd.Hopper</t>
  </si>
  <si>
    <t>Structural Steel Cwip</t>
  </si>
  <si>
    <t>Telephone &amp; Communications(Assets)</t>
  </si>
  <si>
    <t>Computer &amp; Softwares</t>
  </si>
  <si>
    <t>Metal 20MM and River Sand-2</t>
  </si>
  <si>
    <t>C R Sheet and MS Angle Size:- 40X40X5mm and MS Squire Pipe Size:-</t>
  </si>
  <si>
    <t>GI Pipe 2" and Gi Pipe 3/4" B Class and MS Wire</t>
  </si>
  <si>
    <t>GI Pipe 2"</t>
  </si>
  <si>
    <t>Upvc Coupler Size :- 1" and Hdpe Pipe</t>
  </si>
  <si>
    <t>Acry Dist Silver 5 Kg</t>
  </si>
  <si>
    <t>Dr. Fixit Water Proofing Compound</t>
  </si>
  <si>
    <t>GI Pipe 1 1/4"</t>
  </si>
  <si>
    <t>Birla White</t>
  </si>
  <si>
    <t>Polymer Putty Gold</t>
  </si>
  <si>
    <t>Promotional Sch Poly Putty</t>
  </si>
  <si>
    <t>Paint Enamel, Post Office Red</t>
  </si>
  <si>
    <t>Red Ocher 25 Kg</t>
  </si>
  <si>
    <t>Vibro Motor 0.37KW, / 0.5Hp, Rpm:- 1440 and Door Handle Size:- 6" and Door Magnet T2</t>
  </si>
  <si>
    <t>Slag Crusher Foundation Civil Work</t>
  </si>
  <si>
    <t>MS Angle Size:- 50X50X5mm</t>
  </si>
  <si>
    <t>M. S. Channel,Size 100X50mm and C R Sheet</t>
  </si>
  <si>
    <t>MOTOR-18.5KW /25 Hp,1000 Rpm, 3 Phase, Foot Mounted(Ind Motor 25 Hp,1000 Rpm, 3 Phase, Foot Mounted)</t>
  </si>
  <si>
    <t>Motor 18.5KW/25 Hp,1500 Rpm, 3 Phase, Foot Mounted</t>
  </si>
  <si>
    <t xml:space="preserve">Feet </t>
  </si>
  <si>
    <t>BEING TAX POWER GST SOFTWARE FY 2024-25</t>
  </si>
  <si>
    <t>Plumber Block UCP-210</t>
  </si>
  <si>
    <t>V Belt Pully Size:-6" C Section , 3 Groove(v belt pully size:-6" C section , 3 groove) and v belt pully size:-7",C section, 3 groove(v belt pully size:-7",C section, 3 groove) and v belt pully size:-10",C section,3 groove(v belt pully size:-10",C section,3 groove)</t>
  </si>
  <si>
    <t>Return Idler 114mm Dia, Length:- 950mm(Return Idler 114mm Dia, Length:- 950mm) and Carrying Idler 114mm Dia, Length 250mm and Carrying Idler 114mm Dia, Length 200mm</t>
  </si>
  <si>
    <t>Carrying Idler Frame L 990 mm Distance 940 mm</t>
  </si>
  <si>
    <t>Oil Seal 40x68x8 mm(Oil Seal 40x68x8 mm) and Oil Seal 45x75x10 mm(oil seal 45x75x10 mm)</t>
  </si>
  <si>
    <t>Vibrator Screen Machine</t>
  </si>
  <si>
    <t>M.S. Bolt &amp; Nut, Size 16 x 65mm and MS Bolt Nut, Size 12x50mm and Ms Washer 12MM</t>
  </si>
  <si>
    <t>CHAIN SPROCKET SIMPLEX 8" X 23 TEETH(CHAIN SPROCKET SIMPLEX 8" X 23 TEETH) and CHAIN SPROCKET SIMPLEX 6" X 17 TEETH(CHAIN SPROCKET SIMPLEX 6" X 17 TEETH) and SIMPLEX CHAIN ( SIZE :- 25.40X17.02X15.88)(SIMPLEX CHAIN ( SIZE :- 25.40X17.02X15.88)) and V belt pully size:-3",B section,2 groove(V belt pully size:-3",B section,2 groove) and V belt pully size:-8",B section,2 groove(V belt pully size:-8",B section,2 groove) and V belt pully size:-4",B section,2 groove(V belt pully size:-4",B section,2 groove) and V belt pully size:-14",B section,2 groove(V belt pully size:-14",B section,2 groove)</t>
  </si>
  <si>
    <t>Led Flood Light 100 Watt and LED Flood Light, 200 Watts and LED Flood Light, 150 Watts</t>
  </si>
  <si>
    <t>Welding Electrode, 6013/3.15 and Welding Electrode, 6013/4MM and Welding Electrode, 6013 Gr, 2.5mm</t>
  </si>
  <si>
    <t>pkt</t>
  </si>
  <si>
    <t>Conveyor Belt 800mm W x 4ply x 12 mm Thick(Conveyor Belt 800mm W x 4ply x 12 mm Thick) and Conveyor Belt 600mm W x 4ply x 12mm Thick(Conveyor Belt 600mm W x 4ply x 12mm Thick) and Conveyor Belt 500mm width, 3 Ply, M24 Grade</t>
  </si>
  <si>
    <t>Pillow Block Ucp 212(Pillow Block Ucp 212)</t>
  </si>
  <si>
    <t>V belt pully size:-16",B section,2 groove and V belt pully size:-3",B section,2 groove(V belt pully size:-3",B section,2 groove)</t>
  </si>
  <si>
    <t xml:space="preserve">BEING JOB WORKS SERVICE CHARGES </t>
  </si>
  <si>
    <t>Pillow Block Ucp 206(Pillow Block Ucp 206)</t>
  </si>
  <si>
    <t>Plumber Block UCP-210 and MOTOR-15KW/20 Hp,1500 Rpm, 3 Phase, Foot Mounted(Ind Motor 20 Hp,1500 Rpm, 3 Phase, Foot Mounted) and Motor 18.5KW/25 Hp,1500 Rpm, 3 Phase, Foot Mounted</t>
  </si>
  <si>
    <t>Ind Motor 3 Hp,2.25 Kw ,1440 Rpm(Ind Motor 3 Hp,2.25 Kw ,1440 Rpm) and Ind motor 1 Hp, 0.75 Kw,1433 rpm(Ind motor 1 Hp, 0.75 Kw,1433 rpm) and Vibro Motor 0.37KW, / 0.5Hp, Rpm:- 1440</t>
  </si>
  <si>
    <t>Mnx A2 Add on Block 2 No + 2 Nc(Mnx A2 Add on Block 2 No + 2 Nc)</t>
  </si>
  <si>
    <t>Thermal Overload Relay 24-40 Amp(Thermal Overload Relay 24-40 Amp) and Thermal Overload Relay 23-32 Amp(Thermal Overload Relay 23-32 Amp) And Thermal Overload Relay 1.4-2.5 Amp(Thermal Overload Relay 1.4-2.5 amp)</t>
  </si>
  <si>
    <t>Overload Relay 2.5 - 4 Amp</t>
  </si>
  <si>
    <t>Thermal Overload Relay 9-13 Amp(Thermal Overload Relay 9-13 Amp)</t>
  </si>
  <si>
    <t>Control Pannel Name Plate ON(Control Pannel Name Plate ON) and Control Pannel Name Plate OFF(Control Pannel Name Plate OFF) and Control Pannel Name Plate R PHASE(Control Pannel Name Plate R PHASE) and Control Pannel Name Plate Y PHASE(Control Pannel Name Plate Y PHASE) and Control Pannel Name Plate B PHASE(Control Pannel Name Plate B PHASE) and Control Pannel Name Plate CABLE ALLEY(Control pannel name plate CABLE ALLEY) and Control pannel name plate BUSBAR CHEMBAR(Control pannel name plate BUSBAR CHEMBAR) and Control pannel name plate DENGER 400 V(Control pannel name plate DANGER 400 V) and Control Pannel Name Plate STOP(Control Pannel Name Plate STOP) and Control Pannel Name Plate TRIP(Control Pannel Name Plate TRIP) Control Pannel Name Plate ON(Control Pannel Name Plate ON) and Control Pannel Name Plate OFF(Control Pannel Name Plate OFF) and Control Pannel Name Plate R PHASE(Control Pannel Name Plate R PHASE) and Control Pannel Name Plate Y PHASE(Control Pannel Name Plate Y PHASE) and Control Pannel Name Plate B PHASE(Control Pannel Name Plate B PHASE) and Control Pannel Name Plate CABLE ALLEY(Control pannel name plate CABLE ALLEY) and Control pannel name plate BUSBAR CHEMBAR(Control pannel name plate BUSBAR CHEMBAR) and Control pannel name plate DENGER 400 V(Control pannel name plate DANGER 400 V)</t>
  </si>
  <si>
    <t>Copper Cable 10 Sq mm x 1 Core(Copper Cable 10 Sq mm x 1 Core)</t>
  </si>
  <si>
    <t>Pvc Duct Channel 45 H x 45 W(Pvc Duct Channel 45 H x 45 W)</t>
  </si>
  <si>
    <t>Pvc Duct Channel 30 H x 25 W(Pvc Duct Channel 30 h x 25 W) and MCB 63A, 4 Pole, C Curve, 10KA and MCB 32 AMP , 4 POLE(MCB 32 AMP , 4 POLE) and MCB-10 Amp, 2 Pole and MCB-6 Amp, 2 Pole</t>
  </si>
  <si>
    <t>MPCB 16 AMP(MPCB 16 AMP)</t>
  </si>
  <si>
    <t>Elmex Connector KUT 16 Sqmm and Elmex Connector Kut 10 Sqmm</t>
  </si>
  <si>
    <t>Coal Injector Assembly for 100 TPD and Elmex Connector KUT 16 Sqmm and Elmex Connector Kut 10 Sqmm and Elemex Insulated Single End Lug 1 Sq mm Pin Type(Elemex Insulated Single End Lug 1 Sq mm Pin Type)</t>
  </si>
  <si>
    <t>Alu.Arm.Cable 16sqmm x 3 Core and Alu.Arm.Cable 25sqmm x 3 Core</t>
  </si>
  <si>
    <t>Copper Cable 1.5 Sqmm, 1 Core and ferrule 1.5 sq mm number 0 to 9(ferrule 1.5 sq mm number 0 to 9) and Ferul Size: 1.5 Sqmm, Alphabet A to Z</t>
  </si>
  <si>
    <t>Alu.Arm.Cable 120sqmm 3.5core</t>
  </si>
  <si>
    <t>V Belt C 185 and V Belt C 102 and V Belt B 64</t>
  </si>
  <si>
    <t>DRIVE PULLY 650 MM(DRIVE PULLY 650 MM) and NON DRIVE PULLY 650 MM(NON DRIVE PULLY 650 MM) and DRUM PULLY 850 MM(DRUM PULLY 850 MM) and NON DRIVE PULLY 850 MM(NON DRIVE PULLY 850 MM)</t>
  </si>
  <si>
    <t>S.S Wire Mesh</t>
  </si>
  <si>
    <t>SQFT</t>
  </si>
  <si>
    <t>Pvc Duct Channel 45 H x 45 W(Pvc Duct Channel 45 H x 45 W) and Pvc Duct Channel 30 H x 25 W(Pvc Duct Channel 30 h x 25 W)</t>
  </si>
  <si>
    <t>Gi Nut Bolt 10x25mm</t>
  </si>
  <si>
    <t>V BELT B 52(V BELT B 52) and V BELT B 69(V BELT B 69) and V Belt B-75</t>
  </si>
  <si>
    <t>V belt pully size:-8",B section,2 groove(V belt pully size:-8",B section,2 groove) and V belt pully size:-9",B section,2 groove</t>
  </si>
  <si>
    <t>BEING FREIGHT INWARDS CHARGES FOR MATERIAL RECEIVED AGST INVNO  HB7000719816 DTD 22/01/2024 ASSOCIATED ROAD CARRIERS LIMITED</t>
  </si>
  <si>
    <t>AIR Conditioner</t>
  </si>
  <si>
    <t>JV PASS FOR ASSEST TRANSFER FROM NASHIK TO MUL</t>
  </si>
  <si>
    <t>MONITOR /CABLE</t>
  </si>
  <si>
    <t>CABLE</t>
  </si>
  <si>
    <t>Gross Block</t>
  </si>
  <si>
    <t>Net Block
31-03-24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</si>
</sst>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0%"/>
    <numFmt numFmtId="165" formatCode="_(* #,##0.00_);_(* \(#,##0.00\);_(* &quot;-&quot;??_);_(@_)"/>
    <numFmt numFmtId="166" formatCode="_(* #,##0_);_(* \(#,##0\);_(* &quot;-&quot;??_);_(@_)"/>
    <numFmt numFmtId="167" formatCode="_ * #,##0_ ;_ * \-#,##0_ ;_ * &quot;-&quot;??_ ;_ @_ "/>
  </numFmts>
  <fonts count="6" x14ac:knownFonts="1">
    <font>
      <sz val="9"/>
      <color theme="1"/>
      <name val="Arial"/>
      <family val="2"/>
    </font>
    <font>
      <sz val="9"/>
      <color theme="1"/>
      <name val="Arial"/>
      <family val="2"/>
    </font>
    <font>
      <b/>
      <sz val="9"/>
      <color theme="1"/>
      <name val="Arial"/>
      <family val="2"/>
    </font>
    <font>
      <b/>
      <sz val="11"/>
      <name val="Aptos Narrow"/>
      <family val="2"/>
      <scheme val="minor"/>
    </font>
    <font>
      <sz val="11"/>
      <color theme="1"/>
      <name val="Aptos Narrow"/>
      <family val="2"/>
      <scheme val="minor"/>
    </font>
    <font>
      <sz val="11"/>
      <name val="Aptos Narrow"/>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165" fontId="4" fillId="0" borderId="0" applyFont="0" applyFill="0" applyBorder="0" applyAlignment="0" applyProtection="0"/>
  </cellStyleXfs>
  <cellXfs count="24">
    <xf numFmtId="0" fontId="0" fillId="0" borderId="0" xfId="0"/>
    <xf numFmtId="0" fontId="3" fillId="0" borderId="1" xfId="0" applyFont="1" applyBorder="1" applyAlignment="1">
      <alignment horizontal="center" vertical="center" wrapText="1"/>
    </xf>
    <xf numFmtId="43" fontId="3"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164"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center"/>
    </xf>
    <xf numFmtId="166" fontId="5" fillId="0" borderId="1" xfId="2" applyNumberFormat="1" applyFont="1" applyFill="1" applyBorder="1" applyAlignment="1">
      <alignment horizontal="center" vertical="center"/>
    </xf>
    <xf numFmtId="167" fontId="5" fillId="0" borderId="1" xfId="1" applyNumberFormat="1" applyFont="1" applyFill="1" applyBorder="1" applyAlignment="1">
      <alignment horizontal="center" vertical="center"/>
    </xf>
    <xf numFmtId="166" fontId="5" fillId="0" borderId="1" xfId="2" applyNumberFormat="1" applyFont="1" applyFill="1" applyBorder="1" applyAlignment="1">
      <alignment horizontal="right" vertical="center"/>
    </xf>
    <xf numFmtId="167" fontId="5" fillId="0" borderId="1" xfId="1" applyNumberFormat="1" applyFont="1" applyFill="1" applyBorder="1" applyAlignment="1">
      <alignment horizontal="right" vertical="center"/>
    </xf>
    <xf numFmtId="0" fontId="5" fillId="0" borderId="1" xfId="0" applyFont="1" applyBorder="1" applyAlignment="1">
      <alignment horizontal="center" vertical="top"/>
    </xf>
    <xf numFmtId="3" fontId="5" fillId="0" borderId="1" xfId="2" applyNumberFormat="1" applyFont="1" applyFill="1" applyBorder="1" applyAlignment="1">
      <alignment horizontal="right" vertical="center"/>
    </xf>
    <xf numFmtId="43" fontId="5" fillId="0" borderId="1" xfId="1" applyFont="1" applyFill="1" applyBorder="1" applyAlignment="1">
      <alignment horizontal="center" vertical="center"/>
    </xf>
    <xf numFmtId="166" fontId="5" fillId="0" borderId="1" xfId="2" applyNumberFormat="1" applyFont="1" applyFill="1" applyBorder="1" applyAlignment="1">
      <alignment horizontal="center"/>
    </xf>
    <xf numFmtId="167" fontId="5" fillId="0" borderId="1" xfId="1" applyNumberFormat="1" applyFont="1" applyFill="1" applyBorder="1" applyAlignment="1">
      <alignment horizontal="center"/>
    </xf>
    <xf numFmtId="167" fontId="3" fillId="0" borderId="1" xfId="1" applyNumberFormat="1" applyFont="1" applyBorder="1" applyAlignment="1">
      <alignment horizontal="center" vertical="center"/>
    </xf>
    <xf numFmtId="167" fontId="3" fillId="0" borderId="1" xfId="1" applyNumberFormat="1" applyFont="1" applyBorder="1" applyAlignment="1">
      <alignment horizontal="left" vertical="center"/>
    </xf>
    <xf numFmtId="167" fontId="3" fillId="0" borderId="1" xfId="1" applyNumberFormat="1" applyFont="1" applyBorder="1" applyAlignment="1">
      <alignment horizontal="left"/>
    </xf>
    <xf numFmtId="167" fontId="3" fillId="0" borderId="1" xfId="1" applyNumberFormat="1" applyFont="1" applyBorder="1" applyAlignment="1">
      <alignment horizontal="center"/>
    </xf>
    <xf numFmtId="167" fontId="3" fillId="0" borderId="1" xfId="1" applyNumberFormat="1" applyFont="1" applyFill="1" applyBorder="1" applyAlignment="1">
      <alignment horizontal="center" vertical="center"/>
    </xf>
    <xf numFmtId="0" fontId="2" fillId="0" borderId="0" xfId="0" applyFont="1"/>
  </cellXfs>
  <cellStyles count="3">
    <cellStyle name="Comma" xfId="1" builtinId="3"/>
    <cellStyle name="Comma 2" xfId="2" xr:uid="{C67C395D-771C-44B6-9A5F-CF878E010C1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C95C-E21D-4327-88B0-BBDE27E4DE0E}">
  <dimension ref="A3:L884"/>
  <sheetViews>
    <sheetView tabSelected="1" topLeftCell="A3" workbookViewId="0">
      <selection activeCell="D3" sqref="D3"/>
    </sheetView>
  </sheetViews>
  <sheetFormatPr defaultRowHeight="12" x14ac:dyDescent="0.2"/>
  <cols>
    <col min="1" max="1" width="4" bestFit="1" customWidth="1"/>
    <col min="2" max="2" width="20.7109375" customWidth="1"/>
    <col min="3" max="3" width="13.140625" customWidth="1"/>
    <col min="4" max="4" width="10.7109375" bestFit="1" customWidth="1"/>
    <col min="5" max="5" width="14.42578125" bestFit="1" customWidth="1"/>
    <col min="6" max="6" width="16.7109375" customWidth="1"/>
    <col min="7" max="7" width="23.42578125" customWidth="1"/>
    <col min="8" max="8" width="6.28515625" bestFit="1" customWidth="1"/>
    <col min="9" max="9" width="10" bestFit="1" customWidth="1"/>
    <col min="10" max="10" width="12.140625" customWidth="1"/>
    <col min="11" max="12" width="15.42578125" bestFit="1" customWidth="1"/>
  </cols>
  <sheetData>
    <row r="3" spans="1:12" ht="60" x14ac:dyDescent="0.2">
      <c r="A3" s="1" t="s">
        <v>0</v>
      </c>
      <c r="B3" s="1" t="s">
        <v>1</v>
      </c>
      <c r="C3" s="1" t="s">
        <v>2</v>
      </c>
      <c r="D3" s="1" t="s">
        <v>3</v>
      </c>
      <c r="E3" s="1" t="s">
        <v>4</v>
      </c>
      <c r="F3" s="1" t="s">
        <v>5</v>
      </c>
      <c r="G3" s="1" t="s">
        <v>6</v>
      </c>
      <c r="H3" s="1" t="s">
        <v>7</v>
      </c>
      <c r="I3" s="1" t="s">
        <v>8</v>
      </c>
      <c r="J3" s="1" t="s">
        <v>9</v>
      </c>
      <c r="K3" s="2" t="s">
        <v>815</v>
      </c>
      <c r="L3" s="2" t="s">
        <v>816</v>
      </c>
    </row>
    <row r="4" spans="1:12" ht="15" x14ac:dyDescent="0.25">
      <c r="A4" s="3">
        <v>1</v>
      </c>
      <c r="B4" s="4" t="s">
        <v>10</v>
      </c>
      <c r="C4" s="5">
        <v>9.5000000000000001E-2</v>
      </c>
      <c r="D4" s="6">
        <v>43646</v>
      </c>
      <c r="E4" s="4" t="s">
        <v>11</v>
      </c>
      <c r="F4" s="4" t="s">
        <v>12</v>
      </c>
      <c r="G4" s="7" t="s">
        <v>13</v>
      </c>
      <c r="H4" s="8" t="s">
        <v>14</v>
      </c>
      <c r="I4" s="3">
        <v>2</v>
      </c>
      <c r="J4" s="9">
        <v>1200</v>
      </c>
      <c r="K4" s="10">
        <f>+I4*J4</f>
        <v>2400</v>
      </c>
      <c r="L4" s="9">
        <v>0</v>
      </c>
    </row>
    <row r="5" spans="1:12" ht="15" x14ac:dyDescent="0.25">
      <c r="A5" s="3">
        <f>A4+1</f>
        <v>2</v>
      </c>
      <c r="B5" s="4" t="s">
        <v>10</v>
      </c>
      <c r="C5" s="5">
        <v>9.5000000000000001E-2</v>
      </c>
      <c r="D5" s="6">
        <v>43646</v>
      </c>
      <c r="E5" s="4" t="s">
        <v>11</v>
      </c>
      <c r="F5" s="4" t="s">
        <v>12</v>
      </c>
      <c r="G5" s="7" t="s">
        <v>15</v>
      </c>
      <c r="H5" s="8" t="s">
        <v>14</v>
      </c>
      <c r="I5" s="3">
        <v>1</v>
      </c>
      <c r="J5" s="9">
        <v>1800</v>
      </c>
      <c r="K5" s="10">
        <f t="shared" ref="K5:K17" si="0">+I5*J5</f>
        <v>1800</v>
      </c>
      <c r="L5" s="9">
        <v>0</v>
      </c>
    </row>
    <row r="6" spans="1:12" ht="15" x14ac:dyDescent="0.25">
      <c r="A6" s="3">
        <f t="shared" ref="A6:A69" si="1">A5+1</f>
        <v>3</v>
      </c>
      <c r="B6" s="4" t="s">
        <v>16</v>
      </c>
      <c r="C6" s="5">
        <v>0.31669999999999998</v>
      </c>
      <c r="D6" s="6">
        <v>43646</v>
      </c>
      <c r="E6" s="4" t="s">
        <v>11</v>
      </c>
      <c r="F6" s="4" t="s">
        <v>12</v>
      </c>
      <c r="G6" s="7" t="s">
        <v>17</v>
      </c>
      <c r="H6" s="8" t="s">
        <v>14</v>
      </c>
      <c r="I6" s="3">
        <v>1</v>
      </c>
      <c r="J6" s="9">
        <v>52000</v>
      </c>
      <c r="K6" s="10">
        <f t="shared" si="0"/>
        <v>52000</v>
      </c>
      <c r="L6" s="9">
        <v>0</v>
      </c>
    </row>
    <row r="7" spans="1:12" ht="15" x14ac:dyDescent="0.25">
      <c r="A7" s="3">
        <f t="shared" si="1"/>
        <v>4</v>
      </c>
      <c r="B7" s="4" t="s">
        <v>18</v>
      </c>
      <c r="C7" s="5">
        <v>6.3200000000000006E-2</v>
      </c>
      <c r="D7" s="6">
        <v>43646</v>
      </c>
      <c r="E7" s="4" t="s">
        <v>11</v>
      </c>
      <c r="F7" s="4" t="s">
        <v>12</v>
      </c>
      <c r="G7" s="7" t="s">
        <v>19</v>
      </c>
      <c r="H7" s="8" t="s">
        <v>14</v>
      </c>
      <c r="I7" s="3">
        <v>9</v>
      </c>
      <c r="J7" s="9">
        <v>15000</v>
      </c>
      <c r="K7" s="10">
        <f t="shared" si="0"/>
        <v>135000</v>
      </c>
      <c r="L7" s="9">
        <v>94443.780821917811</v>
      </c>
    </row>
    <row r="8" spans="1:12" ht="15" x14ac:dyDescent="0.25">
      <c r="A8" s="3">
        <f t="shared" si="1"/>
        <v>5</v>
      </c>
      <c r="B8" s="4" t="s">
        <v>20</v>
      </c>
      <c r="C8" s="5">
        <v>9.5000000000000001E-2</v>
      </c>
      <c r="D8" s="6">
        <v>43646</v>
      </c>
      <c r="E8" s="4" t="s">
        <v>11</v>
      </c>
      <c r="F8" s="4" t="s">
        <v>12</v>
      </c>
      <c r="G8" s="7" t="s">
        <v>21</v>
      </c>
      <c r="H8" s="8" t="s">
        <v>14</v>
      </c>
      <c r="I8" s="3">
        <v>1</v>
      </c>
      <c r="J8" s="9">
        <v>3500000</v>
      </c>
      <c r="K8" s="10">
        <f t="shared" si="0"/>
        <v>3500000</v>
      </c>
      <c r="L8" s="9">
        <v>1919486.3013698631</v>
      </c>
    </row>
    <row r="9" spans="1:12" ht="15" x14ac:dyDescent="0.25">
      <c r="A9" s="3">
        <f t="shared" si="1"/>
        <v>6</v>
      </c>
      <c r="B9" s="4" t="s">
        <v>20</v>
      </c>
      <c r="C9" s="5">
        <v>9.5000000000000001E-2</v>
      </c>
      <c r="D9" s="6">
        <v>43646</v>
      </c>
      <c r="E9" s="4" t="s">
        <v>11</v>
      </c>
      <c r="F9" s="4" t="s">
        <v>12</v>
      </c>
      <c r="G9" s="7" t="s">
        <v>22</v>
      </c>
      <c r="H9" s="8" t="s">
        <v>14</v>
      </c>
      <c r="I9" s="3">
        <v>1</v>
      </c>
      <c r="J9" s="9">
        <v>3350000</v>
      </c>
      <c r="K9" s="10">
        <f t="shared" si="0"/>
        <v>3350000</v>
      </c>
      <c r="L9" s="9">
        <v>1837222.6027397262</v>
      </c>
    </row>
    <row r="10" spans="1:12" ht="15" x14ac:dyDescent="0.25">
      <c r="A10" s="3">
        <f t="shared" si="1"/>
        <v>7</v>
      </c>
      <c r="B10" s="4" t="s">
        <v>20</v>
      </c>
      <c r="C10" s="5">
        <v>9.5000000000000001E-2</v>
      </c>
      <c r="D10" s="6">
        <v>43646</v>
      </c>
      <c r="E10" s="4" t="s">
        <v>11</v>
      </c>
      <c r="F10" s="4" t="s">
        <v>12</v>
      </c>
      <c r="G10" s="7" t="s">
        <v>23</v>
      </c>
      <c r="H10" s="8" t="s">
        <v>14</v>
      </c>
      <c r="I10" s="3">
        <v>1</v>
      </c>
      <c r="J10" s="9">
        <v>2750000</v>
      </c>
      <c r="K10" s="10">
        <f t="shared" si="0"/>
        <v>2750000</v>
      </c>
      <c r="L10" s="9">
        <v>1508167.8082191781</v>
      </c>
    </row>
    <row r="11" spans="1:12" ht="15" x14ac:dyDescent="0.25">
      <c r="A11" s="3">
        <f t="shared" si="1"/>
        <v>8</v>
      </c>
      <c r="B11" s="4" t="s">
        <v>20</v>
      </c>
      <c r="C11" s="5">
        <v>9.5000000000000001E-2</v>
      </c>
      <c r="D11" s="6">
        <v>43646</v>
      </c>
      <c r="E11" s="4" t="s">
        <v>11</v>
      </c>
      <c r="F11" s="4" t="s">
        <v>12</v>
      </c>
      <c r="G11" s="7" t="s">
        <v>24</v>
      </c>
      <c r="H11" s="8" t="s">
        <v>14</v>
      </c>
      <c r="I11" s="3">
        <v>1</v>
      </c>
      <c r="J11" s="9">
        <v>2750000</v>
      </c>
      <c r="K11" s="10">
        <f t="shared" si="0"/>
        <v>2750000</v>
      </c>
      <c r="L11" s="9">
        <v>1508167.8082191781</v>
      </c>
    </row>
    <row r="12" spans="1:12" ht="15" x14ac:dyDescent="0.25">
      <c r="A12" s="3">
        <f t="shared" si="1"/>
        <v>9</v>
      </c>
      <c r="B12" s="4" t="s">
        <v>18</v>
      </c>
      <c r="C12" s="5">
        <v>6.3200000000000006E-2</v>
      </c>
      <c r="D12" s="6">
        <v>43646</v>
      </c>
      <c r="E12" s="4" t="s">
        <v>11</v>
      </c>
      <c r="F12" s="4" t="s">
        <v>12</v>
      </c>
      <c r="G12" s="7" t="s">
        <v>25</v>
      </c>
      <c r="H12" s="8" t="s">
        <v>14</v>
      </c>
      <c r="I12" s="3">
        <v>1</v>
      </c>
      <c r="J12" s="9">
        <v>2750000</v>
      </c>
      <c r="K12" s="10">
        <f t="shared" si="0"/>
        <v>2750000</v>
      </c>
      <c r="L12" s="9">
        <v>1923854.7945205476</v>
      </c>
    </row>
    <row r="13" spans="1:12" ht="15" x14ac:dyDescent="0.25">
      <c r="A13" s="3">
        <f t="shared" si="1"/>
        <v>10</v>
      </c>
      <c r="B13" s="4" t="s">
        <v>18</v>
      </c>
      <c r="C13" s="5">
        <v>6.3200000000000006E-2</v>
      </c>
      <c r="D13" s="6">
        <v>43646</v>
      </c>
      <c r="E13" s="4" t="s">
        <v>11</v>
      </c>
      <c r="F13" s="4" t="s">
        <v>12</v>
      </c>
      <c r="G13" s="7" t="s">
        <v>26</v>
      </c>
      <c r="H13" s="8" t="s">
        <v>14</v>
      </c>
      <c r="I13" s="3">
        <v>1</v>
      </c>
      <c r="J13" s="9">
        <v>2750000</v>
      </c>
      <c r="K13" s="10">
        <f t="shared" si="0"/>
        <v>2750000</v>
      </c>
      <c r="L13" s="9">
        <v>1923854.7945205476</v>
      </c>
    </row>
    <row r="14" spans="1:12" ht="15" x14ac:dyDescent="0.25">
      <c r="A14" s="3">
        <f t="shared" si="1"/>
        <v>11</v>
      </c>
      <c r="B14" s="4" t="s">
        <v>18</v>
      </c>
      <c r="C14" s="5">
        <v>6.3200000000000006E-2</v>
      </c>
      <c r="D14" s="6">
        <v>43646</v>
      </c>
      <c r="E14" s="4" t="s">
        <v>11</v>
      </c>
      <c r="F14" s="4" t="s">
        <v>12</v>
      </c>
      <c r="G14" s="7" t="s">
        <v>27</v>
      </c>
      <c r="H14" s="8" t="s">
        <v>28</v>
      </c>
      <c r="I14" s="3">
        <v>1</v>
      </c>
      <c r="J14" s="9">
        <v>1250000</v>
      </c>
      <c r="K14" s="10">
        <f t="shared" si="0"/>
        <v>1250000</v>
      </c>
      <c r="L14" s="9">
        <v>874479.45205479441</v>
      </c>
    </row>
    <row r="15" spans="1:12" ht="15" x14ac:dyDescent="0.25">
      <c r="A15" s="3">
        <f t="shared" si="1"/>
        <v>12</v>
      </c>
      <c r="B15" s="4" t="s">
        <v>18</v>
      </c>
      <c r="C15" s="5">
        <v>6.3200000000000006E-2</v>
      </c>
      <c r="D15" s="6">
        <v>43646</v>
      </c>
      <c r="E15" s="4" t="s">
        <v>11</v>
      </c>
      <c r="F15" s="4" t="s">
        <v>29</v>
      </c>
      <c r="G15" s="7" t="s">
        <v>30</v>
      </c>
      <c r="H15" s="8" t="s">
        <v>14</v>
      </c>
      <c r="I15" s="3">
        <v>1</v>
      </c>
      <c r="J15" s="9">
        <v>1875000</v>
      </c>
      <c r="K15" s="10">
        <f t="shared" si="0"/>
        <v>1875000</v>
      </c>
      <c r="L15" s="9">
        <v>1311719.1780821919</v>
      </c>
    </row>
    <row r="16" spans="1:12" ht="15" x14ac:dyDescent="0.25">
      <c r="A16" s="3">
        <f t="shared" si="1"/>
        <v>13</v>
      </c>
      <c r="B16" s="4" t="s">
        <v>18</v>
      </c>
      <c r="C16" s="5">
        <v>6.3200000000000006E-2</v>
      </c>
      <c r="D16" s="6">
        <v>43646</v>
      </c>
      <c r="E16" s="4" t="s">
        <v>11</v>
      </c>
      <c r="F16" s="4" t="s">
        <v>29</v>
      </c>
      <c r="G16" s="7" t="s">
        <v>31</v>
      </c>
      <c r="H16" s="8" t="s">
        <v>14</v>
      </c>
      <c r="I16" s="3">
        <v>1</v>
      </c>
      <c r="J16" s="9">
        <v>1675000</v>
      </c>
      <c r="K16" s="10">
        <f t="shared" si="0"/>
        <v>1675000</v>
      </c>
      <c r="L16" s="9">
        <v>1171802.4657534247</v>
      </c>
    </row>
    <row r="17" spans="1:12" ht="15" x14ac:dyDescent="0.25">
      <c r="A17" s="3">
        <f t="shared" si="1"/>
        <v>14</v>
      </c>
      <c r="B17" s="4" t="s">
        <v>18</v>
      </c>
      <c r="C17" s="5">
        <v>6.3200000000000006E-2</v>
      </c>
      <c r="D17" s="6">
        <v>43646</v>
      </c>
      <c r="E17" s="4" t="s">
        <v>11</v>
      </c>
      <c r="F17" s="4" t="s">
        <v>29</v>
      </c>
      <c r="G17" s="7" t="s">
        <v>32</v>
      </c>
      <c r="H17" s="8" t="s">
        <v>14</v>
      </c>
      <c r="I17" s="3">
        <v>1</v>
      </c>
      <c r="J17" s="9">
        <v>1275000</v>
      </c>
      <c r="K17" s="10">
        <f t="shared" si="0"/>
        <v>1275000</v>
      </c>
      <c r="L17" s="9">
        <v>891969.04109589034</v>
      </c>
    </row>
    <row r="18" spans="1:12" ht="15" x14ac:dyDescent="0.25">
      <c r="A18" s="3">
        <f t="shared" si="1"/>
        <v>15</v>
      </c>
      <c r="B18" s="4" t="s">
        <v>18</v>
      </c>
      <c r="C18" s="5">
        <v>6.3200000000000006E-2</v>
      </c>
      <c r="D18" s="6">
        <v>43646</v>
      </c>
      <c r="E18" s="4" t="s">
        <v>11</v>
      </c>
      <c r="F18" s="4" t="s">
        <v>33</v>
      </c>
      <c r="G18" s="7" t="s">
        <v>34</v>
      </c>
      <c r="H18" s="8" t="s">
        <v>28</v>
      </c>
      <c r="I18" s="3">
        <v>1</v>
      </c>
      <c r="J18" s="9">
        <v>565000</v>
      </c>
      <c r="K18" s="10">
        <f>+I18*J18</f>
        <v>565000</v>
      </c>
      <c r="L18" s="9">
        <v>395264.71232876711</v>
      </c>
    </row>
    <row r="19" spans="1:12" ht="15" x14ac:dyDescent="0.25">
      <c r="A19" s="3">
        <f t="shared" si="1"/>
        <v>16</v>
      </c>
      <c r="B19" s="4" t="s">
        <v>18</v>
      </c>
      <c r="C19" s="5">
        <v>6.3200000000000006E-2</v>
      </c>
      <c r="D19" s="6">
        <v>43646</v>
      </c>
      <c r="E19" s="4" t="s">
        <v>11</v>
      </c>
      <c r="F19" s="4" t="s">
        <v>33</v>
      </c>
      <c r="G19" s="7" t="s">
        <v>35</v>
      </c>
      <c r="H19" s="8" t="s">
        <v>28</v>
      </c>
      <c r="I19" s="3">
        <v>2</v>
      </c>
      <c r="J19" s="9">
        <v>365000</v>
      </c>
      <c r="K19" s="10">
        <f t="shared" ref="K19:K22" si="2">+I19*J19</f>
        <v>730000</v>
      </c>
      <c r="L19" s="9">
        <v>510696</v>
      </c>
    </row>
    <row r="20" spans="1:12" ht="15" x14ac:dyDescent="0.25">
      <c r="A20" s="3">
        <f t="shared" si="1"/>
        <v>17</v>
      </c>
      <c r="B20" s="4" t="s">
        <v>18</v>
      </c>
      <c r="C20" s="5">
        <v>6.3200000000000006E-2</v>
      </c>
      <c r="D20" s="6">
        <v>43646</v>
      </c>
      <c r="E20" s="4" t="s">
        <v>11</v>
      </c>
      <c r="F20" s="4" t="s">
        <v>33</v>
      </c>
      <c r="G20" s="7" t="s">
        <v>36</v>
      </c>
      <c r="H20" s="8" t="s">
        <v>28</v>
      </c>
      <c r="I20" s="3">
        <v>3</v>
      </c>
      <c r="J20" s="9">
        <v>275000</v>
      </c>
      <c r="K20" s="10">
        <f t="shared" si="2"/>
        <v>825000</v>
      </c>
      <c r="L20" s="9">
        <v>577156.43835616438</v>
      </c>
    </row>
    <row r="21" spans="1:12" ht="15" x14ac:dyDescent="0.25">
      <c r="A21" s="3">
        <f t="shared" si="1"/>
        <v>18</v>
      </c>
      <c r="B21" s="4" t="s">
        <v>18</v>
      </c>
      <c r="C21" s="5">
        <v>6.3200000000000006E-2</v>
      </c>
      <c r="D21" s="6">
        <v>43646</v>
      </c>
      <c r="E21" s="4" t="s">
        <v>11</v>
      </c>
      <c r="F21" s="4" t="s">
        <v>33</v>
      </c>
      <c r="G21" s="7" t="s">
        <v>37</v>
      </c>
      <c r="H21" s="8" t="s">
        <v>28</v>
      </c>
      <c r="I21" s="3">
        <v>3</v>
      </c>
      <c r="J21" s="9">
        <v>250000</v>
      </c>
      <c r="K21" s="10">
        <f t="shared" si="2"/>
        <v>750000</v>
      </c>
      <c r="L21" s="9">
        <v>524687.67123287672</v>
      </c>
    </row>
    <row r="22" spans="1:12" ht="15" x14ac:dyDescent="0.25">
      <c r="A22" s="3">
        <f t="shared" si="1"/>
        <v>19</v>
      </c>
      <c r="B22" s="4" t="s">
        <v>18</v>
      </c>
      <c r="C22" s="5">
        <v>6.3200000000000006E-2</v>
      </c>
      <c r="D22" s="6">
        <v>43646</v>
      </c>
      <c r="E22" s="4" t="s">
        <v>11</v>
      </c>
      <c r="F22" s="4" t="s">
        <v>33</v>
      </c>
      <c r="G22" s="7" t="s">
        <v>38</v>
      </c>
      <c r="H22" s="8" t="s">
        <v>39</v>
      </c>
      <c r="I22" s="3">
        <v>1</v>
      </c>
      <c r="J22" s="9">
        <v>1875000</v>
      </c>
      <c r="K22" s="10">
        <f t="shared" si="2"/>
        <v>1875000</v>
      </c>
      <c r="L22" s="9">
        <v>1311719.1780821919</v>
      </c>
    </row>
    <row r="23" spans="1:12" ht="15" x14ac:dyDescent="0.25">
      <c r="A23" s="3">
        <f t="shared" si="1"/>
        <v>20</v>
      </c>
      <c r="B23" s="4" t="s">
        <v>20</v>
      </c>
      <c r="C23" s="5">
        <v>9.5000000000000001E-2</v>
      </c>
      <c r="D23" s="6">
        <v>43646</v>
      </c>
      <c r="E23" s="4" t="s">
        <v>11</v>
      </c>
      <c r="F23" s="4" t="s">
        <v>40</v>
      </c>
      <c r="G23" s="7" t="s">
        <v>41</v>
      </c>
      <c r="H23" s="3" t="s">
        <v>14</v>
      </c>
      <c r="I23" s="3">
        <v>1</v>
      </c>
      <c r="J23" s="9">
        <v>3500000</v>
      </c>
      <c r="K23" s="10">
        <f>+I23*J23</f>
        <v>3500000</v>
      </c>
      <c r="L23" s="9">
        <v>1919486.3013698631</v>
      </c>
    </row>
    <row r="24" spans="1:12" ht="15" x14ac:dyDescent="0.25">
      <c r="A24" s="3">
        <f t="shared" si="1"/>
        <v>21</v>
      </c>
      <c r="B24" s="4" t="s">
        <v>20</v>
      </c>
      <c r="C24" s="5">
        <v>9.5000000000000001E-2</v>
      </c>
      <c r="D24" s="6">
        <v>43646</v>
      </c>
      <c r="E24" s="4" t="s">
        <v>11</v>
      </c>
      <c r="F24" s="4" t="s">
        <v>40</v>
      </c>
      <c r="G24" s="7" t="s">
        <v>42</v>
      </c>
      <c r="H24" s="3" t="s">
        <v>14</v>
      </c>
      <c r="I24" s="3">
        <v>1</v>
      </c>
      <c r="J24" s="9">
        <v>1000000</v>
      </c>
      <c r="K24" s="10">
        <f>+I24*J24</f>
        <v>1000000</v>
      </c>
      <c r="L24" s="9">
        <v>548424.65753424657</v>
      </c>
    </row>
    <row r="25" spans="1:12" ht="15" x14ac:dyDescent="0.25">
      <c r="A25" s="3">
        <f t="shared" si="1"/>
        <v>22</v>
      </c>
      <c r="B25" s="4" t="s">
        <v>18</v>
      </c>
      <c r="C25" s="5">
        <v>6.3200000000000006E-2</v>
      </c>
      <c r="D25" s="6">
        <v>43646</v>
      </c>
      <c r="E25" s="4" t="s">
        <v>11</v>
      </c>
      <c r="F25" s="4" t="s">
        <v>43</v>
      </c>
      <c r="G25" s="7" t="s">
        <v>44</v>
      </c>
      <c r="H25" s="8" t="s">
        <v>14</v>
      </c>
      <c r="I25" s="3">
        <v>1</v>
      </c>
      <c r="J25" s="9">
        <v>150000</v>
      </c>
      <c r="K25" s="10">
        <f>+I25*J25</f>
        <v>150000</v>
      </c>
      <c r="L25" s="9">
        <v>104937.53424657533</v>
      </c>
    </row>
    <row r="26" spans="1:12" ht="15" x14ac:dyDescent="0.25">
      <c r="A26" s="3">
        <f t="shared" si="1"/>
        <v>23</v>
      </c>
      <c r="B26" s="4" t="s">
        <v>18</v>
      </c>
      <c r="C26" s="5">
        <v>6.3200000000000006E-2</v>
      </c>
      <c r="D26" s="6">
        <v>43646</v>
      </c>
      <c r="E26" s="4" t="s">
        <v>11</v>
      </c>
      <c r="F26" s="4" t="s">
        <v>43</v>
      </c>
      <c r="G26" s="7" t="s">
        <v>45</v>
      </c>
      <c r="H26" s="8" t="s">
        <v>14</v>
      </c>
      <c r="I26" s="3">
        <v>1</v>
      </c>
      <c r="J26" s="9">
        <v>150000</v>
      </c>
      <c r="K26" s="10">
        <f t="shared" ref="K26:K32" si="3">+I26*J26</f>
        <v>150000</v>
      </c>
      <c r="L26" s="9">
        <v>104937.53424657533</v>
      </c>
    </row>
    <row r="27" spans="1:12" ht="15" x14ac:dyDescent="0.25">
      <c r="A27" s="3">
        <f t="shared" si="1"/>
        <v>24</v>
      </c>
      <c r="B27" s="4" t="s">
        <v>18</v>
      </c>
      <c r="C27" s="5">
        <v>6.3200000000000006E-2</v>
      </c>
      <c r="D27" s="6">
        <v>43646</v>
      </c>
      <c r="E27" s="4" t="s">
        <v>11</v>
      </c>
      <c r="F27" s="4" t="s">
        <v>43</v>
      </c>
      <c r="G27" s="7" t="s">
        <v>46</v>
      </c>
      <c r="H27" s="8" t="s">
        <v>14</v>
      </c>
      <c r="I27" s="3">
        <v>1</v>
      </c>
      <c r="J27" s="9">
        <v>150000</v>
      </c>
      <c r="K27" s="10">
        <f t="shared" si="3"/>
        <v>150000</v>
      </c>
      <c r="L27" s="9">
        <v>104937.53424657533</v>
      </c>
    </row>
    <row r="28" spans="1:12" ht="15" x14ac:dyDescent="0.25">
      <c r="A28" s="3">
        <f t="shared" si="1"/>
        <v>25</v>
      </c>
      <c r="B28" s="4" t="s">
        <v>18</v>
      </c>
      <c r="C28" s="5">
        <v>6.3200000000000006E-2</v>
      </c>
      <c r="D28" s="6">
        <v>43646</v>
      </c>
      <c r="E28" s="4" t="s">
        <v>11</v>
      </c>
      <c r="F28" s="4" t="s">
        <v>43</v>
      </c>
      <c r="G28" s="7" t="s">
        <v>47</v>
      </c>
      <c r="H28" s="8" t="s">
        <v>14</v>
      </c>
      <c r="I28" s="3">
        <v>1</v>
      </c>
      <c r="J28" s="9">
        <v>150000</v>
      </c>
      <c r="K28" s="10">
        <f t="shared" si="3"/>
        <v>150000</v>
      </c>
      <c r="L28" s="9">
        <v>104937.53424657533</v>
      </c>
    </row>
    <row r="29" spans="1:12" ht="15" x14ac:dyDescent="0.25">
      <c r="A29" s="3">
        <f t="shared" si="1"/>
        <v>26</v>
      </c>
      <c r="B29" s="4" t="s">
        <v>18</v>
      </c>
      <c r="C29" s="5">
        <v>6.3200000000000006E-2</v>
      </c>
      <c r="D29" s="6">
        <v>43646</v>
      </c>
      <c r="E29" s="4" t="s">
        <v>11</v>
      </c>
      <c r="F29" s="4" t="s">
        <v>43</v>
      </c>
      <c r="G29" s="7" t="s">
        <v>48</v>
      </c>
      <c r="H29" s="8" t="s">
        <v>14</v>
      </c>
      <c r="I29" s="3">
        <v>1</v>
      </c>
      <c r="J29" s="9">
        <v>200000</v>
      </c>
      <c r="K29" s="10">
        <f t="shared" si="3"/>
        <v>200000</v>
      </c>
      <c r="L29" s="9">
        <v>139916.71232876711</v>
      </c>
    </row>
    <row r="30" spans="1:12" ht="15" x14ac:dyDescent="0.25">
      <c r="A30" s="3">
        <f t="shared" si="1"/>
        <v>27</v>
      </c>
      <c r="B30" s="4" t="s">
        <v>18</v>
      </c>
      <c r="C30" s="5">
        <v>6.3200000000000006E-2</v>
      </c>
      <c r="D30" s="6">
        <v>43646</v>
      </c>
      <c r="E30" s="4" t="s">
        <v>11</v>
      </c>
      <c r="F30" s="4" t="s">
        <v>43</v>
      </c>
      <c r="G30" s="7" t="s">
        <v>49</v>
      </c>
      <c r="H30" s="8" t="s">
        <v>14</v>
      </c>
      <c r="I30" s="3">
        <v>1</v>
      </c>
      <c r="J30" s="9">
        <v>500000</v>
      </c>
      <c r="K30" s="10">
        <f t="shared" si="3"/>
        <v>500000</v>
      </c>
      <c r="L30" s="9">
        <v>349791.78082191781</v>
      </c>
    </row>
    <row r="31" spans="1:12" ht="15" x14ac:dyDescent="0.25">
      <c r="A31" s="3">
        <f t="shared" si="1"/>
        <v>28</v>
      </c>
      <c r="B31" s="4" t="s">
        <v>18</v>
      </c>
      <c r="C31" s="5">
        <v>6.3200000000000006E-2</v>
      </c>
      <c r="D31" s="6">
        <v>43646</v>
      </c>
      <c r="E31" s="4" t="s">
        <v>11</v>
      </c>
      <c r="F31" s="4" t="s">
        <v>43</v>
      </c>
      <c r="G31" s="7" t="s">
        <v>50</v>
      </c>
      <c r="H31" s="8" t="s">
        <v>14</v>
      </c>
      <c r="I31" s="3">
        <v>1</v>
      </c>
      <c r="J31" s="9">
        <v>200000</v>
      </c>
      <c r="K31" s="10">
        <f t="shared" si="3"/>
        <v>200000</v>
      </c>
      <c r="L31" s="9">
        <v>139916.71232876711</v>
      </c>
    </row>
    <row r="32" spans="1:12" ht="15" x14ac:dyDescent="0.25">
      <c r="A32" s="3">
        <f t="shared" si="1"/>
        <v>29</v>
      </c>
      <c r="B32" s="4" t="s">
        <v>10</v>
      </c>
      <c r="C32" s="5">
        <v>9.5000000000000001E-2</v>
      </c>
      <c r="D32" s="6">
        <v>43646</v>
      </c>
      <c r="E32" s="4" t="s">
        <v>11</v>
      </c>
      <c r="F32" s="4" t="s">
        <v>43</v>
      </c>
      <c r="G32" s="7" t="s">
        <v>51</v>
      </c>
      <c r="H32" s="8" t="s">
        <v>52</v>
      </c>
      <c r="I32" s="3">
        <v>1</v>
      </c>
      <c r="J32" s="9">
        <v>150000</v>
      </c>
      <c r="K32" s="10">
        <f t="shared" si="3"/>
        <v>150000</v>
      </c>
      <c r="L32" s="9">
        <v>0</v>
      </c>
    </row>
    <row r="33" spans="1:12" ht="15" x14ac:dyDescent="0.25">
      <c r="A33" s="3">
        <f t="shared" si="1"/>
        <v>30</v>
      </c>
      <c r="B33" s="4" t="s">
        <v>53</v>
      </c>
      <c r="C33" s="5">
        <v>0.19</v>
      </c>
      <c r="D33" s="6">
        <v>43646</v>
      </c>
      <c r="E33" s="4" t="s">
        <v>11</v>
      </c>
      <c r="F33" s="4" t="s">
        <v>54</v>
      </c>
      <c r="G33" s="7" t="s">
        <v>55</v>
      </c>
      <c r="H33" s="8" t="s">
        <v>14</v>
      </c>
      <c r="I33" s="3">
        <v>1</v>
      </c>
      <c r="J33" s="9">
        <v>45000</v>
      </c>
      <c r="K33" s="10">
        <f>+I33*J33</f>
        <v>45000</v>
      </c>
      <c r="L33" s="9">
        <v>4358.2191780821922</v>
      </c>
    </row>
    <row r="34" spans="1:12" ht="15" x14ac:dyDescent="0.25">
      <c r="A34" s="3">
        <f t="shared" si="1"/>
        <v>31</v>
      </c>
      <c r="B34" s="4" t="s">
        <v>10</v>
      </c>
      <c r="C34" s="5">
        <v>9.5000000000000001E-2</v>
      </c>
      <c r="D34" s="6">
        <v>43646</v>
      </c>
      <c r="E34" s="4" t="s">
        <v>11</v>
      </c>
      <c r="F34" s="4" t="s">
        <v>54</v>
      </c>
      <c r="G34" s="7" t="s">
        <v>13</v>
      </c>
      <c r="H34" s="8" t="s">
        <v>14</v>
      </c>
      <c r="I34" s="3">
        <v>3</v>
      </c>
      <c r="J34" s="9">
        <v>1200</v>
      </c>
      <c r="K34" s="10">
        <f t="shared" ref="K34:K36" si="4">+I34*J34</f>
        <v>3600</v>
      </c>
      <c r="L34" s="9">
        <v>0</v>
      </c>
    </row>
    <row r="35" spans="1:12" ht="15" x14ac:dyDescent="0.25">
      <c r="A35" s="3">
        <f t="shared" si="1"/>
        <v>32</v>
      </c>
      <c r="B35" s="4" t="s">
        <v>18</v>
      </c>
      <c r="C35" s="5">
        <v>6.3200000000000006E-2</v>
      </c>
      <c r="D35" s="6">
        <v>43646</v>
      </c>
      <c r="E35" s="4" t="s">
        <v>11</v>
      </c>
      <c r="F35" s="4" t="s">
        <v>54</v>
      </c>
      <c r="G35" s="7" t="s">
        <v>56</v>
      </c>
      <c r="H35" s="8" t="s">
        <v>39</v>
      </c>
      <c r="I35" s="3">
        <v>1</v>
      </c>
      <c r="J35" s="9">
        <v>250000</v>
      </c>
      <c r="K35" s="10">
        <f t="shared" si="4"/>
        <v>250000</v>
      </c>
      <c r="L35" s="9">
        <v>174895.89041095891</v>
      </c>
    </row>
    <row r="36" spans="1:12" ht="15" x14ac:dyDescent="0.25">
      <c r="A36" s="3">
        <f t="shared" si="1"/>
        <v>33</v>
      </c>
      <c r="B36" s="4" t="s">
        <v>18</v>
      </c>
      <c r="C36" s="5">
        <v>6.3200000000000006E-2</v>
      </c>
      <c r="D36" s="6">
        <v>43646</v>
      </c>
      <c r="E36" s="4" t="s">
        <v>11</v>
      </c>
      <c r="F36" s="4" t="s">
        <v>54</v>
      </c>
      <c r="G36" s="7" t="s">
        <v>57</v>
      </c>
      <c r="H36" s="8" t="s">
        <v>39</v>
      </c>
      <c r="I36" s="3">
        <v>1</v>
      </c>
      <c r="J36" s="9">
        <v>1200000</v>
      </c>
      <c r="K36" s="10">
        <f t="shared" si="4"/>
        <v>1200000</v>
      </c>
      <c r="L36" s="9">
        <v>839500.27397260268</v>
      </c>
    </row>
    <row r="37" spans="1:12" ht="15" x14ac:dyDescent="0.25">
      <c r="A37" s="3">
        <f t="shared" si="1"/>
        <v>34</v>
      </c>
      <c r="B37" s="4" t="s">
        <v>53</v>
      </c>
      <c r="C37" s="5">
        <v>0.19</v>
      </c>
      <c r="D37" s="6">
        <v>43646</v>
      </c>
      <c r="E37" s="4" t="s">
        <v>11</v>
      </c>
      <c r="F37" s="4" t="s">
        <v>58</v>
      </c>
      <c r="G37" s="7" t="s">
        <v>59</v>
      </c>
      <c r="H37" s="8" t="s">
        <v>14</v>
      </c>
      <c r="I37" s="3">
        <v>2</v>
      </c>
      <c r="J37" s="9">
        <v>45000</v>
      </c>
      <c r="K37" s="10">
        <f>+I37*J37</f>
        <v>90000</v>
      </c>
      <c r="L37" s="9">
        <v>5456.4383561643845</v>
      </c>
    </row>
    <row r="38" spans="1:12" ht="15" x14ac:dyDescent="0.25">
      <c r="A38" s="3">
        <f t="shared" si="1"/>
        <v>35</v>
      </c>
      <c r="B38" s="4" t="s">
        <v>10</v>
      </c>
      <c r="C38" s="5">
        <v>9.5000000000000001E-2</v>
      </c>
      <c r="D38" s="6">
        <v>43646</v>
      </c>
      <c r="E38" s="4" t="s">
        <v>11</v>
      </c>
      <c r="F38" s="4" t="s">
        <v>58</v>
      </c>
      <c r="G38" s="7" t="s">
        <v>13</v>
      </c>
      <c r="H38" s="8" t="s">
        <v>14</v>
      </c>
      <c r="I38" s="3">
        <v>3</v>
      </c>
      <c r="J38" s="9">
        <v>1200</v>
      </c>
      <c r="K38" s="10">
        <f t="shared" ref="K38" si="5">+I38*J38</f>
        <v>3600</v>
      </c>
      <c r="L38" s="9">
        <v>0</v>
      </c>
    </row>
    <row r="39" spans="1:12" ht="15" x14ac:dyDescent="0.25">
      <c r="A39" s="3">
        <f t="shared" si="1"/>
        <v>36</v>
      </c>
      <c r="B39" s="4" t="s">
        <v>16</v>
      </c>
      <c r="C39" s="5">
        <v>0.31669999999999998</v>
      </c>
      <c r="D39" s="6">
        <v>43646</v>
      </c>
      <c r="E39" s="4" t="s">
        <v>11</v>
      </c>
      <c r="F39" s="4" t="s">
        <v>58</v>
      </c>
      <c r="G39" s="7" t="s">
        <v>60</v>
      </c>
      <c r="H39" s="8" t="s">
        <v>14</v>
      </c>
      <c r="I39" s="3">
        <v>1</v>
      </c>
      <c r="J39" s="9">
        <v>55000</v>
      </c>
      <c r="K39" s="10">
        <f>+I39*J39</f>
        <v>55000</v>
      </c>
      <c r="L39" s="9">
        <v>0</v>
      </c>
    </row>
    <row r="40" spans="1:12" ht="15" x14ac:dyDescent="0.25">
      <c r="A40" s="3">
        <f t="shared" si="1"/>
        <v>37</v>
      </c>
      <c r="B40" s="4" t="s">
        <v>18</v>
      </c>
      <c r="C40" s="5">
        <v>6.3200000000000006E-2</v>
      </c>
      <c r="D40" s="6">
        <v>43646</v>
      </c>
      <c r="E40" s="4" t="s">
        <v>11</v>
      </c>
      <c r="F40" s="4" t="s">
        <v>58</v>
      </c>
      <c r="G40" s="7" t="s">
        <v>61</v>
      </c>
      <c r="H40" s="8" t="s">
        <v>14</v>
      </c>
      <c r="I40" s="3">
        <v>16</v>
      </c>
      <c r="J40" s="9">
        <v>1200</v>
      </c>
      <c r="K40" s="10">
        <f t="shared" ref="K40:K44" si="6">+I40*J40</f>
        <v>19200</v>
      </c>
      <c r="L40" s="9">
        <v>13432.004383561643</v>
      </c>
    </row>
    <row r="41" spans="1:12" ht="15" x14ac:dyDescent="0.25">
      <c r="A41" s="3">
        <f t="shared" si="1"/>
        <v>38</v>
      </c>
      <c r="B41" s="4" t="s">
        <v>10</v>
      </c>
      <c r="C41" s="5">
        <v>9.5000000000000001E-2</v>
      </c>
      <c r="D41" s="6">
        <v>43646</v>
      </c>
      <c r="E41" s="4" t="s">
        <v>11</v>
      </c>
      <c r="F41" s="4" t="s">
        <v>58</v>
      </c>
      <c r="G41" s="7" t="s">
        <v>62</v>
      </c>
      <c r="H41" s="8" t="s">
        <v>14</v>
      </c>
      <c r="I41" s="3">
        <v>1</v>
      </c>
      <c r="J41" s="9">
        <v>4500</v>
      </c>
      <c r="K41" s="10">
        <f t="shared" si="6"/>
        <v>4500</v>
      </c>
      <c r="L41" s="9">
        <v>0</v>
      </c>
    </row>
    <row r="42" spans="1:12" ht="15" x14ac:dyDescent="0.25">
      <c r="A42" s="3">
        <f t="shared" si="1"/>
        <v>39</v>
      </c>
      <c r="B42" s="4" t="s">
        <v>10</v>
      </c>
      <c r="C42" s="5">
        <v>9.5000000000000001E-2</v>
      </c>
      <c r="D42" s="6">
        <v>43646</v>
      </c>
      <c r="E42" s="4" t="s">
        <v>11</v>
      </c>
      <c r="F42" s="4" t="s">
        <v>58</v>
      </c>
      <c r="G42" s="7" t="s">
        <v>63</v>
      </c>
      <c r="H42" s="8" t="s">
        <v>14</v>
      </c>
      <c r="I42" s="3">
        <v>2</v>
      </c>
      <c r="J42" s="9">
        <v>750</v>
      </c>
      <c r="K42" s="10">
        <f t="shared" si="6"/>
        <v>1500</v>
      </c>
      <c r="L42" s="9">
        <v>780.63698630136992</v>
      </c>
    </row>
    <row r="43" spans="1:12" ht="15" x14ac:dyDescent="0.25">
      <c r="A43" s="3">
        <f t="shared" si="1"/>
        <v>40</v>
      </c>
      <c r="B43" s="4" t="s">
        <v>20</v>
      </c>
      <c r="C43" s="5">
        <v>9.5000000000000001E-2</v>
      </c>
      <c r="D43" s="6">
        <v>43646</v>
      </c>
      <c r="E43" s="4" t="s">
        <v>11</v>
      </c>
      <c r="F43" s="4" t="s">
        <v>58</v>
      </c>
      <c r="G43" s="7" t="s">
        <v>64</v>
      </c>
      <c r="H43" s="8" t="s">
        <v>14</v>
      </c>
      <c r="I43" s="3">
        <v>1</v>
      </c>
      <c r="J43" s="9">
        <v>250000</v>
      </c>
      <c r="K43" s="10">
        <f t="shared" si="6"/>
        <v>250000</v>
      </c>
      <c r="L43" s="9">
        <v>137106.16438356164</v>
      </c>
    </row>
    <row r="44" spans="1:12" ht="15" x14ac:dyDescent="0.25">
      <c r="A44" s="3">
        <f t="shared" si="1"/>
        <v>41</v>
      </c>
      <c r="B44" s="4" t="s">
        <v>18</v>
      </c>
      <c r="C44" s="5">
        <v>6.3200000000000006E-2</v>
      </c>
      <c r="D44" s="6">
        <v>43646</v>
      </c>
      <c r="E44" s="4" t="s">
        <v>11</v>
      </c>
      <c r="F44" s="4" t="s">
        <v>58</v>
      </c>
      <c r="G44" s="7" t="s">
        <v>65</v>
      </c>
      <c r="H44" s="8" t="s">
        <v>14</v>
      </c>
      <c r="I44" s="3">
        <v>1</v>
      </c>
      <c r="J44" s="9">
        <v>1000</v>
      </c>
      <c r="K44" s="10">
        <f t="shared" si="6"/>
        <v>1000</v>
      </c>
      <c r="L44" s="9">
        <v>699.58356164383554</v>
      </c>
    </row>
    <row r="45" spans="1:12" ht="15" x14ac:dyDescent="0.25">
      <c r="A45" s="3">
        <f t="shared" si="1"/>
        <v>42</v>
      </c>
      <c r="B45" s="4" t="s">
        <v>18</v>
      </c>
      <c r="C45" s="5">
        <v>6.3200000000000006E-2</v>
      </c>
      <c r="D45" s="6">
        <v>43646</v>
      </c>
      <c r="E45" s="4" t="s">
        <v>11</v>
      </c>
      <c r="F45" s="4" t="s">
        <v>66</v>
      </c>
      <c r="G45" s="7" t="s">
        <v>67</v>
      </c>
      <c r="H45" s="3" t="s">
        <v>52</v>
      </c>
      <c r="I45" s="3">
        <v>1</v>
      </c>
      <c r="J45" s="9">
        <v>450000</v>
      </c>
      <c r="K45" s="10">
        <f>+I45*J45</f>
        <v>450000</v>
      </c>
      <c r="L45" s="9">
        <v>314812.60273972602</v>
      </c>
    </row>
    <row r="46" spans="1:12" ht="15" x14ac:dyDescent="0.25">
      <c r="A46" s="3">
        <f t="shared" si="1"/>
        <v>43</v>
      </c>
      <c r="B46" s="4" t="s">
        <v>18</v>
      </c>
      <c r="C46" s="5">
        <v>6.3200000000000006E-2</v>
      </c>
      <c r="D46" s="6">
        <v>43646</v>
      </c>
      <c r="E46" s="4" t="s">
        <v>11</v>
      </c>
      <c r="F46" s="4" t="s">
        <v>66</v>
      </c>
      <c r="G46" s="7" t="s">
        <v>68</v>
      </c>
      <c r="H46" s="3" t="s">
        <v>52</v>
      </c>
      <c r="I46" s="3">
        <v>1</v>
      </c>
      <c r="J46" s="9">
        <v>450000</v>
      </c>
      <c r="K46" s="10">
        <f t="shared" ref="K46:K47" si="7">+I46*J46</f>
        <v>450000</v>
      </c>
      <c r="L46" s="9">
        <v>314812.60273972602</v>
      </c>
    </row>
    <row r="47" spans="1:12" ht="15" x14ac:dyDescent="0.25">
      <c r="A47" s="3">
        <f t="shared" si="1"/>
        <v>44</v>
      </c>
      <c r="B47" s="4" t="s">
        <v>10</v>
      </c>
      <c r="C47" s="5">
        <v>9.5000000000000001E-2</v>
      </c>
      <c r="D47" s="6">
        <v>43646</v>
      </c>
      <c r="E47" s="4" t="s">
        <v>11</v>
      </c>
      <c r="F47" s="4" t="s">
        <v>66</v>
      </c>
      <c r="G47" s="7" t="s">
        <v>69</v>
      </c>
      <c r="H47" s="8" t="s">
        <v>52</v>
      </c>
      <c r="I47" s="3">
        <v>3</v>
      </c>
      <c r="J47" s="9">
        <v>1800</v>
      </c>
      <c r="K47" s="10">
        <f t="shared" si="7"/>
        <v>5400</v>
      </c>
      <c r="L47" s="9">
        <v>2961.4931506849316</v>
      </c>
    </row>
    <row r="48" spans="1:12" ht="15" x14ac:dyDescent="0.25">
      <c r="A48" s="3">
        <f t="shared" si="1"/>
        <v>45</v>
      </c>
      <c r="B48" s="4" t="s">
        <v>16</v>
      </c>
      <c r="C48" s="5">
        <v>0.31669999999999998</v>
      </c>
      <c r="D48" s="6">
        <v>43646</v>
      </c>
      <c r="E48" s="4" t="s">
        <v>11</v>
      </c>
      <c r="F48" s="4" t="s">
        <v>70</v>
      </c>
      <c r="G48" s="7" t="s">
        <v>71</v>
      </c>
      <c r="H48" s="3" t="s">
        <v>52</v>
      </c>
      <c r="I48" s="3">
        <v>1</v>
      </c>
      <c r="J48" s="9">
        <v>52000</v>
      </c>
      <c r="K48" s="10">
        <f>+I48*J48</f>
        <v>52000</v>
      </c>
      <c r="L48" s="9">
        <v>0</v>
      </c>
    </row>
    <row r="49" spans="1:12" ht="15" x14ac:dyDescent="0.25">
      <c r="A49" s="3">
        <f t="shared" si="1"/>
        <v>46</v>
      </c>
      <c r="B49" s="4" t="s">
        <v>18</v>
      </c>
      <c r="C49" s="5">
        <v>6.3200000000000006E-2</v>
      </c>
      <c r="D49" s="6">
        <v>43646</v>
      </c>
      <c r="E49" s="4" t="s">
        <v>11</v>
      </c>
      <c r="F49" s="4" t="s">
        <v>70</v>
      </c>
      <c r="G49" s="7" t="s">
        <v>72</v>
      </c>
      <c r="H49" s="8" t="s">
        <v>52</v>
      </c>
      <c r="I49" s="3">
        <v>16</v>
      </c>
      <c r="J49" s="9">
        <v>1200</v>
      </c>
      <c r="K49" s="10">
        <f t="shared" ref="K49:K66" si="8">+I49*J49</f>
        <v>19200</v>
      </c>
      <c r="L49" s="9">
        <v>13432.004383561643</v>
      </c>
    </row>
    <row r="50" spans="1:12" ht="15" x14ac:dyDescent="0.25">
      <c r="A50" s="3">
        <f t="shared" si="1"/>
        <v>47</v>
      </c>
      <c r="B50" s="4" t="s">
        <v>16</v>
      </c>
      <c r="C50" s="5">
        <v>0.31669999999999998</v>
      </c>
      <c r="D50" s="6">
        <v>43646</v>
      </c>
      <c r="E50" s="4" t="s">
        <v>11</v>
      </c>
      <c r="F50" s="4" t="s">
        <v>70</v>
      </c>
      <c r="G50" s="7" t="s">
        <v>73</v>
      </c>
      <c r="H50" s="8" t="s">
        <v>39</v>
      </c>
      <c r="I50" s="3">
        <v>1</v>
      </c>
      <c r="J50" s="9">
        <v>20000</v>
      </c>
      <c r="K50" s="10">
        <f t="shared" si="8"/>
        <v>20000</v>
      </c>
      <c r="L50" s="9">
        <v>0</v>
      </c>
    </row>
    <row r="51" spans="1:12" ht="15" x14ac:dyDescent="0.25">
      <c r="A51" s="3">
        <f t="shared" si="1"/>
        <v>48</v>
      </c>
      <c r="B51" s="4" t="s">
        <v>53</v>
      </c>
      <c r="C51" s="5">
        <v>0.19</v>
      </c>
      <c r="D51" s="6">
        <v>43646</v>
      </c>
      <c r="E51" s="4" t="s">
        <v>11</v>
      </c>
      <c r="F51" s="4" t="s">
        <v>70</v>
      </c>
      <c r="G51" s="7" t="s">
        <v>74</v>
      </c>
      <c r="H51" s="8" t="s">
        <v>52</v>
      </c>
      <c r="I51" s="3">
        <v>1</v>
      </c>
      <c r="J51" s="9">
        <v>45000</v>
      </c>
      <c r="K51" s="10">
        <f t="shared" si="8"/>
        <v>45000</v>
      </c>
      <c r="L51" s="9">
        <v>4358.2191780821922</v>
      </c>
    </row>
    <row r="52" spans="1:12" ht="15" x14ac:dyDescent="0.25">
      <c r="A52" s="3">
        <f t="shared" si="1"/>
        <v>49</v>
      </c>
      <c r="B52" s="4" t="s">
        <v>10</v>
      </c>
      <c r="C52" s="5">
        <v>9.5000000000000001E-2</v>
      </c>
      <c r="D52" s="6">
        <v>43646</v>
      </c>
      <c r="E52" s="4" t="s">
        <v>11</v>
      </c>
      <c r="F52" s="4" t="s">
        <v>70</v>
      </c>
      <c r="G52" s="7" t="s">
        <v>75</v>
      </c>
      <c r="H52" s="8" t="s">
        <v>52</v>
      </c>
      <c r="I52" s="3">
        <v>2</v>
      </c>
      <c r="J52" s="9">
        <v>5200</v>
      </c>
      <c r="K52" s="10">
        <f t="shared" si="8"/>
        <v>10400</v>
      </c>
      <c r="L52" s="9">
        <v>5703.6164383561645</v>
      </c>
    </row>
    <row r="53" spans="1:12" ht="15" x14ac:dyDescent="0.25">
      <c r="A53" s="3">
        <f t="shared" si="1"/>
        <v>50</v>
      </c>
      <c r="B53" s="4" t="s">
        <v>10</v>
      </c>
      <c r="C53" s="5">
        <v>9.5000000000000001E-2</v>
      </c>
      <c r="D53" s="6">
        <v>43646</v>
      </c>
      <c r="E53" s="4" t="s">
        <v>11</v>
      </c>
      <c r="F53" s="4" t="s">
        <v>70</v>
      </c>
      <c r="G53" s="7" t="s">
        <v>76</v>
      </c>
      <c r="H53" s="8" t="s">
        <v>52</v>
      </c>
      <c r="I53" s="3">
        <v>4</v>
      </c>
      <c r="J53" s="9">
        <v>750</v>
      </c>
      <c r="K53" s="10">
        <f t="shared" si="8"/>
        <v>3000</v>
      </c>
      <c r="L53" s="9">
        <v>1645.2739726027398</v>
      </c>
    </row>
    <row r="54" spans="1:12" ht="15" x14ac:dyDescent="0.25">
      <c r="A54" s="3">
        <f t="shared" si="1"/>
        <v>51</v>
      </c>
      <c r="B54" s="4" t="s">
        <v>10</v>
      </c>
      <c r="C54" s="5">
        <v>9.5000000000000001E-2</v>
      </c>
      <c r="D54" s="6">
        <v>43646</v>
      </c>
      <c r="E54" s="4" t="s">
        <v>11</v>
      </c>
      <c r="F54" s="4" t="s">
        <v>70</v>
      </c>
      <c r="G54" s="7" t="s">
        <v>77</v>
      </c>
      <c r="H54" s="8" t="s">
        <v>52</v>
      </c>
      <c r="I54" s="3">
        <v>1</v>
      </c>
      <c r="J54" s="9">
        <v>1200</v>
      </c>
      <c r="K54" s="10">
        <f t="shared" si="8"/>
        <v>1200</v>
      </c>
      <c r="L54" s="9">
        <v>658.10958904109589</v>
      </c>
    </row>
    <row r="55" spans="1:12" ht="15" x14ac:dyDescent="0.25">
      <c r="A55" s="3">
        <f t="shared" si="1"/>
        <v>52</v>
      </c>
      <c r="B55" s="4" t="s">
        <v>10</v>
      </c>
      <c r="C55" s="5">
        <v>9.5000000000000001E-2</v>
      </c>
      <c r="D55" s="6">
        <v>43646</v>
      </c>
      <c r="E55" s="4" t="s">
        <v>11</v>
      </c>
      <c r="F55" s="4" t="s">
        <v>70</v>
      </c>
      <c r="G55" s="7" t="s">
        <v>78</v>
      </c>
      <c r="H55" s="8" t="s">
        <v>52</v>
      </c>
      <c r="I55" s="3">
        <v>1</v>
      </c>
      <c r="J55" s="9">
        <v>7500</v>
      </c>
      <c r="K55" s="10">
        <f t="shared" si="8"/>
        <v>7500</v>
      </c>
      <c r="L55" s="9">
        <v>4113.1849315068494</v>
      </c>
    </row>
    <row r="56" spans="1:12" ht="15" x14ac:dyDescent="0.25">
      <c r="A56" s="3">
        <f t="shared" si="1"/>
        <v>53</v>
      </c>
      <c r="B56" s="4" t="s">
        <v>18</v>
      </c>
      <c r="C56" s="5">
        <v>6.3200000000000006E-2</v>
      </c>
      <c r="D56" s="6">
        <v>43646</v>
      </c>
      <c r="E56" s="4" t="s">
        <v>11</v>
      </c>
      <c r="F56" s="4" t="s">
        <v>70</v>
      </c>
      <c r="G56" s="7" t="s">
        <v>79</v>
      </c>
      <c r="H56" s="8" t="s">
        <v>39</v>
      </c>
      <c r="I56" s="3">
        <v>3</v>
      </c>
      <c r="J56" s="9">
        <v>1575000</v>
      </c>
      <c r="K56" s="10">
        <f t="shared" si="8"/>
        <v>4725000</v>
      </c>
      <c r="L56" s="9">
        <v>3305532.3287671232</v>
      </c>
    </row>
    <row r="57" spans="1:12" ht="15" x14ac:dyDescent="0.25">
      <c r="A57" s="3">
        <f t="shared" si="1"/>
        <v>54</v>
      </c>
      <c r="B57" s="4" t="s">
        <v>18</v>
      </c>
      <c r="C57" s="5">
        <v>6.3200000000000006E-2</v>
      </c>
      <c r="D57" s="6">
        <v>43646</v>
      </c>
      <c r="E57" s="4" t="s">
        <v>11</v>
      </c>
      <c r="F57" s="4" t="s">
        <v>70</v>
      </c>
      <c r="G57" s="7" t="s">
        <v>80</v>
      </c>
      <c r="H57" s="8" t="s">
        <v>39</v>
      </c>
      <c r="I57" s="3">
        <v>1</v>
      </c>
      <c r="J57" s="9">
        <v>1250000</v>
      </c>
      <c r="K57" s="10">
        <f t="shared" si="8"/>
        <v>1250000</v>
      </c>
      <c r="L57" s="9">
        <v>874479.45205479441</v>
      </c>
    </row>
    <row r="58" spans="1:12" ht="15" x14ac:dyDescent="0.25">
      <c r="A58" s="3">
        <f t="shared" si="1"/>
        <v>55</v>
      </c>
      <c r="B58" s="4" t="s">
        <v>18</v>
      </c>
      <c r="C58" s="5">
        <v>6.3200000000000006E-2</v>
      </c>
      <c r="D58" s="6">
        <v>43646</v>
      </c>
      <c r="E58" s="4" t="s">
        <v>11</v>
      </c>
      <c r="F58" s="4" t="s">
        <v>70</v>
      </c>
      <c r="G58" s="7" t="s">
        <v>81</v>
      </c>
      <c r="H58" s="8" t="s">
        <v>39</v>
      </c>
      <c r="I58" s="3">
        <v>5</v>
      </c>
      <c r="J58" s="9">
        <v>35000</v>
      </c>
      <c r="K58" s="10">
        <f t="shared" si="8"/>
        <v>175000</v>
      </c>
      <c r="L58" s="9">
        <v>122427.12328767122</v>
      </c>
    </row>
    <row r="59" spans="1:12" ht="15" x14ac:dyDescent="0.25">
      <c r="A59" s="3">
        <f t="shared" si="1"/>
        <v>56</v>
      </c>
      <c r="B59" s="4" t="s">
        <v>18</v>
      </c>
      <c r="C59" s="5">
        <v>6.3200000000000006E-2</v>
      </c>
      <c r="D59" s="6">
        <v>43646</v>
      </c>
      <c r="E59" s="4" t="s">
        <v>11</v>
      </c>
      <c r="F59" s="4" t="s">
        <v>70</v>
      </c>
      <c r="G59" s="7" t="s">
        <v>82</v>
      </c>
      <c r="H59" s="8" t="s">
        <v>39</v>
      </c>
      <c r="I59" s="3">
        <v>1</v>
      </c>
      <c r="J59" s="9">
        <v>52000</v>
      </c>
      <c r="K59" s="10">
        <f t="shared" si="8"/>
        <v>52000</v>
      </c>
      <c r="L59" s="9">
        <v>36378.345205479447</v>
      </c>
    </row>
    <row r="60" spans="1:12" ht="15" x14ac:dyDescent="0.25">
      <c r="A60" s="3">
        <f t="shared" si="1"/>
        <v>57</v>
      </c>
      <c r="B60" s="4" t="s">
        <v>18</v>
      </c>
      <c r="C60" s="5">
        <v>6.3200000000000006E-2</v>
      </c>
      <c r="D60" s="6">
        <v>43646</v>
      </c>
      <c r="E60" s="4" t="s">
        <v>11</v>
      </c>
      <c r="F60" s="4" t="s">
        <v>70</v>
      </c>
      <c r="G60" s="7" t="s">
        <v>83</v>
      </c>
      <c r="H60" s="8" t="s">
        <v>39</v>
      </c>
      <c r="I60" s="3">
        <v>3</v>
      </c>
      <c r="J60" s="9">
        <v>1150000</v>
      </c>
      <c r="K60" s="10">
        <f t="shared" si="8"/>
        <v>3450000</v>
      </c>
      <c r="L60" s="9">
        <v>2413563.2876712326</v>
      </c>
    </row>
    <row r="61" spans="1:12" ht="15" x14ac:dyDescent="0.25">
      <c r="A61" s="3">
        <f t="shared" si="1"/>
        <v>58</v>
      </c>
      <c r="B61" s="4" t="s">
        <v>18</v>
      </c>
      <c r="C61" s="5">
        <v>6.3200000000000006E-2</v>
      </c>
      <c r="D61" s="6">
        <v>43646</v>
      </c>
      <c r="E61" s="4" t="s">
        <v>11</v>
      </c>
      <c r="F61" s="4" t="s">
        <v>70</v>
      </c>
      <c r="G61" s="7" t="s">
        <v>84</v>
      </c>
      <c r="H61" s="8" t="s">
        <v>39</v>
      </c>
      <c r="I61" s="3">
        <v>1</v>
      </c>
      <c r="J61" s="9">
        <v>150000</v>
      </c>
      <c r="K61" s="10">
        <f t="shared" si="8"/>
        <v>150000</v>
      </c>
      <c r="L61" s="9">
        <v>104937.53424657533</v>
      </c>
    </row>
    <row r="62" spans="1:12" ht="15" x14ac:dyDescent="0.25">
      <c r="A62" s="3">
        <f t="shared" si="1"/>
        <v>59</v>
      </c>
      <c r="B62" s="4" t="s">
        <v>18</v>
      </c>
      <c r="C62" s="5">
        <v>6.3200000000000006E-2</v>
      </c>
      <c r="D62" s="6">
        <v>43646</v>
      </c>
      <c r="E62" s="4" t="s">
        <v>11</v>
      </c>
      <c r="F62" s="4" t="s">
        <v>70</v>
      </c>
      <c r="G62" s="7" t="s">
        <v>85</v>
      </c>
      <c r="H62" s="8" t="s">
        <v>39</v>
      </c>
      <c r="I62" s="3">
        <v>1</v>
      </c>
      <c r="J62" s="9">
        <v>1025000</v>
      </c>
      <c r="K62" s="10">
        <f t="shared" si="8"/>
        <v>1025000</v>
      </c>
      <c r="L62" s="9">
        <v>717073.15068493155</v>
      </c>
    </row>
    <row r="63" spans="1:12" ht="15" x14ac:dyDescent="0.25">
      <c r="A63" s="3">
        <f t="shared" si="1"/>
        <v>60</v>
      </c>
      <c r="B63" s="4" t="s">
        <v>20</v>
      </c>
      <c r="C63" s="5">
        <v>9.5000000000000001E-2</v>
      </c>
      <c r="D63" s="6">
        <v>43646</v>
      </c>
      <c r="E63" s="4" t="s">
        <v>11</v>
      </c>
      <c r="F63" s="4" t="s">
        <v>70</v>
      </c>
      <c r="G63" s="7" t="s">
        <v>86</v>
      </c>
      <c r="H63" s="8" t="s">
        <v>28</v>
      </c>
      <c r="I63" s="3">
        <v>1</v>
      </c>
      <c r="J63" s="9">
        <v>4500000</v>
      </c>
      <c r="K63" s="10">
        <f t="shared" si="8"/>
        <v>4500000</v>
      </c>
      <c r="L63" s="9">
        <v>2467910.9589041099</v>
      </c>
    </row>
    <row r="64" spans="1:12" ht="15" x14ac:dyDescent="0.25">
      <c r="A64" s="3">
        <f t="shared" si="1"/>
        <v>61</v>
      </c>
      <c r="B64" s="4" t="s">
        <v>18</v>
      </c>
      <c r="C64" s="5">
        <v>6.3200000000000006E-2</v>
      </c>
      <c r="D64" s="6">
        <v>43646</v>
      </c>
      <c r="E64" s="4" t="s">
        <v>11</v>
      </c>
      <c r="F64" s="4" t="s">
        <v>70</v>
      </c>
      <c r="G64" s="7" t="s">
        <v>87</v>
      </c>
      <c r="H64" s="8" t="s">
        <v>28</v>
      </c>
      <c r="I64" s="3">
        <v>2</v>
      </c>
      <c r="J64" s="9">
        <v>70000</v>
      </c>
      <c r="K64" s="10">
        <f t="shared" si="8"/>
        <v>140000</v>
      </c>
      <c r="L64" s="9">
        <v>97941.698630136991</v>
      </c>
    </row>
    <row r="65" spans="1:12" ht="15" x14ac:dyDescent="0.25">
      <c r="A65" s="3">
        <f t="shared" si="1"/>
        <v>62</v>
      </c>
      <c r="B65" s="4" t="s">
        <v>18</v>
      </c>
      <c r="C65" s="5">
        <v>6.3200000000000006E-2</v>
      </c>
      <c r="D65" s="6">
        <v>43646</v>
      </c>
      <c r="E65" s="4" t="s">
        <v>11</v>
      </c>
      <c r="F65" s="4" t="s">
        <v>70</v>
      </c>
      <c r="G65" s="7" t="s">
        <v>88</v>
      </c>
      <c r="H65" s="8" t="s">
        <v>28</v>
      </c>
      <c r="I65" s="3">
        <v>2</v>
      </c>
      <c r="J65" s="9">
        <v>1250000</v>
      </c>
      <c r="K65" s="10">
        <f t="shared" si="8"/>
        <v>2500000</v>
      </c>
      <c r="L65" s="9">
        <v>1748958.9041095888</v>
      </c>
    </row>
    <row r="66" spans="1:12" ht="15" x14ac:dyDescent="0.25">
      <c r="A66" s="3">
        <f t="shared" si="1"/>
        <v>63</v>
      </c>
      <c r="B66" s="4" t="s">
        <v>18</v>
      </c>
      <c r="C66" s="5">
        <v>6.3200000000000006E-2</v>
      </c>
      <c r="D66" s="6">
        <v>43646</v>
      </c>
      <c r="E66" s="4" t="s">
        <v>11</v>
      </c>
      <c r="F66" s="4" t="s">
        <v>70</v>
      </c>
      <c r="G66" s="7" t="s">
        <v>89</v>
      </c>
      <c r="H66" s="8" t="s">
        <v>28</v>
      </c>
      <c r="I66" s="3">
        <v>2</v>
      </c>
      <c r="J66" s="9">
        <v>40000</v>
      </c>
      <c r="K66" s="10">
        <f t="shared" si="8"/>
        <v>80000</v>
      </c>
      <c r="L66" s="9">
        <v>55966.684931506839</v>
      </c>
    </row>
    <row r="67" spans="1:12" ht="15" x14ac:dyDescent="0.25">
      <c r="A67" s="3">
        <f t="shared" si="1"/>
        <v>64</v>
      </c>
      <c r="B67" s="4" t="s">
        <v>53</v>
      </c>
      <c r="C67" s="5">
        <v>0.19</v>
      </c>
      <c r="D67" s="6">
        <v>43646</v>
      </c>
      <c r="E67" s="4" t="s">
        <v>11</v>
      </c>
      <c r="F67" s="4" t="s">
        <v>90</v>
      </c>
      <c r="G67" s="7" t="s">
        <v>91</v>
      </c>
      <c r="H67" s="8" t="s">
        <v>52</v>
      </c>
      <c r="I67" s="3">
        <v>1</v>
      </c>
      <c r="J67" s="9">
        <v>45000</v>
      </c>
      <c r="K67" s="10">
        <f>+I67*J67</f>
        <v>45000</v>
      </c>
      <c r="L67" s="9">
        <v>4358.2191780821922</v>
      </c>
    </row>
    <row r="68" spans="1:12" ht="15" x14ac:dyDescent="0.25">
      <c r="A68" s="3">
        <f t="shared" si="1"/>
        <v>65</v>
      </c>
      <c r="B68" s="4" t="s">
        <v>10</v>
      </c>
      <c r="C68" s="5">
        <v>9.5000000000000001E-2</v>
      </c>
      <c r="D68" s="6">
        <v>43646</v>
      </c>
      <c r="E68" s="4" t="s">
        <v>11</v>
      </c>
      <c r="F68" s="4" t="s">
        <v>90</v>
      </c>
      <c r="G68" s="7" t="s">
        <v>13</v>
      </c>
      <c r="H68" s="8" t="s">
        <v>52</v>
      </c>
      <c r="I68" s="3">
        <v>2</v>
      </c>
      <c r="J68" s="9">
        <v>1200</v>
      </c>
      <c r="K68" s="10">
        <f t="shared" ref="K68:K70" si="9">+I68*J68</f>
        <v>2400</v>
      </c>
      <c r="L68" s="9">
        <v>1316.2191780821918</v>
      </c>
    </row>
    <row r="69" spans="1:12" ht="15" x14ac:dyDescent="0.25">
      <c r="A69" s="3">
        <f t="shared" si="1"/>
        <v>66</v>
      </c>
      <c r="B69" s="4" t="s">
        <v>10</v>
      </c>
      <c r="C69" s="5">
        <v>9.5000000000000001E-2</v>
      </c>
      <c r="D69" s="6">
        <v>43646</v>
      </c>
      <c r="E69" s="4" t="s">
        <v>11</v>
      </c>
      <c r="F69" s="4" t="s">
        <v>90</v>
      </c>
      <c r="G69" s="7" t="s">
        <v>92</v>
      </c>
      <c r="H69" s="8" t="s">
        <v>52</v>
      </c>
      <c r="I69" s="3">
        <v>1</v>
      </c>
      <c r="J69" s="9">
        <v>4500</v>
      </c>
      <c r="K69" s="10">
        <f t="shared" si="9"/>
        <v>4500</v>
      </c>
      <c r="L69" s="9">
        <v>2467.9109589041095</v>
      </c>
    </row>
    <row r="70" spans="1:12" ht="15" x14ac:dyDescent="0.25">
      <c r="A70" s="3">
        <f t="shared" ref="A70:A133" si="10">A69+1</f>
        <v>67</v>
      </c>
      <c r="B70" s="4" t="s">
        <v>10</v>
      </c>
      <c r="C70" s="5">
        <v>9.5000000000000001E-2</v>
      </c>
      <c r="D70" s="6">
        <v>43646</v>
      </c>
      <c r="E70" s="4" t="s">
        <v>11</v>
      </c>
      <c r="F70" s="4" t="s">
        <v>90</v>
      </c>
      <c r="G70" s="7" t="s">
        <v>93</v>
      </c>
      <c r="H70" s="8" t="s">
        <v>52</v>
      </c>
      <c r="I70" s="3">
        <v>2</v>
      </c>
      <c r="J70" s="9">
        <v>750</v>
      </c>
      <c r="K70" s="10">
        <f t="shared" si="9"/>
        <v>1500</v>
      </c>
      <c r="L70" s="9">
        <v>822.63698630136992</v>
      </c>
    </row>
    <row r="71" spans="1:12" ht="15" x14ac:dyDescent="0.25">
      <c r="A71" s="3">
        <f t="shared" si="10"/>
        <v>68</v>
      </c>
      <c r="B71" s="4" t="s">
        <v>10</v>
      </c>
      <c r="C71" s="5">
        <v>9.5000000000000001E-2</v>
      </c>
      <c r="D71" s="6">
        <v>43646</v>
      </c>
      <c r="E71" s="4" t="s">
        <v>11</v>
      </c>
      <c r="F71" s="4" t="s">
        <v>94</v>
      </c>
      <c r="G71" s="7" t="s">
        <v>95</v>
      </c>
      <c r="H71" s="8" t="s">
        <v>52</v>
      </c>
      <c r="I71" s="3">
        <v>4</v>
      </c>
      <c r="J71" s="9">
        <v>1350</v>
      </c>
      <c r="K71" s="10">
        <f>+I71*J71</f>
        <v>5400</v>
      </c>
      <c r="L71" s="9">
        <v>2961.4931506849316</v>
      </c>
    </row>
    <row r="72" spans="1:12" ht="15" x14ac:dyDescent="0.25">
      <c r="A72" s="3">
        <f t="shared" si="10"/>
        <v>69</v>
      </c>
      <c r="B72" s="4" t="s">
        <v>10</v>
      </c>
      <c r="C72" s="5">
        <v>9.5000000000000001E-2</v>
      </c>
      <c r="D72" s="6">
        <v>43646</v>
      </c>
      <c r="E72" s="4" t="s">
        <v>11</v>
      </c>
      <c r="F72" s="4" t="s">
        <v>94</v>
      </c>
      <c r="G72" s="7" t="s">
        <v>93</v>
      </c>
      <c r="H72" s="8" t="s">
        <v>52</v>
      </c>
      <c r="I72" s="3">
        <v>3</v>
      </c>
      <c r="J72" s="9">
        <v>750</v>
      </c>
      <c r="K72" s="10">
        <f t="shared" ref="K72:K86" si="11">+I72*J72</f>
        <v>2250</v>
      </c>
      <c r="L72" s="9">
        <v>1233.9554794520548</v>
      </c>
    </row>
    <row r="73" spans="1:12" ht="15" x14ac:dyDescent="0.25">
      <c r="A73" s="3">
        <f t="shared" si="10"/>
        <v>70</v>
      </c>
      <c r="B73" s="4" t="s">
        <v>10</v>
      </c>
      <c r="C73" s="5">
        <v>9.5000000000000001E-2</v>
      </c>
      <c r="D73" s="6">
        <v>43646</v>
      </c>
      <c r="E73" s="4" t="s">
        <v>11</v>
      </c>
      <c r="F73" s="4" t="s">
        <v>94</v>
      </c>
      <c r="G73" s="7" t="s">
        <v>96</v>
      </c>
      <c r="H73" s="8" t="s">
        <v>52</v>
      </c>
      <c r="I73" s="3">
        <v>1</v>
      </c>
      <c r="J73" s="9">
        <v>7500</v>
      </c>
      <c r="K73" s="10">
        <f t="shared" si="11"/>
        <v>7500</v>
      </c>
      <c r="L73" s="9">
        <v>4113.1849315068494</v>
      </c>
    </row>
    <row r="74" spans="1:12" ht="15" x14ac:dyDescent="0.25">
      <c r="A74" s="3">
        <f t="shared" si="10"/>
        <v>71</v>
      </c>
      <c r="B74" s="4" t="s">
        <v>10</v>
      </c>
      <c r="C74" s="5">
        <v>9.5000000000000001E-2</v>
      </c>
      <c r="D74" s="6">
        <v>43646</v>
      </c>
      <c r="E74" s="4" t="s">
        <v>11</v>
      </c>
      <c r="F74" s="4" t="s">
        <v>94</v>
      </c>
      <c r="G74" s="7" t="s">
        <v>97</v>
      </c>
      <c r="H74" s="8" t="s">
        <v>52</v>
      </c>
      <c r="I74" s="3">
        <v>2</v>
      </c>
      <c r="J74" s="9">
        <v>5500</v>
      </c>
      <c r="K74" s="10">
        <f t="shared" si="11"/>
        <v>11000</v>
      </c>
      <c r="L74" s="9">
        <v>6032.6712328767117</v>
      </c>
    </row>
    <row r="75" spans="1:12" ht="15" x14ac:dyDescent="0.25">
      <c r="A75" s="3">
        <f t="shared" si="10"/>
        <v>72</v>
      </c>
      <c r="B75" s="4" t="s">
        <v>53</v>
      </c>
      <c r="C75" s="5">
        <v>0.19</v>
      </c>
      <c r="D75" s="6">
        <v>43646</v>
      </c>
      <c r="E75" s="4" t="s">
        <v>11</v>
      </c>
      <c r="F75" s="4" t="s">
        <v>94</v>
      </c>
      <c r="G75" s="7" t="s">
        <v>98</v>
      </c>
      <c r="H75" s="8" t="s">
        <v>39</v>
      </c>
      <c r="I75" s="3">
        <v>1</v>
      </c>
      <c r="J75" s="9">
        <v>45000</v>
      </c>
      <c r="K75" s="10">
        <f t="shared" si="11"/>
        <v>45000</v>
      </c>
      <c r="L75" s="9">
        <v>4358.2191780821922</v>
      </c>
    </row>
    <row r="76" spans="1:12" ht="15" x14ac:dyDescent="0.25">
      <c r="A76" s="3">
        <f t="shared" si="10"/>
        <v>73</v>
      </c>
      <c r="B76" s="4" t="s">
        <v>53</v>
      </c>
      <c r="C76" s="5">
        <v>0.19</v>
      </c>
      <c r="D76" s="6">
        <v>43646</v>
      </c>
      <c r="E76" s="4" t="s">
        <v>11</v>
      </c>
      <c r="F76" s="4" t="s">
        <v>94</v>
      </c>
      <c r="G76" s="7" t="s">
        <v>99</v>
      </c>
      <c r="H76" s="8" t="s">
        <v>39</v>
      </c>
      <c r="I76" s="3">
        <v>1</v>
      </c>
      <c r="J76" s="9">
        <v>45000</v>
      </c>
      <c r="K76" s="10">
        <f t="shared" si="11"/>
        <v>45000</v>
      </c>
      <c r="L76" s="9">
        <v>4358.2191780821922</v>
      </c>
    </row>
    <row r="77" spans="1:12" ht="15" x14ac:dyDescent="0.25">
      <c r="A77" s="3">
        <f t="shared" si="10"/>
        <v>74</v>
      </c>
      <c r="B77" s="4" t="s">
        <v>53</v>
      </c>
      <c r="C77" s="5">
        <v>0.19</v>
      </c>
      <c r="D77" s="6">
        <v>43646</v>
      </c>
      <c r="E77" s="4" t="s">
        <v>11</v>
      </c>
      <c r="F77" s="4" t="s">
        <v>94</v>
      </c>
      <c r="G77" s="7" t="s">
        <v>99</v>
      </c>
      <c r="H77" s="8" t="s">
        <v>39</v>
      </c>
      <c r="I77" s="3">
        <v>1</v>
      </c>
      <c r="J77" s="9">
        <v>45000</v>
      </c>
      <c r="K77" s="10">
        <f t="shared" si="11"/>
        <v>45000</v>
      </c>
      <c r="L77" s="9">
        <v>4358.2191780821922</v>
      </c>
    </row>
    <row r="78" spans="1:12" ht="15" x14ac:dyDescent="0.25">
      <c r="A78" s="3">
        <f t="shared" si="10"/>
        <v>75</v>
      </c>
      <c r="B78" s="4" t="s">
        <v>16</v>
      </c>
      <c r="C78" s="5">
        <v>0.31669999999999998</v>
      </c>
      <c r="D78" s="6">
        <v>43646</v>
      </c>
      <c r="E78" s="4" t="s">
        <v>11</v>
      </c>
      <c r="F78" s="4" t="s">
        <v>94</v>
      </c>
      <c r="G78" s="7" t="s">
        <v>100</v>
      </c>
      <c r="H78" s="8" t="s">
        <v>39</v>
      </c>
      <c r="I78" s="3">
        <v>1</v>
      </c>
      <c r="J78" s="9">
        <v>20000</v>
      </c>
      <c r="K78" s="10">
        <f t="shared" si="11"/>
        <v>20000</v>
      </c>
      <c r="L78" s="9">
        <v>0</v>
      </c>
    </row>
    <row r="79" spans="1:12" ht="15" x14ac:dyDescent="0.25">
      <c r="A79" s="3">
        <f t="shared" si="10"/>
        <v>76</v>
      </c>
      <c r="B79" s="4" t="s">
        <v>16</v>
      </c>
      <c r="C79" s="5">
        <v>0.31669999999999998</v>
      </c>
      <c r="D79" s="6">
        <v>43646</v>
      </c>
      <c r="E79" s="4" t="s">
        <v>11</v>
      </c>
      <c r="F79" s="4" t="s">
        <v>94</v>
      </c>
      <c r="G79" s="7" t="s">
        <v>101</v>
      </c>
      <c r="H79" s="8" t="s">
        <v>39</v>
      </c>
      <c r="I79" s="3">
        <v>1</v>
      </c>
      <c r="J79" s="9">
        <v>45000</v>
      </c>
      <c r="K79" s="10">
        <f t="shared" si="11"/>
        <v>45000</v>
      </c>
      <c r="L79" s="9">
        <v>0</v>
      </c>
    </row>
    <row r="80" spans="1:12" ht="15" x14ac:dyDescent="0.25">
      <c r="A80" s="3">
        <f t="shared" si="10"/>
        <v>77</v>
      </c>
      <c r="B80" s="4" t="s">
        <v>18</v>
      </c>
      <c r="C80" s="5">
        <v>6.3200000000000006E-2</v>
      </c>
      <c r="D80" s="6">
        <v>43646</v>
      </c>
      <c r="E80" s="4" t="s">
        <v>11</v>
      </c>
      <c r="F80" s="4" t="s">
        <v>94</v>
      </c>
      <c r="G80" s="7" t="s">
        <v>102</v>
      </c>
      <c r="H80" s="8" t="s">
        <v>52</v>
      </c>
      <c r="I80" s="3">
        <v>6</v>
      </c>
      <c r="J80" s="9">
        <v>1200</v>
      </c>
      <c r="K80" s="10">
        <f t="shared" si="11"/>
        <v>7200</v>
      </c>
      <c r="L80" s="9">
        <v>5037.0016438356161</v>
      </c>
    </row>
    <row r="81" spans="1:12" ht="15" x14ac:dyDescent="0.25">
      <c r="A81" s="3">
        <f t="shared" si="10"/>
        <v>78</v>
      </c>
      <c r="B81" s="4" t="s">
        <v>18</v>
      </c>
      <c r="C81" s="5">
        <v>6.3200000000000006E-2</v>
      </c>
      <c r="D81" s="6">
        <v>43646</v>
      </c>
      <c r="E81" s="4" t="s">
        <v>11</v>
      </c>
      <c r="F81" s="4" t="s">
        <v>94</v>
      </c>
      <c r="G81" s="7" t="s">
        <v>103</v>
      </c>
      <c r="H81" s="8" t="s">
        <v>39</v>
      </c>
      <c r="I81" s="3">
        <v>1</v>
      </c>
      <c r="J81" s="9">
        <v>80000</v>
      </c>
      <c r="K81" s="10">
        <f t="shared" si="11"/>
        <v>80000</v>
      </c>
      <c r="L81" s="9">
        <v>55966.684931506839</v>
      </c>
    </row>
    <row r="82" spans="1:12" ht="15" x14ac:dyDescent="0.25">
      <c r="A82" s="3">
        <f t="shared" si="10"/>
        <v>79</v>
      </c>
      <c r="B82" s="4" t="s">
        <v>18</v>
      </c>
      <c r="C82" s="5">
        <v>6.3200000000000006E-2</v>
      </c>
      <c r="D82" s="6">
        <v>43646</v>
      </c>
      <c r="E82" s="4" t="s">
        <v>11</v>
      </c>
      <c r="F82" s="4" t="s">
        <v>94</v>
      </c>
      <c r="G82" s="7" t="s">
        <v>104</v>
      </c>
      <c r="H82" s="8" t="s">
        <v>39</v>
      </c>
      <c r="I82" s="3">
        <v>1</v>
      </c>
      <c r="J82" s="9">
        <v>35000</v>
      </c>
      <c r="K82" s="10">
        <f t="shared" si="11"/>
        <v>35000</v>
      </c>
      <c r="L82" s="9">
        <v>24485.424657534248</v>
      </c>
    </row>
    <row r="83" spans="1:12" ht="15" x14ac:dyDescent="0.25">
      <c r="A83" s="3">
        <f t="shared" si="10"/>
        <v>80</v>
      </c>
      <c r="B83" s="4" t="s">
        <v>18</v>
      </c>
      <c r="C83" s="5">
        <v>6.3200000000000006E-2</v>
      </c>
      <c r="D83" s="6">
        <v>43646</v>
      </c>
      <c r="E83" s="4" t="s">
        <v>11</v>
      </c>
      <c r="F83" s="4" t="s">
        <v>94</v>
      </c>
      <c r="G83" s="7" t="s">
        <v>105</v>
      </c>
      <c r="H83" s="8" t="s">
        <v>39</v>
      </c>
      <c r="I83" s="3">
        <v>1</v>
      </c>
      <c r="J83" s="9">
        <v>15000</v>
      </c>
      <c r="K83" s="10">
        <f t="shared" si="11"/>
        <v>15000</v>
      </c>
      <c r="L83" s="9">
        <v>10493.753424657534</v>
      </c>
    </row>
    <row r="84" spans="1:12" ht="15" x14ac:dyDescent="0.25">
      <c r="A84" s="3">
        <f t="shared" si="10"/>
        <v>81</v>
      </c>
      <c r="B84" s="4" t="s">
        <v>10</v>
      </c>
      <c r="C84" s="5">
        <v>9.5000000000000001E-2</v>
      </c>
      <c r="D84" s="6">
        <v>43646</v>
      </c>
      <c r="E84" s="4" t="s">
        <v>11</v>
      </c>
      <c r="F84" s="4" t="s">
        <v>94</v>
      </c>
      <c r="G84" s="7" t="s">
        <v>106</v>
      </c>
      <c r="H84" s="8" t="s">
        <v>52</v>
      </c>
      <c r="I84" s="3">
        <v>1</v>
      </c>
      <c r="J84" s="9">
        <v>1200</v>
      </c>
      <c r="K84" s="10">
        <f t="shared" si="11"/>
        <v>1200</v>
      </c>
      <c r="L84" s="9">
        <v>658.10958904109589</v>
      </c>
    </row>
    <row r="85" spans="1:12" ht="15" x14ac:dyDescent="0.25">
      <c r="A85" s="3">
        <f t="shared" si="10"/>
        <v>82</v>
      </c>
      <c r="B85" s="4" t="s">
        <v>18</v>
      </c>
      <c r="C85" s="5">
        <v>6.3200000000000006E-2</v>
      </c>
      <c r="D85" s="6">
        <v>43646</v>
      </c>
      <c r="E85" s="4" t="s">
        <v>11</v>
      </c>
      <c r="F85" s="4" t="s">
        <v>94</v>
      </c>
      <c r="G85" s="7" t="s">
        <v>107</v>
      </c>
      <c r="H85" s="8" t="s">
        <v>39</v>
      </c>
      <c r="I85" s="3">
        <v>1</v>
      </c>
      <c r="J85" s="9">
        <v>1150000</v>
      </c>
      <c r="K85" s="10">
        <f t="shared" si="11"/>
        <v>1150000</v>
      </c>
      <c r="L85" s="9">
        <v>804521.09589041094</v>
      </c>
    </row>
    <row r="86" spans="1:12" ht="15" x14ac:dyDescent="0.25">
      <c r="A86" s="3">
        <f t="shared" si="10"/>
        <v>83</v>
      </c>
      <c r="B86" s="4" t="s">
        <v>18</v>
      </c>
      <c r="C86" s="5">
        <v>6.3200000000000006E-2</v>
      </c>
      <c r="D86" s="6">
        <v>43646</v>
      </c>
      <c r="E86" s="4" t="s">
        <v>11</v>
      </c>
      <c r="F86" s="4" t="s">
        <v>94</v>
      </c>
      <c r="G86" s="7" t="s">
        <v>108</v>
      </c>
      <c r="H86" s="8" t="s">
        <v>39</v>
      </c>
      <c r="I86" s="3">
        <v>15</v>
      </c>
      <c r="J86" s="9">
        <v>2500</v>
      </c>
      <c r="K86" s="10">
        <f t="shared" si="11"/>
        <v>37500</v>
      </c>
      <c r="L86" s="9">
        <v>26234.383561643834</v>
      </c>
    </row>
    <row r="87" spans="1:12" ht="15" x14ac:dyDescent="0.25">
      <c r="A87" s="3">
        <f t="shared" si="10"/>
        <v>84</v>
      </c>
      <c r="B87" s="4" t="s">
        <v>20</v>
      </c>
      <c r="C87" s="5">
        <v>9.5000000000000001E-2</v>
      </c>
      <c r="D87" s="6">
        <v>43646</v>
      </c>
      <c r="E87" s="4" t="s">
        <v>11</v>
      </c>
      <c r="F87" s="4" t="s">
        <v>109</v>
      </c>
      <c r="G87" s="7" t="s">
        <v>110</v>
      </c>
      <c r="H87" s="8" t="s">
        <v>14</v>
      </c>
      <c r="I87" s="3">
        <v>1</v>
      </c>
      <c r="J87" s="9">
        <v>1500000</v>
      </c>
      <c r="K87" s="10">
        <f>+I87*J87</f>
        <v>1500000</v>
      </c>
      <c r="L87" s="9">
        <v>822636.98630136997</v>
      </c>
    </row>
    <row r="88" spans="1:12" ht="15" x14ac:dyDescent="0.25">
      <c r="A88" s="3">
        <f t="shared" si="10"/>
        <v>85</v>
      </c>
      <c r="B88" s="4" t="s">
        <v>20</v>
      </c>
      <c r="C88" s="5">
        <v>9.5000000000000001E-2</v>
      </c>
      <c r="D88" s="6">
        <v>43646</v>
      </c>
      <c r="E88" s="4" t="s">
        <v>11</v>
      </c>
      <c r="F88" s="4" t="s">
        <v>109</v>
      </c>
      <c r="G88" s="7" t="s">
        <v>111</v>
      </c>
      <c r="H88" s="3" t="s">
        <v>112</v>
      </c>
      <c r="I88" s="3">
        <v>1</v>
      </c>
      <c r="J88" s="9">
        <v>5500000</v>
      </c>
      <c r="K88" s="10">
        <f t="shared" ref="K88:K94" si="12">+I88*J88</f>
        <v>5500000</v>
      </c>
      <c r="L88" s="9">
        <v>3016335.6164383562</v>
      </c>
    </row>
    <row r="89" spans="1:12" ht="15" x14ac:dyDescent="0.25">
      <c r="A89" s="3">
        <f t="shared" si="10"/>
        <v>86</v>
      </c>
      <c r="B89" s="4" t="s">
        <v>18</v>
      </c>
      <c r="C89" s="5">
        <v>6.3200000000000006E-2</v>
      </c>
      <c r="D89" s="6">
        <v>43646</v>
      </c>
      <c r="E89" s="4" t="s">
        <v>11</v>
      </c>
      <c r="F89" s="4" t="s">
        <v>109</v>
      </c>
      <c r="G89" s="7" t="s">
        <v>113</v>
      </c>
      <c r="H89" s="8" t="s">
        <v>14</v>
      </c>
      <c r="I89" s="3">
        <v>1</v>
      </c>
      <c r="J89" s="9">
        <v>550000</v>
      </c>
      <c r="K89" s="10">
        <f t="shared" si="12"/>
        <v>550000</v>
      </c>
      <c r="L89" s="9">
        <v>384770.9589041096</v>
      </c>
    </row>
    <row r="90" spans="1:12" ht="15" x14ac:dyDescent="0.25">
      <c r="A90" s="3">
        <f t="shared" si="10"/>
        <v>87</v>
      </c>
      <c r="B90" s="4" t="s">
        <v>18</v>
      </c>
      <c r="C90" s="5">
        <v>6.3200000000000006E-2</v>
      </c>
      <c r="D90" s="6">
        <v>43646</v>
      </c>
      <c r="E90" s="4" t="s">
        <v>11</v>
      </c>
      <c r="F90" s="4" t="s">
        <v>109</v>
      </c>
      <c r="G90" s="7" t="s">
        <v>114</v>
      </c>
      <c r="H90" s="8" t="s">
        <v>14</v>
      </c>
      <c r="I90" s="3">
        <v>1</v>
      </c>
      <c r="J90" s="9">
        <v>550000</v>
      </c>
      <c r="K90" s="10">
        <f t="shared" si="12"/>
        <v>550000</v>
      </c>
      <c r="L90" s="9">
        <v>384770.9589041096</v>
      </c>
    </row>
    <row r="91" spans="1:12" ht="15" x14ac:dyDescent="0.25">
      <c r="A91" s="3">
        <f t="shared" si="10"/>
        <v>88</v>
      </c>
      <c r="B91" s="4" t="s">
        <v>18</v>
      </c>
      <c r="C91" s="5">
        <v>6.3200000000000006E-2</v>
      </c>
      <c r="D91" s="6">
        <v>43646</v>
      </c>
      <c r="E91" s="4" t="s">
        <v>11</v>
      </c>
      <c r="F91" s="4" t="s">
        <v>109</v>
      </c>
      <c r="G91" s="7" t="s">
        <v>115</v>
      </c>
      <c r="H91" s="8" t="s">
        <v>28</v>
      </c>
      <c r="I91" s="3">
        <v>24</v>
      </c>
      <c r="J91" s="9">
        <v>125000</v>
      </c>
      <c r="K91" s="10">
        <f t="shared" si="12"/>
        <v>3000000</v>
      </c>
      <c r="L91" s="9">
        <v>2098750.6849315069</v>
      </c>
    </row>
    <row r="92" spans="1:12" ht="15" x14ac:dyDescent="0.25">
      <c r="A92" s="3">
        <f t="shared" si="10"/>
        <v>89</v>
      </c>
      <c r="B92" s="4" t="s">
        <v>18</v>
      </c>
      <c r="C92" s="5">
        <v>6.3200000000000006E-2</v>
      </c>
      <c r="D92" s="6">
        <v>43646</v>
      </c>
      <c r="E92" s="4" t="s">
        <v>11</v>
      </c>
      <c r="F92" s="4" t="s">
        <v>109</v>
      </c>
      <c r="G92" s="7" t="s">
        <v>116</v>
      </c>
      <c r="H92" s="8" t="s">
        <v>28</v>
      </c>
      <c r="I92" s="3">
        <v>1</v>
      </c>
      <c r="J92" s="9">
        <v>55000</v>
      </c>
      <c r="K92" s="10">
        <f t="shared" si="12"/>
        <v>55000</v>
      </c>
      <c r="L92" s="9">
        <v>38477.095890410958</v>
      </c>
    </row>
    <row r="93" spans="1:12" ht="15" x14ac:dyDescent="0.25">
      <c r="A93" s="3">
        <f t="shared" si="10"/>
        <v>90</v>
      </c>
      <c r="B93" s="4" t="s">
        <v>20</v>
      </c>
      <c r="C93" s="5">
        <v>9.5000000000000001E-2</v>
      </c>
      <c r="D93" s="6">
        <v>43646</v>
      </c>
      <c r="E93" s="4" t="s">
        <v>11</v>
      </c>
      <c r="F93" s="4" t="s">
        <v>109</v>
      </c>
      <c r="G93" s="7" t="s">
        <v>117</v>
      </c>
      <c r="H93" s="8" t="s">
        <v>28</v>
      </c>
      <c r="I93" s="3">
        <v>1</v>
      </c>
      <c r="J93" s="9">
        <v>4500000</v>
      </c>
      <c r="K93" s="10">
        <f t="shared" si="12"/>
        <v>4500000</v>
      </c>
      <c r="L93" s="9">
        <v>2467910.9589041099</v>
      </c>
    </row>
    <row r="94" spans="1:12" ht="15" x14ac:dyDescent="0.25">
      <c r="A94" s="3">
        <f t="shared" si="10"/>
        <v>91</v>
      </c>
      <c r="B94" s="4" t="s">
        <v>20</v>
      </c>
      <c r="C94" s="5">
        <v>9.5000000000000001E-2</v>
      </c>
      <c r="D94" s="6">
        <v>43646</v>
      </c>
      <c r="E94" s="4" t="s">
        <v>11</v>
      </c>
      <c r="F94" s="4" t="s">
        <v>109</v>
      </c>
      <c r="G94" s="7" t="s">
        <v>118</v>
      </c>
      <c r="H94" s="8" t="s">
        <v>28</v>
      </c>
      <c r="I94" s="3">
        <v>1</v>
      </c>
      <c r="J94" s="9">
        <v>4500000</v>
      </c>
      <c r="K94" s="10">
        <f t="shared" si="12"/>
        <v>4500000</v>
      </c>
      <c r="L94" s="9">
        <v>2467910.9589041099</v>
      </c>
    </row>
    <row r="95" spans="1:12" ht="15" x14ac:dyDescent="0.25">
      <c r="A95" s="3">
        <f t="shared" si="10"/>
        <v>92</v>
      </c>
      <c r="B95" s="4" t="s">
        <v>10</v>
      </c>
      <c r="C95" s="5">
        <v>9.5000000000000001E-2</v>
      </c>
      <c r="D95" s="6">
        <v>43646</v>
      </c>
      <c r="E95" s="4" t="s">
        <v>11</v>
      </c>
      <c r="F95" s="4" t="s">
        <v>119</v>
      </c>
      <c r="G95" s="7" t="s">
        <v>95</v>
      </c>
      <c r="H95" s="8" t="s">
        <v>14</v>
      </c>
      <c r="I95" s="3">
        <v>1</v>
      </c>
      <c r="J95" s="9">
        <v>1200</v>
      </c>
      <c r="K95" s="10">
        <f>+I95*J95</f>
        <v>1200</v>
      </c>
      <c r="L95" s="9">
        <v>658.10958904109589</v>
      </c>
    </row>
    <row r="96" spans="1:12" ht="15" x14ac:dyDescent="0.25">
      <c r="A96" s="3">
        <f t="shared" si="10"/>
        <v>93</v>
      </c>
      <c r="B96" s="4" t="s">
        <v>18</v>
      </c>
      <c r="C96" s="5">
        <v>6.3200000000000006E-2</v>
      </c>
      <c r="D96" s="6">
        <v>43646</v>
      </c>
      <c r="E96" s="4" t="s">
        <v>11</v>
      </c>
      <c r="F96" s="4" t="s">
        <v>119</v>
      </c>
      <c r="G96" s="7" t="s">
        <v>120</v>
      </c>
      <c r="H96" s="8" t="s">
        <v>14</v>
      </c>
      <c r="I96" s="3">
        <v>1</v>
      </c>
      <c r="J96" s="9">
        <v>5500000</v>
      </c>
      <c r="K96" s="10">
        <f>+I96*J96</f>
        <v>5500000</v>
      </c>
      <c r="L96" s="9">
        <v>3847709.5890410952</v>
      </c>
    </row>
    <row r="97" spans="1:12" ht="15" x14ac:dyDescent="0.25">
      <c r="A97" s="3">
        <f t="shared" si="10"/>
        <v>94</v>
      </c>
      <c r="B97" s="4" t="s">
        <v>18</v>
      </c>
      <c r="C97" s="5">
        <v>6.3200000000000006E-2</v>
      </c>
      <c r="D97" s="6">
        <v>43646</v>
      </c>
      <c r="E97" s="4" t="s">
        <v>11</v>
      </c>
      <c r="F97" s="4" t="s">
        <v>119</v>
      </c>
      <c r="G97" s="7" t="s">
        <v>121</v>
      </c>
      <c r="H97" s="8" t="s">
        <v>14</v>
      </c>
      <c r="I97" s="3">
        <v>1</v>
      </c>
      <c r="J97" s="9">
        <v>1250000</v>
      </c>
      <c r="K97" s="10">
        <f>+I97*J97</f>
        <v>1250000</v>
      </c>
      <c r="L97" s="9">
        <v>874479.45205479441</v>
      </c>
    </row>
    <row r="98" spans="1:12" ht="15" x14ac:dyDescent="0.25">
      <c r="A98" s="3">
        <f t="shared" si="10"/>
        <v>95</v>
      </c>
      <c r="B98" s="4" t="s">
        <v>18</v>
      </c>
      <c r="C98" s="5">
        <v>6.3200000000000006E-2</v>
      </c>
      <c r="D98" s="6">
        <v>43646</v>
      </c>
      <c r="E98" s="4" t="s">
        <v>11</v>
      </c>
      <c r="F98" s="4" t="s">
        <v>122</v>
      </c>
      <c r="G98" s="7" t="s">
        <v>123</v>
      </c>
      <c r="H98" s="8" t="s">
        <v>39</v>
      </c>
      <c r="I98" s="3">
        <v>1</v>
      </c>
      <c r="J98" s="9">
        <v>1500000</v>
      </c>
      <c r="K98" s="10">
        <f>+I98*J98</f>
        <v>1500000</v>
      </c>
      <c r="L98" s="9">
        <v>1049375.3424657534</v>
      </c>
    </row>
    <row r="99" spans="1:12" ht="15" x14ac:dyDescent="0.25">
      <c r="A99" s="3">
        <f t="shared" si="10"/>
        <v>96</v>
      </c>
      <c r="B99" s="4" t="s">
        <v>18</v>
      </c>
      <c r="C99" s="5">
        <v>6.3200000000000006E-2</v>
      </c>
      <c r="D99" s="6">
        <v>43646</v>
      </c>
      <c r="E99" s="4" t="s">
        <v>11</v>
      </c>
      <c r="F99" s="4" t="s">
        <v>124</v>
      </c>
      <c r="G99" s="7" t="s">
        <v>125</v>
      </c>
      <c r="H99" s="8" t="s">
        <v>28</v>
      </c>
      <c r="I99" s="3">
        <v>2</v>
      </c>
      <c r="J99" s="9">
        <v>125000</v>
      </c>
      <c r="K99" s="10">
        <f>+I99*J99</f>
        <v>250000</v>
      </c>
      <c r="L99" s="9">
        <v>174895.89041095891</v>
      </c>
    </row>
    <row r="100" spans="1:12" ht="15" x14ac:dyDescent="0.25">
      <c r="A100" s="3">
        <f t="shared" si="10"/>
        <v>97</v>
      </c>
      <c r="B100" s="4" t="s">
        <v>18</v>
      </c>
      <c r="C100" s="5">
        <v>6.3200000000000006E-2</v>
      </c>
      <c r="D100" s="6">
        <v>43646</v>
      </c>
      <c r="E100" s="4" t="s">
        <v>11</v>
      </c>
      <c r="F100" s="4" t="s">
        <v>124</v>
      </c>
      <c r="G100" s="7" t="s">
        <v>126</v>
      </c>
      <c r="H100" s="8" t="s">
        <v>28</v>
      </c>
      <c r="I100" s="3">
        <v>2</v>
      </c>
      <c r="J100" s="9">
        <v>75000</v>
      </c>
      <c r="K100" s="10">
        <f t="shared" ref="K100:K103" si="13">+I100*J100</f>
        <v>150000</v>
      </c>
      <c r="L100" s="9">
        <v>104937.53424657533</v>
      </c>
    </row>
    <row r="101" spans="1:12" ht="15" x14ac:dyDescent="0.25">
      <c r="A101" s="3">
        <f t="shared" si="10"/>
        <v>98</v>
      </c>
      <c r="B101" s="4" t="s">
        <v>18</v>
      </c>
      <c r="C101" s="5">
        <v>6.3200000000000006E-2</v>
      </c>
      <c r="D101" s="6">
        <v>43646</v>
      </c>
      <c r="E101" s="4" t="s">
        <v>11</v>
      </c>
      <c r="F101" s="4" t="s">
        <v>124</v>
      </c>
      <c r="G101" s="7" t="s">
        <v>127</v>
      </c>
      <c r="H101" s="8" t="s">
        <v>28</v>
      </c>
      <c r="I101" s="3">
        <v>2</v>
      </c>
      <c r="J101" s="9">
        <v>65000</v>
      </c>
      <c r="K101" s="10">
        <f t="shared" si="13"/>
        <v>130000</v>
      </c>
      <c r="L101" s="9">
        <v>90945.863013698632</v>
      </c>
    </row>
    <row r="102" spans="1:12" ht="15" x14ac:dyDescent="0.25">
      <c r="A102" s="3">
        <f t="shared" si="10"/>
        <v>99</v>
      </c>
      <c r="B102" s="4" t="s">
        <v>18</v>
      </c>
      <c r="C102" s="5">
        <v>6.3200000000000006E-2</v>
      </c>
      <c r="D102" s="6">
        <v>43646</v>
      </c>
      <c r="E102" s="4" t="s">
        <v>11</v>
      </c>
      <c r="F102" s="4" t="s">
        <v>124</v>
      </c>
      <c r="G102" s="7" t="s">
        <v>128</v>
      </c>
      <c r="H102" s="8" t="s">
        <v>28</v>
      </c>
      <c r="I102" s="3">
        <v>1</v>
      </c>
      <c r="J102" s="9">
        <v>55000</v>
      </c>
      <c r="K102" s="10">
        <f t="shared" si="13"/>
        <v>55000</v>
      </c>
      <c r="L102" s="9">
        <v>38477.095890410958</v>
      </c>
    </row>
    <row r="103" spans="1:12" ht="15" x14ac:dyDescent="0.25">
      <c r="A103" s="3">
        <f t="shared" si="10"/>
        <v>100</v>
      </c>
      <c r="B103" s="4" t="s">
        <v>20</v>
      </c>
      <c r="C103" s="5">
        <v>9.5000000000000001E-2</v>
      </c>
      <c r="D103" s="6">
        <v>43646</v>
      </c>
      <c r="E103" s="4" t="s">
        <v>11</v>
      </c>
      <c r="F103" s="4" t="s">
        <v>124</v>
      </c>
      <c r="G103" s="7" t="s">
        <v>129</v>
      </c>
      <c r="H103" s="8" t="s">
        <v>28</v>
      </c>
      <c r="I103" s="3">
        <v>1</v>
      </c>
      <c r="J103" s="9">
        <v>45000</v>
      </c>
      <c r="K103" s="10">
        <f t="shared" si="13"/>
        <v>45000</v>
      </c>
      <c r="L103" s="9">
        <v>24679.109589041094</v>
      </c>
    </row>
    <row r="104" spans="1:12" ht="15" x14ac:dyDescent="0.25">
      <c r="A104" s="3">
        <f t="shared" si="10"/>
        <v>101</v>
      </c>
      <c r="B104" s="4" t="s">
        <v>18</v>
      </c>
      <c r="C104" s="5">
        <v>6.3200000000000006E-2</v>
      </c>
      <c r="D104" s="6">
        <v>43646</v>
      </c>
      <c r="E104" s="4" t="s">
        <v>11</v>
      </c>
      <c r="F104" s="4" t="s">
        <v>130</v>
      </c>
      <c r="G104" s="7" t="s">
        <v>131</v>
      </c>
      <c r="H104" s="8" t="s">
        <v>28</v>
      </c>
      <c r="I104" s="3">
        <v>2</v>
      </c>
      <c r="J104" s="9">
        <v>250000</v>
      </c>
      <c r="K104" s="10">
        <f>+I104*J104</f>
        <v>500000</v>
      </c>
      <c r="L104" s="9">
        <v>349791.78082191781</v>
      </c>
    </row>
    <row r="105" spans="1:12" ht="15" x14ac:dyDescent="0.25">
      <c r="A105" s="3">
        <f t="shared" si="10"/>
        <v>102</v>
      </c>
      <c r="B105" s="4" t="s">
        <v>132</v>
      </c>
      <c r="C105" s="5">
        <v>7.9500000000000001E-2</v>
      </c>
      <c r="D105" s="6">
        <v>43646</v>
      </c>
      <c r="E105" s="4" t="s">
        <v>11</v>
      </c>
      <c r="F105" s="4" t="s">
        <v>133</v>
      </c>
      <c r="G105" s="7" t="s">
        <v>134</v>
      </c>
      <c r="H105" s="8" t="s">
        <v>28</v>
      </c>
      <c r="I105" s="3">
        <v>1</v>
      </c>
      <c r="J105" s="9">
        <v>5500000</v>
      </c>
      <c r="K105" s="10">
        <f t="shared" ref="K105:K168" si="14">+I105*J105</f>
        <v>5500000</v>
      </c>
      <c r="L105" s="9">
        <v>3160080.0684931506</v>
      </c>
    </row>
    <row r="106" spans="1:12" ht="15" x14ac:dyDescent="0.25">
      <c r="A106" s="3">
        <f t="shared" si="10"/>
        <v>103</v>
      </c>
      <c r="B106" s="4" t="s">
        <v>132</v>
      </c>
      <c r="C106" s="5">
        <v>7.9500000000000001E-2</v>
      </c>
      <c r="D106" s="6">
        <v>43646</v>
      </c>
      <c r="E106" s="4" t="s">
        <v>11</v>
      </c>
      <c r="F106" s="4" t="s">
        <v>133</v>
      </c>
      <c r="G106" s="7" t="s">
        <v>135</v>
      </c>
      <c r="H106" s="8" t="s">
        <v>28</v>
      </c>
      <c r="I106" s="3">
        <v>1</v>
      </c>
      <c r="J106" s="9">
        <v>3800000</v>
      </c>
      <c r="K106" s="10">
        <f t="shared" si="14"/>
        <v>3800000</v>
      </c>
      <c r="L106" s="9">
        <v>2363990.4109589038</v>
      </c>
    </row>
    <row r="107" spans="1:12" ht="15" x14ac:dyDescent="0.25">
      <c r="A107" s="3">
        <f t="shared" si="10"/>
        <v>104</v>
      </c>
      <c r="B107" s="4" t="s">
        <v>132</v>
      </c>
      <c r="C107" s="5">
        <v>7.9500000000000001E-2</v>
      </c>
      <c r="D107" s="6">
        <v>43646</v>
      </c>
      <c r="E107" s="4" t="s">
        <v>11</v>
      </c>
      <c r="F107" s="4" t="s">
        <v>133</v>
      </c>
      <c r="G107" s="7" t="s">
        <v>135</v>
      </c>
      <c r="H107" s="8" t="s">
        <v>28</v>
      </c>
      <c r="I107" s="3">
        <v>1</v>
      </c>
      <c r="J107" s="9">
        <v>3800000</v>
      </c>
      <c r="K107" s="10">
        <f t="shared" si="14"/>
        <v>3800000</v>
      </c>
      <c r="L107" s="9">
        <v>2363990.4109589038</v>
      </c>
    </row>
    <row r="108" spans="1:12" ht="15" x14ac:dyDescent="0.25">
      <c r="A108" s="3">
        <f t="shared" si="10"/>
        <v>105</v>
      </c>
      <c r="B108" s="4" t="s">
        <v>132</v>
      </c>
      <c r="C108" s="5">
        <v>7.9500000000000001E-2</v>
      </c>
      <c r="D108" s="6">
        <v>43646</v>
      </c>
      <c r="E108" s="4" t="s">
        <v>11</v>
      </c>
      <c r="F108" s="4" t="s">
        <v>133</v>
      </c>
      <c r="G108" s="7" t="s">
        <v>136</v>
      </c>
      <c r="H108" s="8" t="s">
        <v>28</v>
      </c>
      <c r="I108" s="3">
        <v>1</v>
      </c>
      <c r="J108" s="9">
        <v>2750000</v>
      </c>
      <c r="K108" s="10">
        <f t="shared" si="14"/>
        <v>2750000</v>
      </c>
      <c r="L108" s="9">
        <v>1710782.5342465751</v>
      </c>
    </row>
    <row r="109" spans="1:12" ht="15" x14ac:dyDescent="0.25">
      <c r="A109" s="3">
        <f t="shared" si="10"/>
        <v>106</v>
      </c>
      <c r="B109" s="4" t="s">
        <v>18</v>
      </c>
      <c r="C109" s="5">
        <v>6.3200000000000006E-2</v>
      </c>
      <c r="D109" s="6">
        <v>43646</v>
      </c>
      <c r="E109" s="4" t="s">
        <v>11</v>
      </c>
      <c r="F109" s="4" t="s">
        <v>137</v>
      </c>
      <c r="G109" s="7" t="s">
        <v>138</v>
      </c>
      <c r="H109" s="8" t="s">
        <v>14</v>
      </c>
      <c r="I109" s="3">
        <v>3</v>
      </c>
      <c r="J109" s="9">
        <v>1500000</v>
      </c>
      <c r="K109" s="10">
        <f t="shared" si="14"/>
        <v>4500000</v>
      </c>
      <c r="L109" s="9">
        <v>3148126.0273972601</v>
      </c>
    </row>
    <row r="110" spans="1:12" ht="15" x14ac:dyDescent="0.25">
      <c r="A110" s="3">
        <f t="shared" si="10"/>
        <v>107</v>
      </c>
      <c r="B110" s="4" t="s">
        <v>18</v>
      </c>
      <c r="C110" s="5">
        <v>6.3200000000000006E-2</v>
      </c>
      <c r="D110" s="6">
        <v>43646</v>
      </c>
      <c r="E110" s="4" t="s">
        <v>11</v>
      </c>
      <c r="F110" s="4" t="s">
        <v>137</v>
      </c>
      <c r="G110" s="7" t="s">
        <v>139</v>
      </c>
      <c r="H110" s="8" t="s">
        <v>14</v>
      </c>
      <c r="I110" s="3">
        <v>2</v>
      </c>
      <c r="J110" s="9">
        <v>450000</v>
      </c>
      <c r="K110" s="10">
        <f t="shared" si="14"/>
        <v>900000</v>
      </c>
      <c r="L110" s="9">
        <v>629625.20547945204</v>
      </c>
    </row>
    <row r="111" spans="1:12" ht="15" x14ac:dyDescent="0.25">
      <c r="A111" s="3">
        <f t="shared" si="10"/>
        <v>108</v>
      </c>
      <c r="B111" s="4" t="s">
        <v>18</v>
      </c>
      <c r="C111" s="5">
        <v>6.3200000000000006E-2</v>
      </c>
      <c r="D111" s="6">
        <v>43646</v>
      </c>
      <c r="E111" s="4" t="s">
        <v>11</v>
      </c>
      <c r="F111" s="4" t="s">
        <v>140</v>
      </c>
      <c r="G111" s="7" t="s">
        <v>141</v>
      </c>
      <c r="H111" s="8" t="s">
        <v>28</v>
      </c>
      <c r="I111" s="3">
        <v>2</v>
      </c>
      <c r="J111" s="9">
        <v>15000000</v>
      </c>
      <c r="K111" s="10">
        <f t="shared" si="14"/>
        <v>30000000</v>
      </c>
      <c r="L111" s="9">
        <v>20987506.84931507</v>
      </c>
    </row>
    <row r="112" spans="1:12" ht="15" x14ac:dyDescent="0.25">
      <c r="A112" s="3">
        <f t="shared" si="10"/>
        <v>109</v>
      </c>
      <c r="B112" s="4" t="s">
        <v>18</v>
      </c>
      <c r="C112" s="5">
        <v>6.3200000000000006E-2</v>
      </c>
      <c r="D112" s="6">
        <v>43646</v>
      </c>
      <c r="E112" s="4" t="s">
        <v>11</v>
      </c>
      <c r="F112" s="4" t="s">
        <v>140</v>
      </c>
      <c r="G112" s="7" t="s">
        <v>142</v>
      </c>
      <c r="H112" s="8" t="s">
        <v>28</v>
      </c>
      <c r="I112" s="3">
        <v>1</v>
      </c>
      <c r="J112" s="9">
        <v>450000</v>
      </c>
      <c r="K112" s="10">
        <f t="shared" si="14"/>
        <v>450000</v>
      </c>
      <c r="L112" s="9">
        <v>314812.60273972602</v>
      </c>
    </row>
    <row r="113" spans="1:12" ht="15" x14ac:dyDescent="0.25">
      <c r="A113" s="3">
        <f t="shared" si="10"/>
        <v>110</v>
      </c>
      <c r="B113" s="4" t="s">
        <v>18</v>
      </c>
      <c r="C113" s="5">
        <v>6.3200000000000006E-2</v>
      </c>
      <c r="D113" s="6">
        <v>43646</v>
      </c>
      <c r="E113" s="4" t="s">
        <v>11</v>
      </c>
      <c r="F113" s="4" t="s">
        <v>143</v>
      </c>
      <c r="G113" s="7" t="s">
        <v>144</v>
      </c>
      <c r="H113" s="8" t="s">
        <v>39</v>
      </c>
      <c r="I113" s="3">
        <v>1</v>
      </c>
      <c r="J113" s="9">
        <v>21000000</v>
      </c>
      <c r="K113" s="10">
        <f t="shared" si="14"/>
        <v>21000000</v>
      </c>
      <c r="L113" s="9">
        <v>14691254.794520546</v>
      </c>
    </row>
    <row r="114" spans="1:12" ht="15" x14ac:dyDescent="0.25">
      <c r="A114" s="3">
        <f t="shared" si="10"/>
        <v>111</v>
      </c>
      <c r="B114" s="4" t="s">
        <v>18</v>
      </c>
      <c r="C114" s="5">
        <v>6.3200000000000006E-2</v>
      </c>
      <c r="D114" s="6">
        <v>41364</v>
      </c>
      <c r="E114" s="4" t="s">
        <v>145</v>
      </c>
      <c r="F114" s="4" t="s">
        <v>146</v>
      </c>
      <c r="G114" s="7" t="s">
        <v>147</v>
      </c>
      <c r="H114" s="8" t="s">
        <v>14</v>
      </c>
      <c r="I114" s="3">
        <v>1</v>
      </c>
      <c r="J114" s="11">
        <v>1250000</v>
      </c>
      <c r="K114" s="12">
        <f t="shared" si="14"/>
        <v>1250000</v>
      </c>
      <c r="L114" s="9">
        <v>380567.12328767101</v>
      </c>
    </row>
    <row r="115" spans="1:12" ht="15" x14ac:dyDescent="0.25">
      <c r="A115" s="3">
        <f t="shared" si="10"/>
        <v>112</v>
      </c>
      <c r="B115" s="4" t="s">
        <v>20</v>
      </c>
      <c r="C115" s="5">
        <v>9.5000000000000001E-2</v>
      </c>
      <c r="D115" s="6">
        <v>41364</v>
      </c>
      <c r="E115" s="4" t="s">
        <v>145</v>
      </c>
      <c r="F115" s="4" t="s">
        <v>146</v>
      </c>
      <c r="G115" s="7" t="s">
        <v>148</v>
      </c>
      <c r="H115" s="8" t="s">
        <v>14</v>
      </c>
      <c r="I115" s="3">
        <v>1</v>
      </c>
      <c r="J115" s="11">
        <v>1250000</v>
      </c>
      <c r="K115" s="12">
        <f t="shared" si="14"/>
        <v>1250000</v>
      </c>
      <c r="L115" s="9">
        <v>0</v>
      </c>
    </row>
    <row r="116" spans="1:12" ht="15" x14ac:dyDescent="0.25">
      <c r="A116" s="3">
        <f t="shared" si="10"/>
        <v>113</v>
      </c>
      <c r="B116" s="4" t="s">
        <v>20</v>
      </c>
      <c r="C116" s="5">
        <v>9.5000000000000001E-2</v>
      </c>
      <c r="D116" s="6">
        <v>41364</v>
      </c>
      <c r="E116" s="4" t="s">
        <v>145</v>
      </c>
      <c r="F116" s="4" t="s">
        <v>146</v>
      </c>
      <c r="G116" s="7" t="s">
        <v>149</v>
      </c>
      <c r="H116" s="8" t="s">
        <v>14</v>
      </c>
      <c r="I116" s="3">
        <v>1</v>
      </c>
      <c r="J116" s="11">
        <v>1250000</v>
      </c>
      <c r="K116" s="12">
        <f t="shared" si="14"/>
        <v>1250000</v>
      </c>
      <c r="L116" s="9">
        <v>0</v>
      </c>
    </row>
    <row r="117" spans="1:12" ht="15" x14ac:dyDescent="0.25">
      <c r="A117" s="3">
        <f t="shared" si="10"/>
        <v>114</v>
      </c>
      <c r="B117" s="4" t="s">
        <v>18</v>
      </c>
      <c r="C117" s="5">
        <v>6.3200000000000006E-2</v>
      </c>
      <c r="D117" s="6">
        <v>41364</v>
      </c>
      <c r="E117" s="4" t="s">
        <v>145</v>
      </c>
      <c r="F117" s="4" t="s">
        <v>146</v>
      </c>
      <c r="G117" s="7" t="s">
        <v>150</v>
      </c>
      <c r="H117" s="8" t="s">
        <v>14</v>
      </c>
      <c r="I117" s="3">
        <v>1</v>
      </c>
      <c r="J117" s="11">
        <v>1250000</v>
      </c>
      <c r="K117" s="12">
        <f t="shared" si="14"/>
        <v>1250000</v>
      </c>
      <c r="L117" s="9">
        <v>380567.12328767101</v>
      </c>
    </row>
    <row r="118" spans="1:12" ht="15" x14ac:dyDescent="0.25">
      <c r="A118" s="3">
        <f t="shared" si="10"/>
        <v>115</v>
      </c>
      <c r="B118" s="4" t="s">
        <v>18</v>
      </c>
      <c r="C118" s="5">
        <v>6.3200000000000006E-2</v>
      </c>
      <c r="D118" s="6">
        <v>41364</v>
      </c>
      <c r="E118" s="4" t="s">
        <v>145</v>
      </c>
      <c r="F118" s="4" t="s">
        <v>146</v>
      </c>
      <c r="G118" s="7" t="s">
        <v>151</v>
      </c>
      <c r="H118" s="8" t="s">
        <v>14</v>
      </c>
      <c r="I118" s="3">
        <v>1</v>
      </c>
      <c r="J118" s="11">
        <v>1250000</v>
      </c>
      <c r="K118" s="12">
        <f t="shared" si="14"/>
        <v>1250000</v>
      </c>
      <c r="L118" s="9">
        <v>380567.12328767101</v>
      </c>
    </row>
    <row r="119" spans="1:12" ht="15" x14ac:dyDescent="0.25">
      <c r="A119" s="3">
        <f t="shared" si="10"/>
        <v>116</v>
      </c>
      <c r="B119" s="4" t="s">
        <v>18</v>
      </c>
      <c r="C119" s="5">
        <v>6.3200000000000006E-2</v>
      </c>
      <c r="D119" s="6">
        <v>41364</v>
      </c>
      <c r="E119" s="4" t="s">
        <v>145</v>
      </c>
      <c r="F119" s="4" t="s">
        <v>146</v>
      </c>
      <c r="G119" s="7" t="s">
        <v>152</v>
      </c>
      <c r="H119" s="8" t="s">
        <v>14</v>
      </c>
      <c r="I119" s="3">
        <v>1</v>
      </c>
      <c r="J119" s="11">
        <v>1250000</v>
      </c>
      <c r="K119" s="12">
        <f t="shared" si="14"/>
        <v>1250000</v>
      </c>
      <c r="L119" s="9">
        <v>380567.12328767101</v>
      </c>
    </row>
    <row r="120" spans="1:12" ht="15" x14ac:dyDescent="0.25">
      <c r="A120" s="3">
        <f t="shared" si="10"/>
        <v>117</v>
      </c>
      <c r="B120" s="4" t="s">
        <v>18</v>
      </c>
      <c r="C120" s="5">
        <v>6.3200000000000006E-2</v>
      </c>
      <c r="D120" s="6">
        <v>41364</v>
      </c>
      <c r="E120" s="4" t="s">
        <v>145</v>
      </c>
      <c r="F120" s="4" t="s">
        <v>146</v>
      </c>
      <c r="G120" s="7" t="s">
        <v>153</v>
      </c>
      <c r="H120" s="8" t="s">
        <v>14</v>
      </c>
      <c r="I120" s="3">
        <v>1</v>
      </c>
      <c r="J120" s="11">
        <v>1250000</v>
      </c>
      <c r="K120" s="12">
        <f t="shared" si="14"/>
        <v>1250000</v>
      </c>
      <c r="L120" s="9">
        <v>380567.12328767101</v>
      </c>
    </row>
    <row r="121" spans="1:12" ht="15" x14ac:dyDescent="0.25">
      <c r="A121" s="3">
        <f t="shared" si="10"/>
        <v>118</v>
      </c>
      <c r="B121" s="4" t="s">
        <v>18</v>
      </c>
      <c r="C121" s="5">
        <v>6.3200000000000006E-2</v>
      </c>
      <c r="D121" s="6">
        <v>41364</v>
      </c>
      <c r="E121" s="4" t="s">
        <v>145</v>
      </c>
      <c r="F121" s="4" t="s">
        <v>146</v>
      </c>
      <c r="G121" s="7" t="s">
        <v>154</v>
      </c>
      <c r="H121" s="8" t="s">
        <v>14</v>
      </c>
      <c r="I121" s="3">
        <v>1</v>
      </c>
      <c r="J121" s="11">
        <v>1250000</v>
      </c>
      <c r="K121" s="12">
        <f t="shared" si="14"/>
        <v>1250000</v>
      </c>
      <c r="L121" s="9">
        <v>380567.12328767101</v>
      </c>
    </row>
    <row r="122" spans="1:12" ht="15" x14ac:dyDescent="0.25">
      <c r="A122" s="3">
        <f t="shared" si="10"/>
        <v>119</v>
      </c>
      <c r="B122" s="4" t="s">
        <v>18</v>
      </c>
      <c r="C122" s="5">
        <v>6.3200000000000006E-2</v>
      </c>
      <c r="D122" s="6">
        <v>41364</v>
      </c>
      <c r="E122" s="4" t="s">
        <v>145</v>
      </c>
      <c r="F122" s="4" t="s">
        <v>146</v>
      </c>
      <c r="G122" s="7" t="s">
        <v>155</v>
      </c>
      <c r="H122" s="8" t="s">
        <v>14</v>
      </c>
      <c r="I122" s="3">
        <v>1</v>
      </c>
      <c r="J122" s="11">
        <v>450000</v>
      </c>
      <c r="K122" s="12">
        <f t="shared" si="14"/>
        <v>450000</v>
      </c>
      <c r="L122" s="9">
        <v>137004.16438356161</v>
      </c>
    </row>
    <row r="123" spans="1:12" ht="15" x14ac:dyDescent="0.25">
      <c r="A123" s="3">
        <f t="shared" si="10"/>
        <v>120</v>
      </c>
      <c r="B123" s="4" t="s">
        <v>20</v>
      </c>
      <c r="C123" s="5">
        <v>9.5000000000000001E-2</v>
      </c>
      <c r="D123" s="6">
        <v>41364</v>
      </c>
      <c r="E123" s="4" t="s">
        <v>145</v>
      </c>
      <c r="F123" s="4" t="s">
        <v>146</v>
      </c>
      <c r="G123" s="7" t="s">
        <v>156</v>
      </c>
      <c r="H123" s="8" t="s">
        <v>14</v>
      </c>
      <c r="I123" s="3">
        <v>1</v>
      </c>
      <c r="J123" s="11">
        <v>450000</v>
      </c>
      <c r="K123" s="12">
        <f t="shared" si="14"/>
        <v>450000</v>
      </c>
      <c r="L123" s="9">
        <v>0</v>
      </c>
    </row>
    <row r="124" spans="1:12" ht="15" x14ac:dyDescent="0.25">
      <c r="A124" s="3">
        <f t="shared" si="10"/>
        <v>121</v>
      </c>
      <c r="B124" s="4" t="s">
        <v>10</v>
      </c>
      <c r="C124" s="5">
        <v>9.5000000000000001E-2</v>
      </c>
      <c r="D124" s="6">
        <v>41364</v>
      </c>
      <c r="E124" s="4" t="s">
        <v>145</v>
      </c>
      <c r="F124" s="4" t="s">
        <v>146</v>
      </c>
      <c r="G124" s="7" t="s">
        <v>96</v>
      </c>
      <c r="H124" s="8" t="s">
        <v>14</v>
      </c>
      <c r="I124" s="3">
        <v>1</v>
      </c>
      <c r="J124" s="11">
        <v>5000</v>
      </c>
      <c r="K124" s="12">
        <f t="shared" si="14"/>
        <v>5000</v>
      </c>
      <c r="L124" s="9">
        <v>0</v>
      </c>
    </row>
    <row r="125" spans="1:12" ht="15" x14ac:dyDescent="0.25">
      <c r="A125" s="3">
        <f t="shared" si="10"/>
        <v>122</v>
      </c>
      <c r="B125" s="4" t="s">
        <v>53</v>
      </c>
      <c r="C125" s="5">
        <v>0.19</v>
      </c>
      <c r="D125" s="6">
        <v>41364</v>
      </c>
      <c r="E125" s="4" t="s">
        <v>145</v>
      </c>
      <c r="F125" s="4" t="s">
        <v>146</v>
      </c>
      <c r="G125" s="7" t="s">
        <v>157</v>
      </c>
      <c r="H125" s="8" t="s">
        <v>14</v>
      </c>
      <c r="I125" s="3">
        <v>2</v>
      </c>
      <c r="J125" s="11">
        <v>7500</v>
      </c>
      <c r="K125" s="12">
        <f t="shared" si="14"/>
        <v>15000</v>
      </c>
      <c r="L125" s="9">
        <v>0</v>
      </c>
    </row>
    <row r="126" spans="1:12" ht="15" x14ac:dyDescent="0.25">
      <c r="A126" s="3">
        <f t="shared" si="10"/>
        <v>123</v>
      </c>
      <c r="B126" s="4" t="s">
        <v>10</v>
      </c>
      <c r="C126" s="5">
        <v>9.5000000000000001E-2</v>
      </c>
      <c r="D126" s="6">
        <v>41364</v>
      </c>
      <c r="E126" s="4" t="s">
        <v>145</v>
      </c>
      <c r="F126" s="4" t="s">
        <v>146</v>
      </c>
      <c r="G126" s="7" t="s">
        <v>13</v>
      </c>
      <c r="H126" s="8" t="s">
        <v>14</v>
      </c>
      <c r="I126" s="3">
        <v>2</v>
      </c>
      <c r="J126" s="11">
        <v>1200</v>
      </c>
      <c r="K126" s="12">
        <f t="shared" si="14"/>
        <v>2400</v>
      </c>
      <c r="L126" s="9">
        <v>0</v>
      </c>
    </row>
    <row r="127" spans="1:12" ht="15" x14ac:dyDescent="0.25">
      <c r="A127" s="3">
        <f t="shared" si="10"/>
        <v>124</v>
      </c>
      <c r="B127" s="4" t="s">
        <v>10</v>
      </c>
      <c r="C127" s="5">
        <v>9.5000000000000001E-2</v>
      </c>
      <c r="D127" s="6">
        <v>41364</v>
      </c>
      <c r="E127" s="4" t="s">
        <v>145</v>
      </c>
      <c r="F127" s="4" t="s">
        <v>146</v>
      </c>
      <c r="G127" s="7" t="s">
        <v>158</v>
      </c>
      <c r="H127" s="8" t="s">
        <v>14</v>
      </c>
      <c r="I127" s="3">
        <v>2</v>
      </c>
      <c r="J127" s="11">
        <v>7500</v>
      </c>
      <c r="K127" s="12">
        <f t="shared" si="14"/>
        <v>15000</v>
      </c>
      <c r="L127" s="9">
        <v>0</v>
      </c>
    </row>
    <row r="128" spans="1:12" ht="15" x14ac:dyDescent="0.25">
      <c r="A128" s="3">
        <f t="shared" si="10"/>
        <v>125</v>
      </c>
      <c r="B128" s="4" t="s">
        <v>10</v>
      </c>
      <c r="C128" s="5">
        <v>9.5000000000000001E-2</v>
      </c>
      <c r="D128" s="6">
        <v>41364</v>
      </c>
      <c r="E128" s="4" t="s">
        <v>145</v>
      </c>
      <c r="F128" s="4" t="s">
        <v>146</v>
      </c>
      <c r="G128" s="7" t="s">
        <v>93</v>
      </c>
      <c r="H128" s="8" t="s">
        <v>14</v>
      </c>
      <c r="I128" s="3">
        <v>2</v>
      </c>
      <c r="J128" s="11">
        <v>750</v>
      </c>
      <c r="K128" s="12">
        <f t="shared" si="14"/>
        <v>1500</v>
      </c>
      <c r="L128" s="9">
        <v>0</v>
      </c>
    </row>
    <row r="129" spans="1:12" ht="15" x14ac:dyDescent="0.25">
      <c r="A129" s="3">
        <f t="shared" si="10"/>
        <v>126</v>
      </c>
      <c r="B129" s="4" t="s">
        <v>18</v>
      </c>
      <c r="C129" s="5">
        <v>6.3200000000000006E-2</v>
      </c>
      <c r="D129" s="6">
        <v>41364</v>
      </c>
      <c r="E129" s="4" t="s">
        <v>145</v>
      </c>
      <c r="F129" s="4" t="s">
        <v>146</v>
      </c>
      <c r="G129" s="7" t="s">
        <v>159</v>
      </c>
      <c r="H129" s="8" t="s">
        <v>14</v>
      </c>
      <c r="I129" s="3">
        <v>1</v>
      </c>
      <c r="J129" s="11">
        <v>55000</v>
      </c>
      <c r="K129" s="12">
        <f t="shared" si="14"/>
        <v>55000</v>
      </c>
      <c r="L129" s="9">
        <v>16744.953424657528</v>
      </c>
    </row>
    <row r="130" spans="1:12" ht="15" x14ac:dyDescent="0.25">
      <c r="A130" s="3">
        <f t="shared" si="10"/>
        <v>127</v>
      </c>
      <c r="B130" s="4" t="s">
        <v>16</v>
      </c>
      <c r="C130" s="5">
        <v>0.31669999999999998</v>
      </c>
      <c r="D130" s="6">
        <v>41364</v>
      </c>
      <c r="E130" s="4" t="s">
        <v>145</v>
      </c>
      <c r="F130" s="4" t="s">
        <v>146</v>
      </c>
      <c r="G130" s="7" t="s">
        <v>160</v>
      </c>
      <c r="H130" s="8" t="s">
        <v>39</v>
      </c>
      <c r="I130" s="3">
        <v>1</v>
      </c>
      <c r="J130" s="11">
        <v>20000</v>
      </c>
      <c r="K130" s="12">
        <f t="shared" si="14"/>
        <v>20000</v>
      </c>
      <c r="L130" s="9">
        <v>0</v>
      </c>
    </row>
    <row r="131" spans="1:12" ht="15" x14ac:dyDescent="0.25">
      <c r="A131" s="3">
        <f t="shared" si="10"/>
        <v>128</v>
      </c>
      <c r="B131" s="4" t="s">
        <v>10</v>
      </c>
      <c r="C131" s="5">
        <v>9.5000000000000001E-2</v>
      </c>
      <c r="D131" s="6">
        <v>41364</v>
      </c>
      <c r="E131" s="4" t="s">
        <v>145</v>
      </c>
      <c r="F131" s="4" t="s">
        <v>161</v>
      </c>
      <c r="G131" s="7" t="s">
        <v>162</v>
      </c>
      <c r="H131" s="8" t="s">
        <v>14</v>
      </c>
      <c r="I131" s="3">
        <v>2</v>
      </c>
      <c r="J131" s="11">
        <v>750</v>
      </c>
      <c r="K131" s="12">
        <f t="shared" si="14"/>
        <v>1500</v>
      </c>
      <c r="L131" s="9">
        <v>0</v>
      </c>
    </row>
    <row r="132" spans="1:12" ht="15" x14ac:dyDescent="0.25">
      <c r="A132" s="3">
        <f t="shared" si="10"/>
        <v>129</v>
      </c>
      <c r="B132" s="4" t="s">
        <v>10</v>
      </c>
      <c r="C132" s="5">
        <v>9.5000000000000001E-2</v>
      </c>
      <c r="D132" s="6">
        <v>41364</v>
      </c>
      <c r="E132" s="4" t="s">
        <v>145</v>
      </c>
      <c r="F132" s="4" t="s">
        <v>161</v>
      </c>
      <c r="G132" s="7" t="s">
        <v>163</v>
      </c>
      <c r="H132" s="8" t="s">
        <v>14</v>
      </c>
      <c r="I132" s="3">
        <v>3</v>
      </c>
      <c r="J132" s="11">
        <v>3500</v>
      </c>
      <c r="K132" s="12">
        <f t="shared" si="14"/>
        <v>10500</v>
      </c>
      <c r="L132" s="9">
        <v>0</v>
      </c>
    </row>
    <row r="133" spans="1:12" ht="15" x14ac:dyDescent="0.25">
      <c r="A133" s="3">
        <f t="shared" si="10"/>
        <v>130</v>
      </c>
      <c r="B133" s="4" t="s">
        <v>10</v>
      </c>
      <c r="C133" s="5">
        <v>9.5000000000000001E-2</v>
      </c>
      <c r="D133" s="6">
        <v>41364</v>
      </c>
      <c r="E133" s="4" t="s">
        <v>145</v>
      </c>
      <c r="F133" s="4" t="s">
        <v>161</v>
      </c>
      <c r="G133" s="7" t="s">
        <v>93</v>
      </c>
      <c r="H133" s="8" t="s">
        <v>14</v>
      </c>
      <c r="I133" s="3">
        <v>4</v>
      </c>
      <c r="J133" s="11">
        <v>750</v>
      </c>
      <c r="K133" s="12">
        <f t="shared" si="14"/>
        <v>3000</v>
      </c>
      <c r="L133" s="9">
        <v>0</v>
      </c>
    </row>
    <row r="134" spans="1:12" ht="15" x14ac:dyDescent="0.25">
      <c r="A134" s="3">
        <f t="shared" ref="A134:A197" si="15">A133+1</f>
        <v>131</v>
      </c>
      <c r="B134" s="4" t="s">
        <v>53</v>
      </c>
      <c r="C134" s="5">
        <v>0.19</v>
      </c>
      <c r="D134" s="6">
        <v>41364</v>
      </c>
      <c r="E134" s="4" t="s">
        <v>145</v>
      </c>
      <c r="F134" s="4" t="s">
        <v>161</v>
      </c>
      <c r="G134" s="7" t="s">
        <v>164</v>
      </c>
      <c r="H134" s="8" t="s">
        <v>14</v>
      </c>
      <c r="I134" s="3">
        <v>1</v>
      </c>
      <c r="J134" s="11">
        <v>4500</v>
      </c>
      <c r="K134" s="12">
        <f t="shared" si="14"/>
        <v>4500</v>
      </c>
      <c r="L134" s="9">
        <v>0</v>
      </c>
    </row>
    <row r="135" spans="1:12" ht="15" x14ac:dyDescent="0.25">
      <c r="A135" s="3">
        <f t="shared" si="15"/>
        <v>132</v>
      </c>
      <c r="B135" s="4" t="s">
        <v>10</v>
      </c>
      <c r="C135" s="5">
        <v>9.5000000000000001E-2</v>
      </c>
      <c r="D135" s="6">
        <v>41364</v>
      </c>
      <c r="E135" s="4" t="s">
        <v>145</v>
      </c>
      <c r="F135" s="4" t="s">
        <v>161</v>
      </c>
      <c r="G135" s="7" t="s">
        <v>97</v>
      </c>
      <c r="H135" s="8" t="s">
        <v>14</v>
      </c>
      <c r="I135" s="3">
        <v>3</v>
      </c>
      <c r="J135" s="11">
        <v>5500</v>
      </c>
      <c r="K135" s="12">
        <f t="shared" si="14"/>
        <v>16500</v>
      </c>
      <c r="L135" s="9">
        <v>0</v>
      </c>
    </row>
    <row r="136" spans="1:12" ht="15" x14ac:dyDescent="0.25">
      <c r="A136" s="3">
        <f t="shared" si="15"/>
        <v>133</v>
      </c>
      <c r="B136" s="4" t="s">
        <v>10</v>
      </c>
      <c r="C136" s="5">
        <v>9.5000000000000001E-2</v>
      </c>
      <c r="D136" s="6">
        <v>41364</v>
      </c>
      <c r="E136" s="4" t="s">
        <v>145</v>
      </c>
      <c r="F136" s="4" t="s">
        <v>161</v>
      </c>
      <c r="G136" s="7" t="s">
        <v>95</v>
      </c>
      <c r="H136" s="8" t="s">
        <v>14</v>
      </c>
      <c r="I136" s="3">
        <v>2</v>
      </c>
      <c r="J136" s="11">
        <v>1200</v>
      </c>
      <c r="K136" s="12">
        <f t="shared" si="14"/>
        <v>2400</v>
      </c>
      <c r="L136" s="9">
        <v>0</v>
      </c>
    </row>
    <row r="137" spans="1:12" ht="15" x14ac:dyDescent="0.25">
      <c r="A137" s="3">
        <f t="shared" si="15"/>
        <v>134</v>
      </c>
      <c r="B137" s="4" t="s">
        <v>53</v>
      </c>
      <c r="C137" s="5">
        <v>0.19</v>
      </c>
      <c r="D137" s="6">
        <v>41364</v>
      </c>
      <c r="E137" s="4" t="s">
        <v>145</v>
      </c>
      <c r="F137" s="4" t="s">
        <v>161</v>
      </c>
      <c r="G137" s="7" t="s">
        <v>165</v>
      </c>
      <c r="H137" s="8" t="s">
        <v>14</v>
      </c>
      <c r="I137" s="3">
        <v>2</v>
      </c>
      <c r="J137" s="11">
        <v>45000</v>
      </c>
      <c r="K137" s="12">
        <f t="shared" si="14"/>
        <v>90000</v>
      </c>
      <c r="L137" s="9">
        <v>0</v>
      </c>
    </row>
    <row r="138" spans="1:12" ht="15" x14ac:dyDescent="0.25">
      <c r="A138" s="3">
        <f t="shared" si="15"/>
        <v>135</v>
      </c>
      <c r="B138" s="4" t="s">
        <v>53</v>
      </c>
      <c r="C138" s="5">
        <v>0.19</v>
      </c>
      <c r="D138" s="6">
        <v>41364</v>
      </c>
      <c r="E138" s="4" t="s">
        <v>145</v>
      </c>
      <c r="F138" s="4" t="s">
        <v>161</v>
      </c>
      <c r="G138" s="7" t="s">
        <v>166</v>
      </c>
      <c r="H138" s="8" t="s">
        <v>14</v>
      </c>
      <c r="I138" s="3">
        <v>1</v>
      </c>
      <c r="J138" s="11">
        <v>43000</v>
      </c>
      <c r="K138" s="12">
        <f t="shared" si="14"/>
        <v>43000</v>
      </c>
      <c r="L138" s="9">
        <v>0</v>
      </c>
    </row>
    <row r="139" spans="1:12" ht="15" x14ac:dyDescent="0.25">
      <c r="A139" s="3">
        <f t="shared" si="15"/>
        <v>136</v>
      </c>
      <c r="B139" s="4" t="s">
        <v>16</v>
      </c>
      <c r="C139" s="5">
        <v>0.31669999999999998</v>
      </c>
      <c r="D139" s="6">
        <v>41364</v>
      </c>
      <c r="E139" s="4" t="s">
        <v>145</v>
      </c>
      <c r="F139" s="4" t="s">
        <v>161</v>
      </c>
      <c r="G139" s="7" t="s">
        <v>167</v>
      </c>
      <c r="H139" s="8" t="s">
        <v>14</v>
      </c>
      <c r="I139" s="3">
        <v>1</v>
      </c>
      <c r="J139" s="11">
        <v>55000</v>
      </c>
      <c r="K139" s="12">
        <f t="shared" si="14"/>
        <v>55000</v>
      </c>
      <c r="L139" s="9">
        <v>0</v>
      </c>
    </row>
    <row r="140" spans="1:12" ht="15" x14ac:dyDescent="0.25">
      <c r="A140" s="3">
        <f t="shared" si="15"/>
        <v>137</v>
      </c>
      <c r="B140" s="4" t="s">
        <v>16</v>
      </c>
      <c r="C140" s="5">
        <v>0.31669999999999998</v>
      </c>
      <c r="D140" s="6">
        <v>41364</v>
      </c>
      <c r="E140" s="4" t="s">
        <v>145</v>
      </c>
      <c r="F140" s="4" t="s">
        <v>161</v>
      </c>
      <c r="G140" s="7" t="s">
        <v>168</v>
      </c>
      <c r="H140" s="8" t="s">
        <v>14</v>
      </c>
      <c r="I140" s="3">
        <v>1</v>
      </c>
      <c r="J140" s="11">
        <v>55000</v>
      </c>
      <c r="K140" s="12">
        <f t="shared" si="14"/>
        <v>55000</v>
      </c>
      <c r="L140" s="9">
        <v>0</v>
      </c>
    </row>
    <row r="141" spans="1:12" ht="15" x14ac:dyDescent="0.25">
      <c r="A141" s="3">
        <f t="shared" si="15"/>
        <v>138</v>
      </c>
      <c r="B141" s="4" t="s">
        <v>18</v>
      </c>
      <c r="C141" s="5">
        <v>6.3200000000000006E-2</v>
      </c>
      <c r="D141" s="6">
        <v>41364</v>
      </c>
      <c r="E141" s="4" t="s">
        <v>145</v>
      </c>
      <c r="F141" s="4" t="s">
        <v>161</v>
      </c>
      <c r="G141" s="7" t="s">
        <v>169</v>
      </c>
      <c r="H141" s="8" t="s">
        <v>14</v>
      </c>
      <c r="I141" s="3">
        <v>9</v>
      </c>
      <c r="J141" s="11">
        <v>55000</v>
      </c>
      <c r="K141" s="12">
        <f t="shared" si="14"/>
        <v>495000</v>
      </c>
      <c r="L141" s="9">
        <v>150704.58082191774</v>
      </c>
    </row>
    <row r="142" spans="1:12" ht="15" x14ac:dyDescent="0.25">
      <c r="A142" s="3">
        <f t="shared" si="15"/>
        <v>139</v>
      </c>
      <c r="B142" s="4" t="s">
        <v>20</v>
      </c>
      <c r="C142" s="5">
        <v>9.5000000000000001E-2</v>
      </c>
      <c r="D142" s="6">
        <v>41364</v>
      </c>
      <c r="E142" s="4" t="s">
        <v>145</v>
      </c>
      <c r="F142" s="4" t="s">
        <v>161</v>
      </c>
      <c r="G142" s="7" t="s">
        <v>170</v>
      </c>
      <c r="H142" s="8" t="s">
        <v>14</v>
      </c>
      <c r="I142" s="3">
        <v>1</v>
      </c>
      <c r="J142" s="11">
        <v>15000000</v>
      </c>
      <c r="K142" s="12">
        <f t="shared" si="14"/>
        <v>15000000</v>
      </c>
      <c r="L142" s="9">
        <v>0</v>
      </c>
    </row>
    <row r="143" spans="1:12" ht="15" x14ac:dyDescent="0.25">
      <c r="A143" s="3">
        <f t="shared" si="15"/>
        <v>140</v>
      </c>
      <c r="B143" s="4" t="s">
        <v>18</v>
      </c>
      <c r="C143" s="5">
        <v>6.3200000000000006E-2</v>
      </c>
      <c r="D143" s="6">
        <v>41364</v>
      </c>
      <c r="E143" s="4" t="s">
        <v>145</v>
      </c>
      <c r="F143" s="4" t="s">
        <v>161</v>
      </c>
      <c r="G143" s="7" t="s">
        <v>171</v>
      </c>
      <c r="H143" s="8" t="s">
        <v>14</v>
      </c>
      <c r="I143" s="3">
        <v>1</v>
      </c>
      <c r="J143" s="11">
        <v>15000000</v>
      </c>
      <c r="K143" s="12">
        <f t="shared" si="14"/>
        <v>15000000</v>
      </c>
      <c r="L143" s="9">
        <v>1834903.2328767087</v>
      </c>
    </row>
    <row r="144" spans="1:12" ht="15" x14ac:dyDescent="0.25">
      <c r="A144" s="3">
        <f t="shared" si="15"/>
        <v>141</v>
      </c>
      <c r="B144" s="4" t="s">
        <v>18</v>
      </c>
      <c r="C144" s="5">
        <v>6.3200000000000006E-2</v>
      </c>
      <c r="D144" s="6">
        <v>41364</v>
      </c>
      <c r="E144" s="4" t="s">
        <v>145</v>
      </c>
      <c r="F144" s="4" t="s">
        <v>161</v>
      </c>
      <c r="G144" s="7" t="s">
        <v>172</v>
      </c>
      <c r="H144" s="8" t="s">
        <v>14</v>
      </c>
      <c r="I144" s="3">
        <v>1</v>
      </c>
      <c r="J144" s="11">
        <v>15000000</v>
      </c>
      <c r="K144" s="12">
        <f t="shared" si="14"/>
        <v>15000000</v>
      </c>
      <c r="L144" s="9">
        <v>1834903.2328767087</v>
      </c>
    </row>
    <row r="145" spans="1:12" ht="15" x14ac:dyDescent="0.25">
      <c r="A145" s="3">
        <f t="shared" si="15"/>
        <v>142</v>
      </c>
      <c r="B145" s="4" t="s">
        <v>18</v>
      </c>
      <c r="C145" s="5">
        <v>6.3200000000000006E-2</v>
      </c>
      <c r="D145" s="6">
        <v>41364</v>
      </c>
      <c r="E145" s="4" t="s">
        <v>145</v>
      </c>
      <c r="F145" s="4" t="s">
        <v>161</v>
      </c>
      <c r="G145" s="7" t="s">
        <v>173</v>
      </c>
      <c r="H145" s="8" t="s">
        <v>14</v>
      </c>
      <c r="I145" s="3">
        <v>1</v>
      </c>
      <c r="J145" s="11">
        <v>15000000</v>
      </c>
      <c r="K145" s="12">
        <f t="shared" si="14"/>
        <v>15000000</v>
      </c>
      <c r="L145" s="9">
        <v>1834903.2328767087</v>
      </c>
    </row>
    <row r="146" spans="1:12" ht="15" x14ac:dyDescent="0.25">
      <c r="A146" s="3">
        <f t="shared" si="15"/>
        <v>143</v>
      </c>
      <c r="B146" s="4" t="s">
        <v>18</v>
      </c>
      <c r="C146" s="5">
        <v>6.3200000000000006E-2</v>
      </c>
      <c r="D146" s="6">
        <v>41364</v>
      </c>
      <c r="E146" s="4" t="s">
        <v>145</v>
      </c>
      <c r="F146" s="4" t="s">
        <v>161</v>
      </c>
      <c r="G146" s="7" t="s">
        <v>174</v>
      </c>
      <c r="H146" s="8" t="s">
        <v>14</v>
      </c>
      <c r="I146" s="3">
        <v>1</v>
      </c>
      <c r="J146" s="11">
        <v>15000000</v>
      </c>
      <c r="K146" s="12">
        <f t="shared" si="14"/>
        <v>15000000</v>
      </c>
      <c r="L146" s="9">
        <v>1834903.2328767087</v>
      </c>
    </row>
    <row r="147" spans="1:12" ht="15" x14ac:dyDescent="0.25">
      <c r="A147" s="3">
        <f t="shared" si="15"/>
        <v>144</v>
      </c>
      <c r="B147" s="4" t="s">
        <v>18</v>
      </c>
      <c r="C147" s="5">
        <v>6.3200000000000006E-2</v>
      </c>
      <c r="D147" s="6">
        <v>41364</v>
      </c>
      <c r="E147" s="4" t="s">
        <v>145</v>
      </c>
      <c r="F147" s="4" t="s">
        <v>161</v>
      </c>
      <c r="G147" s="7" t="s">
        <v>175</v>
      </c>
      <c r="H147" s="8" t="s">
        <v>14</v>
      </c>
      <c r="I147" s="3">
        <v>1</v>
      </c>
      <c r="J147" s="11">
        <v>15000000</v>
      </c>
      <c r="K147" s="12">
        <f t="shared" si="14"/>
        <v>15000000</v>
      </c>
      <c r="L147" s="9">
        <v>1834903.2328767087</v>
      </c>
    </row>
    <row r="148" spans="1:12" ht="15" x14ac:dyDescent="0.25">
      <c r="A148" s="3">
        <f t="shared" si="15"/>
        <v>145</v>
      </c>
      <c r="B148" s="4" t="s">
        <v>18</v>
      </c>
      <c r="C148" s="5">
        <v>6.3200000000000006E-2</v>
      </c>
      <c r="D148" s="6">
        <v>41364</v>
      </c>
      <c r="E148" s="4" t="s">
        <v>145</v>
      </c>
      <c r="F148" s="4" t="s">
        <v>161</v>
      </c>
      <c r="G148" s="7" t="s">
        <v>176</v>
      </c>
      <c r="H148" s="8" t="s">
        <v>14</v>
      </c>
      <c r="I148" s="3">
        <v>1</v>
      </c>
      <c r="J148" s="11">
        <v>15000000</v>
      </c>
      <c r="K148" s="12">
        <f t="shared" si="14"/>
        <v>15000000</v>
      </c>
      <c r="L148" s="9">
        <v>1834903.2328767087</v>
      </c>
    </row>
    <row r="149" spans="1:12" ht="15" x14ac:dyDescent="0.25">
      <c r="A149" s="3">
        <f t="shared" si="15"/>
        <v>146</v>
      </c>
      <c r="B149" s="4" t="s">
        <v>18</v>
      </c>
      <c r="C149" s="5">
        <v>6.3200000000000006E-2</v>
      </c>
      <c r="D149" s="6">
        <v>41364</v>
      </c>
      <c r="E149" s="4" t="s">
        <v>145</v>
      </c>
      <c r="F149" s="4" t="s">
        <v>161</v>
      </c>
      <c r="G149" s="7" t="s">
        <v>177</v>
      </c>
      <c r="H149" s="8" t="s">
        <v>14</v>
      </c>
      <c r="I149" s="3">
        <v>1</v>
      </c>
      <c r="J149" s="11">
        <v>1000000</v>
      </c>
      <c r="K149" s="12">
        <f t="shared" si="14"/>
        <v>1000000</v>
      </c>
      <c r="L149" s="9">
        <v>304453.6986301369</v>
      </c>
    </row>
    <row r="150" spans="1:12" ht="15" x14ac:dyDescent="0.25">
      <c r="A150" s="3">
        <f t="shared" si="15"/>
        <v>147</v>
      </c>
      <c r="B150" s="4" t="s">
        <v>18</v>
      </c>
      <c r="C150" s="5">
        <v>6.3200000000000006E-2</v>
      </c>
      <c r="D150" s="6">
        <v>41364</v>
      </c>
      <c r="E150" s="4" t="s">
        <v>145</v>
      </c>
      <c r="F150" s="4" t="s">
        <v>161</v>
      </c>
      <c r="G150" s="7" t="s">
        <v>178</v>
      </c>
      <c r="H150" s="8" t="s">
        <v>14</v>
      </c>
      <c r="I150" s="3">
        <v>1</v>
      </c>
      <c r="J150" s="11">
        <v>1250000</v>
      </c>
      <c r="K150" s="12">
        <f t="shared" si="14"/>
        <v>1250000</v>
      </c>
      <c r="L150" s="9">
        <v>380567.12328767101</v>
      </c>
    </row>
    <row r="151" spans="1:12" ht="15" x14ac:dyDescent="0.25">
      <c r="A151" s="3">
        <f t="shared" si="15"/>
        <v>148</v>
      </c>
      <c r="B151" s="4" t="s">
        <v>18</v>
      </c>
      <c r="C151" s="5">
        <v>6.3200000000000006E-2</v>
      </c>
      <c r="D151" s="6">
        <v>41364</v>
      </c>
      <c r="E151" s="4" t="s">
        <v>145</v>
      </c>
      <c r="F151" s="4" t="s">
        <v>161</v>
      </c>
      <c r="G151" s="7" t="s">
        <v>179</v>
      </c>
      <c r="H151" s="8" t="s">
        <v>14</v>
      </c>
      <c r="I151" s="3">
        <v>1</v>
      </c>
      <c r="J151" s="11">
        <v>1250000</v>
      </c>
      <c r="K151" s="12">
        <f t="shared" si="14"/>
        <v>1250000</v>
      </c>
      <c r="L151" s="9">
        <v>380567.12328767101</v>
      </c>
    </row>
    <row r="152" spans="1:12" ht="15" x14ac:dyDescent="0.25">
      <c r="A152" s="3">
        <f t="shared" si="15"/>
        <v>149</v>
      </c>
      <c r="B152" s="4" t="s">
        <v>18</v>
      </c>
      <c r="C152" s="5">
        <v>6.3200000000000006E-2</v>
      </c>
      <c r="D152" s="6">
        <v>41364</v>
      </c>
      <c r="E152" s="4" t="s">
        <v>145</v>
      </c>
      <c r="F152" s="4" t="s">
        <v>161</v>
      </c>
      <c r="G152" s="7" t="s">
        <v>180</v>
      </c>
      <c r="H152" s="8" t="s">
        <v>14</v>
      </c>
      <c r="I152" s="3">
        <v>1</v>
      </c>
      <c r="J152" s="11">
        <v>1250000</v>
      </c>
      <c r="K152" s="12">
        <f t="shared" si="14"/>
        <v>1250000</v>
      </c>
      <c r="L152" s="9">
        <v>380567.12328767101</v>
      </c>
    </row>
    <row r="153" spans="1:12" ht="15" x14ac:dyDescent="0.25">
      <c r="A153" s="3">
        <f t="shared" si="15"/>
        <v>150</v>
      </c>
      <c r="B153" s="4" t="s">
        <v>18</v>
      </c>
      <c r="C153" s="5">
        <v>6.3200000000000006E-2</v>
      </c>
      <c r="D153" s="6">
        <v>41364</v>
      </c>
      <c r="E153" s="4" t="s">
        <v>145</v>
      </c>
      <c r="F153" s="4" t="s">
        <v>161</v>
      </c>
      <c r="G153" s="7" t="s">
        <v>181</v>
      </c>
      <c r="H153" s="8" t="s">
        <v>14</v>
      </c>
      <c r="I153" s="3">
        <v>1</v>
      </c>
      <c r="J153" s="11">
        <v>1250000</v>
      </c>
      <c r="K153" s="12">
        <f t="shared" si="14"/>
        <v>1250000</v>
      </c>
      <c r="L153" s="9">
        <v>380567.12328767101</v>
      </c>
    </row>
    <row r="154" spans="1:12" ht="15" x14ac:dyDescent="0.25">
      <c r="A154" s="3">
        <f t="shared" si="15"/>
        <v>151</v>
      </c>
      <c r="B154" s="4" t="s">
        <v>18</v>
      </c>
      <c r="C154" s="5">
        <v>6.3200000000000006E-2</v>
      </c>
      <c r="D154" s="6">
        <v>41364</v>
      </c>
      <c r="E154" s="4" t="s">
        <v>145</v>
      </c>
      <c r="F154" s="4" t="s">
        <v>161</v>
      </c>
      <c r="G154" s="7" t="s">
        <v>182</v>
      </c>
      <c r="H154" s="8" t="s">
        <v>14</v>
      </c>
      <c r="I154" s="3">
        <v>1</v>
      </c>
      <c r="J154" s="11">
        <v>1250000</v>
      </c>
      <c r="K154" s="12">
        <f t="shared" si="14"/>
        <v>1250000</v>
      </c>
      <c r="L154" s="9">
        <v>380567.12328767101</v>
      </c>
    </row>
    <row r="155" spans="1:12" ht="15" x14ac:dyDescent="0.25">
      <c r="A155" s="3">
        <f t="shared" si="15"/>
        <v>152</v>
      </c>
      <c r="B155" s="4" t="s">
        <v>18</v>
      </c>
      <c r="C155" s="5">
        <v>6.3200000000000006E-2</v>
      </c>
      <c r="D155" s="6">
        <v>41364</v>
      </c>
      <c r="E155" s="4" t="s">
        <v>145</v>
      </c>
      <c r="F155" s="4" t="s">
        <v>161</v>
      </c>
      <c r="G155" s="7" t="s">
        <v>183</v>
      </c>
      <c r="H155" s="8" t="s">
        <v>14</v>
      </c>
      <c r="I155" s="3">
        <v>1</v>
      </c>
      <c r="J155" s="11">
        <v>1250000</v>
      </c>
      <c r="K155" s="12">
        <f t="shared" si="14"/>
        <v>1250000</v>
      </c>
      <c r="L155" s="9">
        <v>380567.12328767101</v>
      </c>
    </row>
    <row r="156" spans="1:12" ht="15" x14ac:dyDescent="0.25">
      <c r="A156" s="3">
        <f t="shared" si="15"/>
        <v>153</v>
      </c>
      <c r="B156" s="4" t="s">
        <v>20</v>
      </c>
      <c r="C156" s="5">
        <v>9.5000000000000001E-2</v>
      </c>
      <c r="D156" s="6">
        <v>41364</v>
      </c>
      <c r="E156" s="4" t="s">
        <v>145</v>
      </c>
      <c r="F156" s="4" t="s">
        <v>161</v>
      </c>
      <c r="G156" s="7" t="s">
        <v>184</v>
      </c>
      <c r="H156" s="8" t="s">
        <v>14</v>
      </c>
      <c r="I156" s="3">
        <v>1</v>
      </c>
      <c r="J156" s="11">
        <v>1325000</v>
      </c>
      <c r="K156" s="12">
        <f t="shared" si="14"/>
        <v>1325000</v>
      </c>
      <c r="L156" s="9">
        <v>0</v>
      </c>
    </row>
    <row r="157" spans="1:12" ht="15" x14ac:dyDescent="0.25">
      <c r="A157" s="3">
        <f t="shared" si="15"/>
        <v>154</v>
      </c>
      <c r="B157" s="4" t="s">
        <v>20</v>
      </c>
      <c r="C157" s="5">
        <v>9.5000000000000001E-2</v>
      </c>
      <c r="D157" s="6">
        <v>41364</v>
      </c>
      <c r="E157" s="4" t="s">
        <v>145</v>
      </c>
      <c r="F157" s="4" t="s">
        <v>161</v>
      </c>
      <c r="G157" s="7" t="s">
        <v>185</v>
      </c>
      <c r="H157" s="8" t="s">
        <v>14</v>
      </c>
      <c r="I157" s="3">
        <v>1</v>
      </c>
      <c r="J157" s="11">
        <v>1325000</v>
      </c>
      <c r="K157" s="12">
        <f t="shared" si="14"/>
        <v>1325000</v>
      </c>
      <c r="L157" s="9">
        <v>0</v>
      </c>
    </row>
    <row r="158" spans="1:12" ht="15" x14ac:dyDescent="0.25">
      <c r="A158" s="3">
        <f t="shared" si="15"/>
        <v>155</v>
      </c>
      <c r="B158" s="4" t="s">
        <v>20</v>
      </c>
      <c r="C158" s="5">
        <v>9.5000000000000001E-2</v>
      </c>
      <c r="D158" s="6">
        <v>41364</v>
      </c>
      <c r="E158" s="4" t="s">
        <v>145</v>
      </c>
      <c r="F158" s="4" t="s">
        <v>161</v>
      </c>
      <c r="G158" s="7" t="s">
        <v>186</v>
      </c>
      <c r="H158" s="8" t="s">
        <v>14</v>
      </c>
      <c r="I158" s="3">
        <v>1</v>
      </c>
      <c r="J158" s="11">
        <v>1325000</v>
      </c>
      <c r="K158" s="12">
        <f t="shared" si="14"/>
        <v>1325000</v>
      </c>
      <c r="L158" s="9">
        <v>0</v>
      </c>
    </row>
    <row r="159" spans="1:12" ht="15" x14ac:dyDescent="0.25">
      <c r="A159" s="3">
        <f t="shared" si="15"/>
        <v>156</v>
      </c>
      <c r="B159" s="4" t="s">
        <v>20</v>
      </c>
      <c r="C159" s="5">
        <v>9.5000000000000001E-2</v>
      </c>
      <c r="D159" s="6">
        <v>41364</v>
      </c>
      <c r="E159" s="4" t="s">
        <v>145</v>
      </c>
      <c r="F159" s="4" t="s">
        <v>161</v>
      </c>
      <c r="G159" s="7" t="s">
        <v>187</v>
      </c>
      <c r="H159" s="8" t="s">
        <v>14</v>
      </c>
      <c r="I159" s="3">
        <v>1</v>
      </c>
      <c r="J159" s="11">
        <v>1325000</v>
      </c>
      <c r="K159" s="12">
        <f t="shared" si="14"/>
        <v>1325000</v>
      </c>
      <c r="L159" s="9">
        <v>0</v>
      </c>
    </row>
    <row r="160" spans="1:12" ht="15" x14ac:dyDescent="0.25">
      <c r="A160" s="3">
        <f t="shared" si="15"/>
        <v>157</v>
      </c>
      <c r="B160" s="4" t="s">
        <v>16</v>
      </c>
      <c r="C160" s="5">
        <v>0.31669999999999998</v>
      </c>
      <c r="D160" s="6">
        <v>41364</v>
      </c>
      <c r="E160" s="4" t="s">
        <v>145</v>
      </c>
      <c r="F160" s="4" t="s">
        <v>161</v>
      </c>
      <c r="G160" s="7" t="s">
        <v>188</v>
      </c>
      <c r="H160" s="8" t="s">
        <v>39</v>
      </c>
      <c r="I160" s="3">
        <v>1</v>
      </c>
      <c r="J160" s="11">
        <v>35000</v>
      </c>
      <c r="K160" s="12">
        <f t="shared" si="14"/>
        <v>35000</v>
      </c>
      <c r="L160" s="9">
        <v>0</v>
      </c>
    </row>
    <row r="161" spans="1:12" ht="15" x14ac:dyDescent="0.25">
      <c r="A161" s="3">
        <f t="shared" si="15"/>
        <v>158</v>
      </c>
      <c r="B161" s="4" t="s">
        <v>16</v>
      </c>
      <c r="C161" s="5">
        <v>0.31669999999999998</v>
      </c>
      <c r="D161" s="6">
        <v>41364</v>
      </c>
      <c r="E161" s="4" t="s">
        <v>145</v>
      </c>
      <c r="F161" s="4" t="s">
        <v>161</v>
      </c>
      <c r="G161" s="7" t="s">
        <v>189</v>
      </c>
      <c r="H161" s="8" t="s">
        <v>39</v>
      </c>
      <c r="I161" s="3">
        <v>1</v>
      </c>
      <c r="J161" s="11">
        <v>35000</v>
      </c>
      <c r="K161" s="12">
        <f t="shared" si="14"/>
        <v>35000</v>
      </c>
      <c r="L161" s="9">
        <v>0</v>
      </c>
    </row>
    <row r="162" spans="1:12" ht="15" x14ac:dyDescent="0.25">
      <c r="A162" s="3">
        <f t="shared" si="15"/>
        <v>159</v>
      </c>
      <c r="B162" s="4" t="s">
        <v>16</v>
      </c>
      <c r="C162" s="5">
        <v>0.31669999999999998</v>
      </c>
      <c r="D162" s="6">
        <v>41364</v>
      </c>
      <c r="E162" s="4" t="s">
        <v>145</v>
      </c>
      <c r="F162" s="4" t="s">
        <v>161</v>
      </c>
      <c r="G162" s="7" t="s">
        <v>190</v>
      </c>
      <c r="H162" s="8" t="s">
        <v>14</v>
      </c>
      <c r="I162" s="3">
        <v>1</v>
      </c>
      <c r="J162" s="11">
        <v>7500</v>
      </c>
      <c r="K162" s="12">
        <f t="shared" si="14"/>
        <v>7500</v>
      </c>
      <c r="L162" s="9">
        <v>0</v>
      </c>
    </row>
    <row r="163" spans="1:12" ht="15" x14ac:dyDescent="0.25">
      <c r="A163" s="3">
        <f t="shared" si="15"/>
        <v>160</v>
      </c>
      <c r="B163" s="4" t="s">
        <v>18</v>
      </c>
      <c r="C163" s="5">
        <v>6.3200000000000006E-2</v>
      </c>
      <c r="D163" s="6">
        <v>41364</v>
      </c>
      <c r="E163" s="4" t="s">
        <v>145</v>
      </c>
      <c r="F163" s="4" t="s">
        <v>191</v>
      </c>
      <c r="G163" s="7" t="s">
        <v>192</v>
      </c>
      <c r="H163" s="8" t="s">
        <v>14</v>
      </c>
      <c r="I163" s="3">
        <v>1</v>
      </c>
      <c r="J163" s="11">
        <v>250000</v>
      </c>
      <c r="K163" s="12">
        <f t="shared" si="14"/>
        <v>250000</v>
      </c>
      <c r="L163" s="9">
        <v>76113.424657534226</v>
      </c>
    </row>
    <row r="164" spans="1:12" ht="15" x14ac:dyDescent="0.25">
      <c r="A164" s="3">
        <f t="shared" si="15"/>
        <v>161</v>
      </c>
      <c r="B164" s="4" t="s">
        <v>18</v>
      </c>
      <c r="C164" s="5">
        <v>6.3200000000000006E-2</v>
      </c>
      <c r="D164" s="6">
        <v>41364</v>
      </c>
      <c r="E164" s="4" t="s">
        <v>145</v>
      </c>
      <c r="F164" s="4" t="s">
        <v>191</v>
      </c>
      <c r="G164" s="7" t="s">
        <v>193</v>
      </c>
      <c r="H164" s="8" t="s">
        <v>14</v>
      </c>
      <c r="I164" s="3">
        <v>2</v>
      </c>
      <c r="J164" s="11">
        <v>150000</v>
      </c>
      <c r="K164" s="12">
        <f t="shared" si="14"/>
        <v>300000</v>
      </c>
      <c r="L164" s="9">
        <v>91336.109589041065</v>
      </c>
    </row>
    <row r="165" spans="1:12" ht="15" x14ac:dyDescent="0.25">
      <c r="A165" s="3">
        <f t="shared" si="15"/>
        <v>162</v>
      </c>
      <c r="B165" s="4" t="s">
        <v>18</v>
      </c>
      <c r="C165" s="5">
        <v>6.3200000000000006E-2</v>
      </c>
      <c r="D165" s="6">
        <v>41364</v>
      </c>
      <c r="E165" s="4" t="s">
        <v>145</v>
      </c>
      <c r="F165" s="4" t="s">
        <v>191</v>
      </c>
      <c r="G165" s="7" t="s">
        <v>194</v>
      </c>
      <c r="H165" s="8" t="s">
        <v>14</v>
      </c>
      <c r="I165" s="3">
        <v>1</v>
      </c>
      <c r="J165" s="11">
        <v>75000</v>
      </c>
      <c r="K165" s="12">
        <f t="shared" si="14"/>
        <v>75000</v>
      </c>
      <c r="L165" s="9">
        <v>22834.027397260266</v>
      </c>
    </row>
    <row r="166" spans="1:12" ht="15" x14ac:dyDescent="0.25">
      <c r="A166" s="3">
        <f t="shared" si="15"/>
        <v>163</v>
      </c>
      <c r="B166" s="4" t="s">
        <v>53</v>
      </c>
      <c r="C166" s="5">
        <v>0.19</v>
      </c>
      <c r="D166" s="6">
        <v>41364</v>
      </c>
      <c r="E166" s="4" t="s">
        <v>145</v>
      </c>
      <c r="F166" s="4" t="s">
        <v>191</v>
      </c>
      <c r="G166" s="7" t="s">
        <v>195</v>
      </c>
      <c r="H166" s="8" t="s">
        <v>14</v>
      </c>
      <c r="I166" s="3">
        <v>1</v>
      </c>
      <c r="J166" s="11">
        <v>7500</v>
      </c>
      <c r="K166" s="12">
        <f t="shared" si="14"/>
        <v>7500</v>
      </c>
      <c r="L166" s="9">
        <v>0</v>
      </c>
    </row>
    <row r="167" spans="1:12" ht="15" x14ac:dyDescent="0.25">
      <c r="A167" s="3">
        <f t="shared" si="15"/>
        <v>164</v>
      </c>
      <c r="B167" s="4" t="s">
        <v>10</v>
      </c>
      <c r="C167" s="5">
        <v>9.5000000000000001E-2</v>
      </c>
      <c r="D167" s="6">
        <v>41364</v>
      </c>
      <c r="E167" s="4" t="s">
        <v>145</v>
      </c>
      <c r="F167" s="4" t="s">
        <v>191</v>
      </c>
      <c r="G167" s="7" t="s">
        <v>13</v>
      </c>
      <c r="H167" s="8" t="s">
        <v>14</v>
      </c>
      <c r="I167" s="3">
        <v>1</v>
      </c>
      <c r="J167" s="11">
        <v>1200</v>
      </c>
      <c r="K167" s="12">
        <f t="shared" si="14"/>
        <v>1200</v>
      </c>
      <c r="L167" s="9">
        <v>0</v>
      </c>
    </row>
    <row r="168" spans="1:12" ht="15" x14ac:dyDescent="0.25">
      <c r="A168" s="3">
        <f t="shared" si="15"/>
        <v>165</v>
      </c>
      <c r="B168" s="4" t="s">
        <v>18</v>
      </c>
      <c r="C168" s="5">
        <v>6.3200000000000006E-2</v>
      </c>
      <c r="D168" s="6">
        <v>41364</v>
      </c>
      <c r="E168" s="4" t="s">
        <v>145</v>
      </c>
      <c r="F168" s="4" t="s">
        <v>191</v>
      </c>
      <c r="G168" s="7" t="s">
        <v>196</v>
      </c>
      <c r="H168" s="8" t="s">
        <v>39</v>
      </c>
      <c r="I168" s="3">
        <v>1</v>
      </c>
      <c r="J168" s="11">
        <v>85000</v>
      </c>
      <c r="K168" s="12">
        <f t="shared" si="14"/>
        <v>85000</v>
      </c>
      <c r="L168" s="9">
        <v>25878.564383561636</v>
      </c>
    </row>
    <row r="169" spans="1:12" ht="15" x14ac:dyDescent="0.25">
      <c r="A169" s="3">
        <f t="shared" si="15"/>
        <v>166</v>
      </c>
      <c r="B169" s="4" t="s">
        <v>18</v>
      </c>
      <c r="C169" s="5">
        <v>6.3200000000000006E-2</v>
      </c>
      <c r="D169" s="6">
        <v>41364</v>
      </c>
      <c r="E169" s="4" t="s">
        <v>145</v>
      </c>
      <c r="F169" s="4" t="s">
        <v>191</v>
      </c>
      <c r="G169" s="7" t="s">
        <v>197</v>
      </c>
      <c r="H169" s="8" t="s">
        <v>14</v>
      </c>
      <c r="I169" s="3">
        <v>1</v>
      </c>
      <c r="J169" s="11">
        <v>35000</v>
      </c>
      <c r="K169" s="12">
        <f t="shared" ref="K169:K192" si="16">+I169*J169</f>
        <v>35000</v>
      </c>
      <c r="L169" s="9">
        <v>10655.879452054796</v>
      </c>
    </row>
    <row r="170" spans="1:12" ht="15" x14ac:dyDescent="0.25">
      <c r="A170" s="3">
        <f t="shared" si="15"/>
        <v>167</v>
      </c>
      <c r="B170" s="4" t="s">
        <v>10</v>
      </c>
      <c r="C170" s="5">
        <v>9.5000000000000001E-2</v>
      </c>
      <c r="D170" s="6">
        <v>41364</v>
      </c>
      <c r="E170" s="4" t="s">
        <v>145</v>
      </c>
      <c r="F170" s="4" t="s">
        <v>191</v>
      </c>
      <c r="G170" s="7" t="s">
        <v>198</v>
      </c>
      <c r="H170" s="8" t="s">
        <v>14</v>
      </c>
      <c r="I170" s="3">
        <v>1</v>
      </c>
      <c r="J170" s="11">
        <v>7500</v>
      </c>
      <c r="K170" s="12">
        <f t="shared" si="16"/>
        <v>7500</v>
      </c>
      <c r="L170" s="9">
        <v>0</v>
      </c>
    </row>
    <row r="171" spans="1:12" ht="15" x14ac:dyDescent="0.25">
      <c r="A171" s="3">
        <f t="shared" si="15"/>
        <v>168</v>
      </c>
      <c r="B171" s="4" t="s">
        <v>10</v>
      </c>
      <c r="C171" s="5">
        <v>9.5000000000000001E-2</v>
      </c>
      <c r="D171" s="6">
        <v>41364</v>
      </c>
      <c r="E171" s="4" t="s">
        <v>145</v>
      </c>
      <c r="F171" s="4" t="s">
        <v>191</v>
      </c>
      <c r="G171" s="7" t="s">
        <v>97</v>
      </c>
      <c r="H171" s="8" t="s">
        <v>14</v>
      </c>
      <c r="I171" s="3">
        <v>2</v>
      </c>
      <c r="J171" s="11">
        <v>7500</v>
      </c>
      <c r="K171" s="12">
        <f t="shared" si="16"/>
        <v>15000</v>
      </c>
      <c r="L171" s="9">
        <v>0</v>
      </c>
    </row>
    <row r="172" spans="1:12" ht="15" x14ac:dyDescent="0.25">
      <c r="A172" s="3">
        <f t="shared" si="15"/>
        <v>169</v>
      </c>
      <c r="B172" s="4" t="s">
        <v>18</v>
      </c>
      <c r="C172" s="5">
        <v>6.3200000000000006E-2</v>
      </c>
      <c r="D172" s="6">
        <v>41364</v>
      </c>
      <c r="E172" s="4" t="s">
        <v>145</v>
      </c>
      <c r="F172" s="4" t="s">
        <v>191</v>
      </c>
      <c r="G172" s="7" t="s">
        <v>199</v>
      </c>
      <c r="H172" s="8" t="s">
        <v>14</v>
      </c>
      <c r="I172" s="3">
        <v>1</v>
      </c>
      <c r="J172" s="11">
        <v>15000</v>
      </c>
      <c r="K172" s="12">
        <f t="shared" si="16"/>
        <v>15000</v>
      </c>
      <c r="L172" s="9">
        <v>4566.805479452054</v>
      </c>
    </row>
    <row r="173" spans="1:12" ht="15" x14ac:dyDescent="0.25">
      <c r="A173" s="3">
        <f t="shared" si="15"/>
        <v>170</v>
      </c>
      <c r="B173" s="4" t="s">
        <v>18</v>
      </c>
      <c r="C173" s="5">
        <v>6.3200000000000006E-2</v>
      </c>
      <c r="D173" s="6">
        <v>41364</v>
      </c>
      <c r="E173" s="4" t="s">
        <v>145</v>
      </c>
      <c r="F173" s="4" t="s">
        <v>191</v>
      </c>
      <c r="G173" s="7" t="s">
        <v>200</v>
      </c>
      <c r="H173" s="8" t="s">
        <v>14</v>
      </c>
      <c r="I173" s="3">
        <v>1</v>
      </c>
      <c r="J173" s="11">
        <v>15000</v>
      </c>
      <c r="K173" s="12">
        <f t="shared" si="16"/>
        <v>15000</v>
      </c>
      <c r="L173" s="9">
        <v>4566.805479452054</v>
      </c>
    </row>
    <row r="174" spans="1:12" ht="15" x14ac:dyDescent="0.25">
      <c r="A174" s="3">
        <f t="shared" si="15"/>
        <v>171</v>
      </c>
      <c r="B174" s="4" t="s">
        <v>18</v>
      </c>
      <c r="C174" s="5">
        <v>6.3200000000000006E-2</v>
      </c>
      <c r="D174" s="6">
        <v>41364</v>
      </c>
      <c r="E174" s="4" t="s">
        <v>145</v>
      </c>
      <c r="F174" s="4" t="s">
        <v>191</v>
      </c>
      <c r="G174" s="7" t="s">
        <v>201</v>
      </c>
      <c r="H174" s="8" t="s">
        <v>14</v>
      </c>
      <c r="I174" s="3">
        <v>1</v>
      </c>
      <c r="J174" s="11">
        <v>1500000</v>
      </c>
      <c r="K174" s="12">
        <f t="shared" si="16"/>
        <v>1500000</v>
      </c>
      <c r="L174" s="9">
        <v>456680.54794520536</v>
      </c>
    </row>
    <row r="175" spans="1:12" ht="15" x14ac:dyDescent="0.25">
      <c r="A175" s="3">
        <f t="shared" si="15"/>
        <v>172</v>
      </c>
      <c r="B175" s="4" t="s">
        <v>18</v>
      </c>
      <c r="C175" s="5">
        <v>6.3200000000000006E-2</v>
      </c>
      <c r="D175" s="6">
        <v>41364</v>
      </c>
      <c r="E175" s="4" t="s">
        <v>145</v>
      </c>
      <c r="F175" s="4" t="s">
        <v>191</v>
      </c>
      <c r="G175" s="7" t="s">
        <v>202</v>
      </c>
      <c r="H175" s="8" t="s">
        <v>14</v>
      </c>
      <c r="I175" s="3">
        <v>1</v>
      </c>
      <c r="J175" s="11">
        <v>15000</v>
      </c>
      <c r="K175" s="12">
        <f t="shared" si="16"/>
        <v>15000</v>
      </c>
      <c r="L175" s="9">
        <v>4566.805479452054</v>
      </c>
    </row>
    <row r="176" spans="1:12" ht="15" x14ac:dyDescent="0.25">
      <c r="A176" s="3">
        <f t="shared" si="15"/>
        <v>173</v>
      </c>
      <c r="B176" s="4" t="s">
        <v>18</v>
      </c>
      <c r="C176" s="5">
        <v>6.3200000000000006E-2</v>
      </c>
      <c r="D176" s="6">
        <v>41364</v>
      </c>
      <c r="E176" s="4" t="s">
        <v>145</v>
      </c>
      <c r="F176" s="4" t="s">
        <v>191</v>
      </c>
      <c r="G176" s="7" t="s">
        <v>203</v>
      </c>
      <c r="H176" s="8" t="s">
        <v>14</v>
      </c>
      <c r="I176" s="3">
        <v>1</v>
      </c>
      <c r="J176" s="11">
        <v>95000</v>
      </c>
      <c r="K176" s="12">
        <f t="shared" si="16"/>
        <v>95000</v>
      </c>
      <c r="L176" s="9">
        <v>28923.101369863005</v>
      </c>
    </row>
    <row r="177" spans="1:12" ht="15" x14ac:dyDescent="0.25">
      <c r="A177" s="3">
        <f t="shared" si="15"/>
        <v>174</v>
      </c>
      <c r="B177" s="4" t="s">
        <v>18</v>
      </c>
      <c r="C177" s="5">
        <v>6.3200000000000006E-2</v>
      </c>
      <c r="D177" s="6">
        <v>41364</v>
      </c>
      <c r="E177" s="4" t="s">
        <v>145</v>
      </c>
      <c r="F177" s="4" t="s">
        <v>191</v>
      </c>
      <c r="G177" s="7" t="s">
        <v>204</v>
      </c>
      <c r="H177" s="8" t="s">
        <v>14</v>
      </c>
      <c r="I177" s="3">
        <v>1</v>
      </c>
      <c r="J177" s="11">
        <v>65000</v>
      </c>
      <c r="K177" s="12">
        <f t="shared" si="16"/>
        <v>65000</v>
      </c>
      <c r="L177" s="9">
        <v>19789.490410958904</v>
      </c>
    </row>
    <row r="178" spans="1:12" ht="15" x14ac:dyDescent="0.25">
      <c r="A178" s="3">
        <f t="shared" si="15"/>
        <v>175</v>
      </c>
      <c r="B178" s="4" t="s">
        <v>18</v>
      </c>
      <c r="C178" s="5">
        <v>6.3200000000000006E-2</v>
      </c>
      <c r="D178" s="6">
        <v>41364</v>
      </c>
      <c r="E178" s="4" t="s">
        <v>145</v>
      </c>
      <c r="F178" s="4" t="s">
        <v>191</v>
      </c>
      <c r="G178" s="7" t="s">
        <v>205</v>
      </c>
      <c r="H178" s="8" t="s">
        <v>14</v>
      </c>
      <c r="I178" s="3">
        <v>1</v>
      </c>
      <c r="J178" s="11">
        <v>89000</v>
      </c>
      <c r="K178" s="12">
        <f t="shared" si="16"/>
        <v>89000</v>
      </c>
      <c r="L178" s="9">
        <v>27096.379178082192</v>
      </c>
    </row>
    <row r="179" spans="1:12" ht="15" x14ac:dyDescent="0.25">
      <c r="A179" s="3">
        <f t="shared" si="15"/>
        <v>176</v>
      </c>
      <c r="B179" s="4" t="s">
        <v>18</v>
      </c>
      <c r="C179" s="5">
        <v>6.3200000000000006E-2</v>
      </c>
      <c r="D179" s="6">
        <v>41364</v>
      </c>
      <c r="E179" s="4" t="s">
        <v>145</v>
      </c>
      <c r="F179" s="4" t="s">
        <v>191</v>
      </c>
      <c r="G179" s="7" t="s">
        <v>206</v>
      </c>
      <c r="H179" s="8" t="s">
        <v>14</v>
      </c>
      <c r="I179" s="3">
        <v>1</v>
      </c>
      <c r="J179" s="11">
        <v>89000</v>
      </c>
      <c r="K179" s="12">
        <f t="shared" si="16"/>
        <v>89000</v>
      </c>
      <c r="L179" s="9">
        <v>27096.379178082192</v>
      </c>
    </row>
    <row r="180" spans="1:12" ht="15" x14ac:dyDescent="0.25">
      <c r="A180" s="3">
        <f t="shared" si="15"/>
        <v>177</v>
      </c>
      <c r="B180" s="4" t="s">
        <v>18</v>
      </c>
      <c r="C180" s="5">
        <v>6.3200000000000006E-2</v>
      </c>
      <c r="D180" s="6">
        <v>41364</v>
      </c>
      <c r="E180" s="4" t="s">
        <v>145</v>
      </c>
      <c r="F180" s="4" t="s">
        <v>207</v>
      </c>
      <c r="G180" s="7" t="s">
        <v>208</v>
      </c>
      <c r="H180" s="8" t="s">
        <v>14</v>
      </c>
      <c r="I180" s="3">
        <v>2</v>
      </c>
      <c r="J180" s="11">
        <v>1500000</v>
      </c>
      <c r="K180" s="12">
        <f t="shared" si="16"/>
        <v>3000000</v>
      </c>
      <c r="L180" s="9">
        <v>913361.09589041071</v>
      </c>
    </row>
    <row r="181" spans="1:12" ht="15" x14ac:dyDescent="0.25">
      <c r="A181" s="3">
        <f t="shared" si="15"/>
        <v>178</v>
      </c>
      <c r="B181" s="4" t="s">
        <v>18</v>
      </c>
      <c r="C181" s="5">
        <v>6.3200000000000006E-2</v>
      </c>
      <c r="D181" s="6">
        <v>41364</v>
      </c>
      <c r="E181" s="4" t="s">
        <v>145</v>
      </c>
      <c r="F181" s="4" t="s">
        <v>207</v>
      </c>
      <c r="G181" s="7" t="s">
        <v>209</v>
      </c>
      <c r="H181" s="8" t="s">
        <v>14</v>
      </c>
      <c r="I181" s="3">
        <v>1</v>
      </c>
      <c r="J181" s="11">
        <v>1000000</v>
      </c>
      <c r="K181" s="12">
        <f t="shared" si="16"/>
        <v>1000000</v>
      </c>
      <c r="L181" s="9">
        <v>304453.6986301369</v>
      </c>
    </row>
    <row r="182" spans="1:12" ht="15" x14ac:dyDescent="0.25">
      <c r="A182" s="3">
        <f t="shared" si="15"/>
        <v>179</v>
      </c>
      <c r="B182" s="4" t="s">
        <v>18</v>
      </c>
      <c r="C182" s="5">
        <v>6.3200000000000006E-2</v>
      </c>
      <c r="D182" s="6">
        <v>41364</v>
      </c>
      <c r="E182" s="4" t="s">
        <v>145</v>
      </c>
      <c r="F182" s="4" t="s">
        <v>207</v>
      </c>
      <c r="G182" s="7" t="s">
        <v>210</v>
      </c>
      <c r="H182" s="8" t="s">
        <v>14</v>
      </c>
      <c r="I182" s="3">
        <v>1</v>
      </c>
      <c r="J182" s="11">
        <v>1200000</v>
      </c>
      <c r="K182" s="12">
        <f t="shared" si="16"/>
        <v>1200000</v>
      </c>
      <c r="L182" s="9">
        <v>365344.43835616426</v>
      </c>
    </row>
    <row r="183" spans="1:12" ht="15" x14ac:dyDescent="0.25">
      <c r="A183" s="3">
        <f t="shared" si="15"/>
        <v>180</v>
      </c>
      <c r="B183" s="4" t="s">
        <v>18</v>
      </c>
      <c r="C183" s="5">
        <v>6.3200000000000006E-2</v>
      </c>
      <c r="D183" s="6">
        <v>41364</v>
      </c>
      <c r="E183" s="4" t="s">
        <v>145</v>
      </c>
      <c r="F183" s="4" t="s">
        <v>207</v>
      </c>
      <c r="G183" s="7" t="s">
        <v>211</v>
      </c>
      <c r="H183" s="8" t="s">
        <v>14</v>
      </c>
      <c r="I183" s="3">
        <v>1</v>
      </c>
      <c r="J183" s="11">
        <v>15000</v>
      </c>
      <c r="K183" s="12">
        <f t="shared" si="16"/>
        <v>15000</v>
      </c>
      <c r="L183" s="9">
        <v>4566.805479452054</v>
      </c>
    </row>
    <row r="184" spans="1:12" ht="15" x14ac:dyDescent="0.25">
      <c r="A184" s="3">
        <f t="shared" si="15"/>
        <v>181</v>
      </c>
      <c r="B184" s="4" t="s">
        <v>18</v>
      </c>
      <c r="C184" s="5">
        <v>6.3200000000000006E-2</v>
      </c>
      <c r="D184" s="6">
        <v>41364</v>
      </c>
      <c r="E184" s="4" t="s">
        <v>145</v>
      </c>
      <c r="F184" s="4" t="s">
        <v>207</v>
      </c>
      <c r="G184" s="7" t="s">
        <v>212</v>
      </c>
      <c r="H184" s="8" t="s">
        <v>14</v>
      </c>
      <c r="I184" s="3">
        <v>1</v>
      </c>
      <c r="J184" s="11">
        <v>45000</v>
      </c>
      <c r="K184" s="12">
        <f t="shared" si="16"/>
        <v>45000</v>
      </c>
      <c r="L184" s="9">
        <v>13700.416438356158</v>
      </c>
    </row>
    <row r="185" spans="1:12" ht="15" x14ac:dyDescent="0.25">
      <c r="A185" s="3">
        <f t="shared" si="15"/>
        <v>182</v>
      </c>
      <c r="B185" s="4" t="s">
        <v>18</v>
      </c>
      <c r="C185" s="5">
        <v>6.3200000000000006E-2</v>
      </c>
      <c r="D185" s="6">
        <v>41364</v>
      </c>
      <c r="E185" s="4" t="s">
        <v>145</v>
      </c>
      <c r="F185" s="4" t="s">
        <v>207</v>
      </c>
      <c r="G185" s="7" t="s">
        <v>213</v>
      </c>
      <c r="H185" s="8" t="s">
        <v>14</v>
      </c>
      <c r="I185" s="3">
        <v>1</v>
      </c>
      <c r="J185" s="11">
        <v>15000</v>
      </c>
      <c r="K185" s="12">
        <f t="shared" si="16"/>
        <v>15000</v>
      </c>
      <c r="L185" s="9">
        <v>4566.805479452054</v>
      </c>
    </row>
    <row r="186" spans="1:12" ht="15" x14ac:dyDescent="0.25">
      <c r="A186" s="3">
        <f t="shared" si="15"/>
        <v>183</v>
      </c>
      <c r="B186" s="4" t="s">
        <v>18</v>
      </c>
      <c r="C186" s="5">
        <v>6.3200000000000006E-2</v>
      </c>
      <c r="D186" s="6">
        <v>41364</v>
      </c>
      <c r="E186" s="4" t="s">
        <v>145</v>
      </c>
      <c r="F186" s="4" t="s">
        <v>207</v>
      </c>
      <c r="G186" s="7" t="s">
        <v>214</v>
      </c>
      <c r="H186" s="8" t="s">
        <v>14</v>
      </c>
      <c r="I186" s="3">
        <v>1</v>
      </c>
      <c r="J186" s="11">
        <v>15000</v>
      </c>
      <c r="K186" s="12">
        <f t="shared" si="16"/>
        <v>15000</v>
      </c>
      <c r="L186" s="9">
        <v>4566.805479452054</v>
      </c>
    </row>
    <row r="187" spans="1:12" ht="15" x14ac:dyDescent="0.25">
      <c r="A187" s="3">
        <f t="shared" si="15"/>
        <v>184</v>
      </c>
      <c r="B187" s="4" t="s">
        <v>18</v>
      </c>
      <c r="C187" s="5">
        <v>6.3200000000000006E-2</v>
      </c>
      <c r="D187" s="6">
        <v>41364</v>
      </c>
      <c r="E187" s="4" t="s">
        <v>145</v>
      </c>
      <c r="F187" s="4" t="s">
        <v>215</v>
      </c>
      <c r="G187" s="7" t="s">
        <v>216</v>
      </c>
      <c r="H187" s="8" t="s">
        <v>14</v>
      </c>
      <c r="I187" s="3">
        <v>1</v>
      </c>
      <c r="J187" s="11">
        <v>750000</v>
      </c>
      <c r="K187" s="12">
        <f t="shared" si="16"/>
        <v>750000</v>
      </c>
      <c r="L187" s="9">
        <v>228340.27397260268</v>
      </c>
    </row>
    <row r="188" spans="1:12" ht="15" x14ac:dyDescent="0.25">
      <c r="A188" s="3">
        <f t="shared" si="15"/>
        <v>185</v>
      </c>
      <c r="B188" s="4" t="s">
        <v>18</v>
      </c>
      <c r="C188" s="5">
        <v>6.3200000000000006E-2</v>
      </c>
      <c r="D188" s="6">
        <v>41364</v>
      </c>
      <c r="E188" s="4" t="s">
        <v>145</v>
      </c>
      <c r="F188" s="4" t="s">
        <v>215</v>
      </c>
      <c r="G188" s="7" t="s">
        <v>216</v>
      </c>
      <c r="H188" s="8" t="s">
        <v>14</v>
      </c>
      <c r="I188" s="3">
        <v>1</v>
      </c>
      <c r="J188" s="11">
        <v>750000</v>
      </c>
      <c r="K188" s="12">
        <f t="shared" si="16"/>
        <v>750000</v>
      </c>
      <c r="L188" s="9">
        <v>228340.27397260268</v>
      </c>
    </row>
    <row r="189" spans="1:12" ht="15" x14ac:dyDescent="0.25">
      <c r="A189" s="3">
        <f t="shared" si="15"/>
        <v>186</v>
      </c>
      <c r="B189" s="4" t="s">
        <v>20</v>
      </c>
      <c r="C189" s="5">
        <v>9.5000000000000001E-2</v>
      </c>
      <c r="D189" s="6">
        <v>41364</v>
      </c>
      <c r="E189" s="4" t="s">
        <v>145</v>
      </c>
      <c r="F189" s="4" t="s">
        <v>215</v>
      </c>
      <c r="G189" s="7" t="s">
        <v>217</v>
      </c>
      <c r="H189" s="8" t="s">
        <v>14</v>
      </c>
      <c r="I189" s="3">
        <v>1</v>
      </c>
      <c r="J189" s="11">
        <v>2000000</v>
      </c>
      <c r="K189" s="12">
        <f t="shared" si="16"/>
        <v>2000000</v>
      </c>
      <c r="L189" s="9">
        <v>0</v>
      </c>
    </row>
    <row r="190" spans="1:12" ht="15" x14ac:dyDescent="0.25">
      <c r="A190" s="3">
        <f t="shared" si="15"/>
        <v>187</v>
      </c>
      <c r="B190" s="4" t="s">
        <v>20</v>
      </c>
      <c r="C190" s="5">
        <v>9.5000000000000001E-2</v>
      </c>
      <c r="D190" s="6">
        <v>41364</v>
      </c>
      <c r="E190" s="4" t="s">
        <v>145</v>
      </c>
      <c r="F190" s="4" t="s">
        <v>215</v>
      </c>
      <c r="G190" s="7" t="s">
        <v>218</v>
      </c>
      <c r="H190" s="8" t="s">
        <v>14</v>
      </c>
      <c r="I190" s="3">
        <v>1</v>
      </c>
      <c r="J190" s="11">
        <v>3500000</v>
      </c>
      <c r="K190" s="12">
        <f t="shared" si="16"/>
        <v>3500000</v>
      </c>
      <c r="L190" s="9">
        <v>0</v>
      </c>
    </row>
    <row r="191" spans="1:12" ht="15" x14ac:dyDescent="0.25">
      <c r="A191" s="3">
        <f t="shared" si="15"/>
        <v>188</v>
      </c>
      <c r="B191" s="4" t="s">
        <v>18</v>
      </c>
      <c r="C191" s="5">
        <v>6.3200000000000006E-2</v>
      </c>
      <c r="D191" s="6">
        <v>41364</v>
      </c>
      <c r="E191" s="4" t="s">
        <v>145</v>
      </c>
      <c r="F191" s="4" t="s">
        <v>219</v>
      </c>
      <c r="G191" s="7" t="s">
        <v>220</v>
      </c>
      <c r="H191" s="8" t="s">
        <v>14</v>
      </c>
      <c r="I191" s="3">
        <v>2</v>
      </c>
      <c r="J191" s="11">
        <v>750000</v>
      </c>
      <c r="K191" s="12">
        <f t="shared" si="16"/>
        <v>1500000</v>
      </c>
      <c r="L191" s="9">
        <v>456680.54794520536</v>
      </c>
    </row>
    <row r="192" spans="1:12" ht="15" x14ac:dyDescent="0.25">
      <c r="A192" s="3">
        <f t="shared" si="15"/>
        <v>189</v>
      </c>
      <c r="B192" s="4" t="s">
        <v>18</v>
      </c>
      <c r="C192" s="5">
        <v>6.3200000000000006E-2</v>
      </c>
      <c r="D192" s="6">
        <v>41364</v>
      </c>
      <c r="E192" s="4" t="s">
        <v>145</v>
      </c>
      <c r="F192" s="4" t="s">
        <v>219</v>
      </c>
      <c r="G192" s="7" t="s">
        <v>221</v>
      </c>
      <c r="H192" s="8" t="s">
        <v>14</v>
      </c>
      <c r="I192" s="3">
        <v>2</v>
      </c>
      <c r="J192" s="11">
        <v>500000</v>
      </c>
      <c r="K192" s="12">
        <f t="shared" si="16"/>
        <v>1000000</v>
      </c>
      <c r="L192" s="9">
        <v>304453.6986301369</v>
      </c>
    </row>
    <row r="193" spans="1:12" ht="15" x14ac:dyDescent="0.25">
      <c r="A193" s="3">
        <f t="shared" si="15"/>
        <v>190</v>
      </c>
      <c r="B193" s="4" t="s">
        <v>18</v>
      </c>
      <c r="C193" s="5">
        <v>6.3200000000000006E-2</v>
      </c>
      <c r="D193" s="6">
        <v>41364</v>
      </c>
      <c r="E193" s="4" t="s">
        <v>145</v>
      </c>
      <c r="F193" s="4" t="s">
        <v>222</v>
      </c>
      <c r="G193" s="7" t="s">
        <v>223</v>
      </c>
      <c r="H193" s="8" t="s">
        <v>14</v>
      </c>
      <c r="I193" s="13">
        <v>1</v>
      </c>
      <c r="J193" s="14">
        <v>150000</v>
      </c>
      <c r="K193" s="12">
        <v>150000</v>
      </c>
      <c r="L193" s="9">
        <v>45668.054794520533</v>
      </c>
    </row>
    <row r="194" spans="1:12" ht="15" x14ac:dyDescent="0.25">
      <c r="A194" s="3">
        <f t="shared" si="15"/>
        <v>191</v>
      </c>
      <c r="B194" s="4" t="s">
        <v>18</v>
      </c>
      <c r="C194" s="5">
        <v>6.3200000000000006E-2</v>
      </c>
      <c r="D194" s="6">
        <v>41364</v>
      </c>
      <c r="E194" s="4" t="s">
        <v>145</v>
      </c>
      <c r="F194" s="4" t="s">
        <v>222</v>
      </c>
      <c r="G194" s="7" t="s">
        <v>224</v>
      </c>
      <c r="H194" s="8" t="s">
        <v>14</v>
      </c>
      <c r="I194" s="13">
        <v>1</v>
      </c>
      <c r="J194" s="11">
        <v>50000</v>
      </c>
      <c r="K194" s="12">
        <v>50000</v>
      </c>
      <c r="L194" s="9">
        <v>15222.684931506843</v>
      </c>
    </row>
    <row r="195" spans="1:12" ht="15" x14ac:dyDescent="0.25">
      <c r="A195" s="3">
        <f t="shared" si="15"/>
        <v>192</v>
      </c>
      <c r="B195" s="4" t="s">
        <v>18</v>
      </c>
      <c r="C195" s="5">
        <v>6.3200000000000006E-2</v>
      </c>
      <c r="D195" s="6">
        <v>41364</v>
      </c>
      <c r="E195" s="4" t="s">
        <v>145</v>
      </c>
      <c r="F195" s="4" t="s">
        <v>222</v>
      </c>
      <c r="G195" s="7" t="s">
        <v>225</v>
      </c>
      <c r="H195" s="8" t="s">
        <v>14</v>
      </c>
      <c r="I195" s="13">
        <v>1</v>
      </c>
      <c r="J195" s="11">
        <v>75000</v>
      </c>
      <c r="K195" s="12">
        <v>75000</v>
      </c>
      <c r="L195" s="9">
        <v>22834.027397260266</v>
      </c>
    </row>
    <row r="196" spans="1:12" ht="15" x14ac:dyDescent="0.25">
      <c r="A196" s="3">
        <f t="shared" si="15"/>
        <v>193</v>
      </c>
      <c r="B196" s="4" t="s">
        <v>18</v>
      </c>
      <c r="C196" s="5">
        <v>6.3200000000000006E-2</v>
      </c>
      <c r="D196" s="6">
        <v>41364</v>
      </c>
      <c r="E196" s="4" t="s">
        <v>145</v>
      </c>
      <c r="F196" s="4" t="s">
        <v>222</v>
      </c>
      <c r="G196" s="7" t="s">
        <v>226</v>
      </c>
      <c r="H196" s="8" t="s">
        <v>14</v>
      </c>
      <c r="I196" s="13">
        <v>1</v>
      </c>
      <c r="J196" s="14">
        <v>110000</v>
      </c>
      <c r="K196" s="12">
        <v>110000</v>
      </c>
      <c r="L196" s="9">
        <v>33489.906849315055</v>
      </c>
    </row>
    <row r="197" spans="1:12" ht="15" x14ac:dyDescent="0.25">
      <c r="A197" s="3">
        <f t="shared" si="15"/>
        <v>194</v>
      </c>
      <c r="B197" s="4" t="s">
        <v>18</v>
      </c>
      <c r="C197" s="5">
        <v>6.3200000000000006E-2</v>
      </c>
      <c r="D197" s="6">
        <v>41364</v>
      </c>
      <c r="E197" s="4" t="s">
        <v>145</v>
      </c>
      <c r="F197" s="4" t="s">
        <v>222</v>
      </c>
      <c r="G197" s="7" t="s">
        <v>227</v>
      </c>
      <c r="H197" s="8" t="s">
        <v>14</v>
      </c>
      <c r="I197" s="13">
        <v>1</v>
      </c>
      <c r="J197" s="11">
        <v>10000</v>
      </c>
      <c r="K197" s="12">
        <v>10000</v>
      </c>
      <c r="L197" s="9">
        <v>3044.5369863013684</v>
      </c>
    </row>
    <row r="198" spans="1:12" ht="15" x14ac:dyDescent="0.25">
      <c r="A198" s="3">
        <f t="shared" ref="A198:A261" si="17">A197+1</f>
        <v>195</v>
      </c>
      <c r="B198" s="4" t="s">
        <v>18</v>
      </c>
      <c r="C198" s="5">
        <v>6.3200000000000006E-2</v>
      </c>
      <c r="D198" s="6">
        <v>41364</v>
      </c>
      <c r="E198" s="4" t="s">
        <v>145</v>
      </c>
      <c r="F198" s="4" t="s">
        <v>222</v>
      </c>
      <c r="G198" s="7" t="s">
        <v>228</v>
      </c>
      <c r="H198" s="8" t="s">
        <v>14</v>
      </c>
      <c r="I198" s="13">
        <v>2</v>
      </c>
      <c r="J198" s="11">
        <v>22000</v>
      </c>
      <c r="K198" s="12">
        <f>+I198*J198</f>
        <v>44000</v>
      </c>
      <c r="L198" s="9">
        <v>13395.962739726026</v>
      </c>
    </row>
    <row r="199" spans="1:12" ht="15" x14ac:dyDescent="0.25">
      <c r="A199" s="3">
        <f t="shared" si="17"/>
        <v>196</v>
      </c>
      <c r="B199" s="4" t="s">
        <v>18</v>
      </c>
      <c r="C199" s="5">
        <v>6.3200000000000006E-2</v>
      </c>
      <c r="D199" s="6">
        <v>41364</v>
      </c>
      <c r="E199" s="4" t="s">
        <v>145</v>
      </c>
      <c r="F199" s="4" t="s">
        <v>222</v>
      </c>
      <c r="G199" s="7" t="s">
        <v>229</v>
      </c>
      <c r="H199" s="8" t="s">
        <v>14</v>
      </c>
      <c r="I199" s="13">
        <v>2</v>
      </c>
      <c r="J199" s="11">
        <v>10000</v>
      </c>
      <c r="K199" s="12">
        <f>+I199*J199</f>
        <v>20000</v>
      </c>
      <c r="L199" s="9">
        <v>6089.0739726027368</v>
      </c>
    </row>
    <row r="200" spans="1:12" ht="15" x14ac:dyDescent="0.25">
      <c r="A200" s="3">
        <f t="shared" si="17"/>
        <v>197</v>
      </c>
      <c r="B200" s="4" t="s">
        <v>18</v>
      </c>
      <c r="C200" s="5">
        <v>6.3200000000000006E-2</v>
      </c>
      <c r="D200" s="6">
        <v>41364</v>
      </c>
      <c r="E200" s="4" t="s">
        <v>145</v>
      </c>
      <c r="F200" s="4" t="s">
        <v>222</v>
      </c>
      <c r="G200" s="7" t="s">
        <v>230</v>
      </c>
      <c r="H200" s="8" t="s">
        <v>14</v>
      </c>
      <c r="I200" s="13">
        <v>2</v>
      </c>
      <c r="J200" s="11">
        <v>20000</v>
      </c>
      <c r="K200" s="12">
        <f>+I200*J200</f>
        <v>40000</v>
      </c>
      <c r="L200" s="9">
        <v>12178.147945205474</v>
      </c>
    </row>
    <row r="201" spans="1:12" ht="15" x14ac:dyDescent="0.25">
      <c r="A201" s="3">
        <f t="shared" si="17"/>
        <v>198</v>
      </c>
      <c r="B201" s="4" t="s">
        <v>18</v>
      </c>
      <c r="C201" s="5">
        <v>6.3200000000000006E-2</v>
      </c>
      <c r="D201" s="6">
        <v>41364</v>
      </c>
      <c r="E201" s="4" t="s">
        <v>145</v>
      </c>
      <c r="F201" s="4" t="s">
        <v>222</v>
      </c>
      <c r="G201" s="7" t="s">
        <v>231</v>
      </c>
      <c r="H201" s="8" t="s">
        <v>14</v>
      </c>
      <c r="I201" s="13">
        <v>1</v>
      </c>
      <c r="J201" s="11">
        <v>40000</v>
      </c>
      <c r="K201" s="12">
        <v>40000</v>
      </c>
      <c r="L201" s="9">
        <v>12178.147945205474</v>
      </c>
    </row>
    <row r="202" spans="1:12" ht="15" x14ac:dyDescent="0.25">
      <c r="A202" s="3">
        <f t="shared" si="17"/>
        <v>199</v>
      </c>
      <c r="B202" s="4" t="s">
        <v>18</v>
      </c>
      <c r="C202" s="5">
        <v>6.3200000000000006E-2</v>
      </c>
      <c r="D202" s="6">
        <v>41364</v>
      </c>
      <c r="E202" s="4" t="s">
        <v>145</v>
      </c>
      <c r="F202" s="4" t="s">
        <v>222</v>
      </c>
      <c r="G202" s="7" t="s">
        <v>232</v>
      </c>
      <c r="H202" s="8" t="s">
        <v>14</v>
      </c>
      <c r="I202" s="13">
        <v>2</v>
      </c>
      <c r="J202" s="11">
        <v>45000</v>
      </c>
      <c r="K202" s="12">
        <f>+I202*J202</f>
        <v>90000</v>
      </c>
      <c r="L202" s="9">
        <v>27400.832876712317</v>
      </c>
    </row>
    <row r="203" spans="1:12" ht="15" x14ac:dyDescent="0.25">
      <c r="A203" s="3">
        <f t="shared" si="17"/>
        <v>200</v>
      </c>
      <c r="B203" s="4" t="s">
        <v>18</v>
      </c>
      <c r="C203" s="5">
        <v>6.3200000000000006E-2</v>
      </c>
      <c r="D203" s="6">
        <v>41364</v>
      </c>
      <c r="E203" s="4" t="s">
        <v>145</v>
      </c>
      <c r="F203" s="4" t="s">
        <v>222</v>
      </c>
      <c r="G203" s="7" t="s">
        <v>233</v>
      </c>
      <c r="H203" s="8" t="s">
        <v>14</v>
      </c>
      <c r="I203" s="13">
        <v>1</v>
      </c>
      <c r="J203" s="14">
        <v>150000</v>
      </c>
      <c r="K203" s="12">
        <v>150000</v>
      </c>
      <c r="L203" s="9">
        <v>45668.054794520533</v>
      </c>
    </row>
    <row r="204" spans="1:12" ht="15" x14ac:dyDescent="0.25">
      <c r="A204" s="3">
        <f t="shared" si="17"/>
        <v>201</v>
      </c>
      <c r="B204" s="4" t="s">
        <v>18</v>
      </c>
      <c r="C204" s="5">
        <v>6.3200000000000006E-2</v>
      </c>
      <c r="D204" s="6">
        <v>41364</v>
      </c>
      <c r="E204" s="4" t="s">
        <v>145</v>
      </c>
      <c r="F204" s="4" t="s">
        <v>222</v>
      </c>
      <c r="G204" s="7" t="s">
        <v>234</v>
      </c>
      <c r="H204" s="8" t="s">
        <v>14</v>
      </c>
      <c r="I204" s="13">
        <v>1</v>
      </c>
      <c r="J204" s="11">
        <v>10000</v>
      </c>
      <c r="K204" s="12">
        <v>10000</v>
      </c>
      <c r="L204" s="9">
        <v>3044.5369863013684</v>
      </c>
    </row>
    <row r="205" spans="1:12" ht="15" x14ac:dyDescent="0.25">
      <c r="A205" s="3">
        <f t="shared" si="17"/>
        <v>202</v>
      </c>
      <c r="B205" s="4" t="s">
        <v>18</v>
      </c>
      <c r="C205" s="5">
        <v>6.3200000000000006E-2</v>
      </c>
      <c r="D205" s="6">
        <v>41364</v>
      </c>
      <c r="E205" s="4" t="s">
        <v>145</v>
      </c>
      <c r="F205" s="4" t="s">
        <v>222</v>
      </c>
      <c r="G205" s="7" t="s">
        <v>235</v>
      </c>
      <c r="H205" s="8" t="s">
        <v>14</v>
      </c>
      <c r="I205" s="13">
        <v>1</v>
      </c>
      <c r="J205" s="11">
        <v>12000</v>
      </c>
      <c r="K205" s="12">
        <v>12000</v>
      </c>
      <c r="L205" s="9">
        <v>3653.4443835616426</v>
      </c>
    </row>
    <row r="206" spans="1:12" ht="15" x14ac:dyDescent="0.25">
      <c r="A206" s="3">
        <f t="shared" si="17"/>
        <v>203</v>
      </c>
      <c r="B206" s="4" t="s">
        <v>18</v>
      </c>
      <c r="C206" s="5">
        <v>6.3200000000000006E-2</v>
      </c>
      <c r="D206" s="6">
        <v>41364</v>
      </c>
      <c r="E206" s="4" t="s">
        <v>145</v>
      </c>
      <c r="F206" s="4" t="s">
        <v>222</v>
      </c>
      <c r="G206" s="7" t="s">
        <v>236</v>
      </c>
      <c r="H206" s="8" t="s">
        <v>14</v>
      </c>
      <c r="I206" s="13">
        <v>1</v>
      </c>
      <c r="J206" s="11">
        <v>20000</v>
      </c>
      <c r="K206" s="12">
        <v>20000</v>
      </c>
      <c r="L206" s="9">
        <v>6089.0739726027368</v>
      </c>
    </row>
    <row r="207" spans="1:12" ht="15" x14ac:dyDescent="0.25">
      <c r="A207" s="3">
        <f t="shared" si="17"/>
        <v>204</v>
      </c>
      <c r="B207" s="4" t="s">
        <v>18</v>
      </c>
      <c r="C207" s="5">
        <v>6.3200000000000006E-2</v>
      </c>
      <c r="D207" s="6">
        <v>41364</v>
      </c>
      <c r="E207" s="4" t="s">
        <v>145</v>
      </c>
      <c r="F207" s="4" t="s">
        <v>222</v>
      </c>
      <c r="G207" s="7" t="s">
        <v>237</v>
      </c>
      <c r="H207" s="8" t="s">
        <v>14</v>
      </c>
      <c r="I207" s="13">
        <v>1</v>
      </c>
      <c r="J207" s="11">
        <v>12000</v>
      </c>
      <c r="K207" s="12">
        <v>12000</v>
      </c>
      <c r="L207" s="9">
        <v>3653.4443835616426</v>
      </c>
    </row>
    <row r="208" spans="1:12" ht="15" x14ac:dyDescent="0.25">
      <c r="A208" s="3">
        <f t="shared" si="17"/>
        <v>205</v>
      </c>
      <c r="B208" s="4" t="s">
        <v>18</v>
      </c>
      <c r="C208" s="5">
        <v>6.3200000000000006E-2</v>
      </c>
      <c r="D208" s="6">
        <v>41364</v>
      </c>
      <c r="E208" s="4" t="s">
        <v>145</v>
      </c>
      <c r="F208" s="4" t="s">
        <v>222</v>
      </c>
      <c r="G208" s="7" t="s">
        <v>238</v>
      </c>
      <c r="H208" s="8" t="s">
        <v>14</v>
      </c>
      <c r="I208" s="13">
        <v>1</v>
      </c>
      <c r="J208" s="11">
        <v>10000</v>
      </c>
      <c r="K208" s="12">
        <v>10000</v>
      </c>
      <c r="L208" s="9">
        <v>3044.5369863013684</v>
      </c>
    </row>
    <row r="209" spans="1:12" ht="15" x14ac:dyDescent="0.25">
      <c r="A209" s="3">
        <f t="shared" si="17"/>
        <v>206</v>
      </c>
      <c r="B209" s="4" t="s">
        <v>18</v>
      </c>
      <c r="C209" s="5">
        <v>6.3200000000000006E-2</v>
      </c>
      <c r="D209" s="6">
        <v>41364</v>
      </c>
      <c r="E209" s="4" t="s">
        <v>145</v>
      </c>
      <c r="F209" s="4" t="s">
        <v>222</v>
      </c>
      <c r="G209" s="7" t="s">
        <v>239</v>
      </c>
      <c r="H209" s="8" t="s">
        <v>14</v>
      </c>
      <c r="I209" s="13">
        <v>1</v>
      </c>
      <c r="J209" s="11">
        <v>75000</v>
      </c>
      <c r="K209" s="12">
        <v>75000</v>
      </c>
      <c r="L209" s="9">
        <v>22834.027397260266</v>
      </c>
    </row>
    <row r="210" spans="1:12" ht="15" x14ac:dyDescent="0.25">
      <c r="A210" s="3">
        <f t="shared" si="17"/>
        <v>207</v>
      </c>
      <c r="B210" s="4" t="s">
        <v>18</v>
      </c>
      <c r="C210" s="5">
        <v>6.3200000000000006E-2</v>
      </c>
      <c r="D210" s="6">
        <v>41364</v>
      </c>
      <c r="E210" s="4" t="s">
        <v>145</v>
      </c>
      <c r="F210" s="4" t="s">
        <v>222</v>
      </c>
      <c r="G210" s="7" t="s">
        <v>240</v>
      </c>
      <c r="H210" s="8" t="s">
        <v>14</v>
      </c>
      <c r="I210" s="13">
        <v>1</v>
      </c>
      <c r="J210" s="11">
        <v>10000</v>
      </c>
      <c r="K210" s="12">
        <v>10000</v>
      </c>
      <c r="L210" s="9">
        <v>3044.5369863013684</v>
      </c>
    </row>
    <row r="211" spans="1:12" ht="15" x14ac:dyDescent="0.25">
      <c r="A211" s="3">
        <f t="shared" si="17"/>
        <v>208</v>
      </c>
      <c r="B211" s="4" t="s">
        <v>18</v>
      </c>
      <c r="C211" s="5">
        <v>6.3200000000000006E-2</v>
      </c>
      <c r="D211" s="6">
        <v>41364</v>
      </c>
      <c r="E211" s="4" t="s">
        <v>145</v>
      </c>
      <c r="F211" s="4" t="s">
        <v>222</v>
      </c>
      <c r="G211" s="7" t="s">
        <v>241</v>
      </c>
      <c r="H211" s="8" t="s">
        <v>14</v>
      </c>
      <c r="I211" s="13">
        <v>1</v>
      </c>
      <c r="J211" s="11">
        <v>50000</v>
      </c>
      <c r="K211" s="12">
        <v>50000</v>
      </c>
      <c r="L211" s="9">
        <v>15222.684931506843</v>
      </c>
    </row>
    <row r="212" spans="1:12" ht="15" x14ac:dyDescent="0.25">
      <c r="A212" s="3">
        <f t="shared" si="17"/>
        <v>209</v>
      </c>
      <c r="B212" s="4" t="s">
        <v>18</v>
      </c>
      <c r="C212" s="5">
        <v>6.3200000000000006E-2</v>
      </c>
      <c r="D212" s="6">
        <v>41364</v>
      </c>
      <c r="E212" s="4" t="s">
        <v>145</v>
      </c>
      <c r="F212" s="4" t="s">
        <v>222</v>
      </c>
      <c r="G212" s="7" t="s">
        <v>242</v>
      </c>
      <c r="H212" s="8" t="s">
        <v>14</v>
      </c>
      <c r="I212" s="13">
        <v>1</v>
      </c>
      <c r="J212" s="11">
        <v>50000</v>
      </c>
      <c r="K212" s="12">
        <v>50000</v>
      </c>
      <c r="L212" s="9">
        <v>15222.684931506843</v>
      </c>
    </row>
    <row r="213" spans="1:12" ht="15" x14ac:dyDescent="0.25">
      <c r="A213" s="3">
        <f t="shared" si="17"/>
        <v>210</v>
      </c>
      <c r="B213" s="4" t="s">
        <v>18</v>
      </c>
      <c r="C213" s="5">
        <v>6.3200000000000006E-2</v>
      </c>
      <c r="D213" s="6">
        <v>41364</v>
      </c>
      <c r="E213" s="4" t="s">
        <v>145</v>
      </c>
      <c r="F213" s="4" t="s">
        <v>222</v>
      </c>
      <c r="G213" s="7" t="s">
        <v>243</v>
      </c>
      <c r="H213" s="8" t="s">
        <v>14</v>
      </c>
      <c r="I213" s="13">
        <v>1</v>
      </c>
      <c r="J213" s="11">
        <v>10000</v>
      </c>
      <c r="K213" s="12">
        <v>10000</v>
      </c>
      <c r="L213" s="9">
        <v>3044.5369863013684</v>
      </c>
    </row>
    <row r="214" spans="1:12" ht="15" x14ac:dyDescent="0.25">
      <c r="A214" s="3">
        <f t="shared" si="17"/>
        <v>211</v>
      </c>
      <c r="B214" s="4" t="s">
        <v>18</v>
      </c>
      <c r="C214" s="5">
        <v>6.3200000000000006E-2</v>
      </c>
      <c r="D214" s="6">
        <v>41364</v>
      </c>
      <c r="E214" s="4" t="s">
        <v>145</v>
      </c>
      <c r="F214" s="4" t="s">
        <v>222</v>
      </c>
      <c r="G214" s="7" t="s">
        <v>244</v>
      </c>
      <c r="H214" s="8" t="s">
        <v>14</v>
      </c>
      <c r="I214" s="13">
        <v>1</v>
      </c>
      <c r="J214" s="11">
        <v>12000</v>
      </c>
      <c r="K214" s="12">
        <v>12000</v>
      </c>
      <c r="L214" s="9">
        <v>3653.4443835616426</v>
      </c>
    </row>
    <row r="215" spans="1:12" ht="15" x14ac:dyDescent="0.25">
      <c r="A215" s="3">
        <f t="shared" si="17"/>
        <v>212</v>
      </c>
      <c r="B215" s="4" t="s">
        <v>18</v>
      </c>
      <c r="C215" s="5">
        <v>6.3200000000000006E-2</v>
      </c>
      <c r="D215" s="6">
        <v>41364</v>
      </c>
      <c r="E215" s="4" t="s">
        <v>145</v>
      </c>
      <c r="F215" s="4" t="s">
        <v>222</v>
      </c>
      <c r="G215" s="7" t="s">
        <v>245</v>
      </c>
      <c r="H215" s="8" t="s">
        <v>14</v>
      </c>
      <c r="I215" s="13">
        <v>1</v>
      </c>
      <c r="J215" s="11">
        <v>12000</v>
      </c>
      <c r="K215" s="12">
        <v>12000</v>
      </c>
      <c r="L215" s="9">
        <v>3653.4443835616426</v>
      </c>
    </row>
    <row r="216" spans="1:12" ht="15" x14ac:dyDescent="0.25">
      <c r="A216" s="3">
        <f t="shared" si="17"/>
        <v>213</v>
      </c>
      <c r="B216" s="4" t="s">
        <v>18</v>
      </c>
      <c r="C216" s="5">
        <v>6.3200000000000006E-2</v>
      </c>
      <c r="D216" s="6">
        <v>41364</v>
      </c>
      <c r="E216" s="4" t="s">
        <v>145</v>
      </c>
      <c r="F216" s="4" t="s">
        <v>222</v>
      </c>
      <c r="G216" s="7" t="s">
        <v>246</v>
      </c>
      <c r="H216" s="8" t="s">
        <v>14</v>
      </c>
      <c r="I216" s="13">
        <v>2</v>
      </c>
      <c r="J216" s="11">
        <v>40000</v>
      </c>
      <c r="K216" s="12">
        <v>40000</v>
      </c>
      <c r="L216" s="9">
        <v>12178.147945205474</v>
      </c>
    </row>
    <row r="217" spans="1:12" ht="15" x14ac:dyDescent="0.25">
      <c r="A217" s="3">
        <f t="shared" si="17"/>
        <v>214</v>
      </c>
      <c r="B217" s="4" t="s">
        <v>18</v>
      </c>
      <c r="C217" s="5">
        <v>6.3200000000000006E-2</v>
      </c>
      <c r="D217" s="6">
        <v>41364</v>
      </c>
      <c r="E217" s="4" t="s">
        <v>145</v>
      </c>
      <c r="F217" s="4" t="s">
        <v>222</v>
      </c>
      <c r="G217" s="7" t="s">
        <v>247</v>
      </c>
      <c r="H217" s="8" t="s">
        <v>14</v>
      </c>
      <c r="I217" s="13">
        <v>1</v>
      </c>
      <c r="J217" s="11">
        <v>25000</v>
      </c>
      <c r="K217" s="12">
        <v>25000</v>
      </c>
      <c r="L217" s="9">
        <v>7611.3424657534215</v>
      </c>
    </row>
    <row r="218" spans="1:12" ht="15" x14ac:dyDescent="0.25">
      <c r="A218" s="3">
        <f t="shared" si="17"/>
        <v>215</v>
      </c>
      <c r="B218" s="4" t="s">
        <v>18</v>
      </c>
      <c r="C218" s="5">
        <v>6.3200000000000006E-2</v>
      </c>
      <c r="D218" s="6">
        <v>41364</v>
      </c>
      <c r="E218" s="4" t="s">
        <v>145</v>
      </c>
      <c r="F218" s="4" t="s">
        <v>222</v>
      </c>
      <c r="G218" s="7" t="s">
        <v>248</v>
      </c>
      <c r="H218" s="8" t="s">
        <v>14</v>
      </c>
      <c r="I218" s="13">
        <v>1</v>
      </c>
      <c r="J218" s="11">
        <v>45000</v>
      </c>
      <c r="K218" s="12">
        <v>45000</v>
      </c>
      <c r="L218" s="9">
        <v>13700.416438356158</v>
      </c>
    </row>
    <row r="219" spans="1:12" ht="15" x14ac:dyDescent="0.25">
      <c r="A219" s="3">
        <f t="shared" si="17"/>
        <v>216</v>
      </c>
      <c r="B219" s="4" t="s">
        <v>18</v>
      </c>
      <c r="C219" s="5">
        <v>6.3200000000000006E-2</v>
      </c>
      <c r="D219" s="6">
        <v>41364</v>
      </c>
      <c r="E219" s="4" t="s">
        <v>145</v>
      </c>
      <c r="F219" s="4" t="s">
        <v>222</v>
      </c>
      <c r="G219" s="7" t="s">
        <v>249</v>
      </c>
      <c r="H219" s="8" t="s">
        <v>14</v>
      </c>
      <c r="I219" s="13">
        <v>1</v>
      </c>
      <c r="J219" s="11">
        <v>25000</v>
      </c>
      <c r="K219" s="12">
        <v>25000</v>
      </c>
      <c r="L219" s="9">
        <v>7611.3424657534215</v>
      </c>
    </row>
    <row r="220" spans="1:12" ht="15" x14ac:dyDescent="0.25">
      <c r="A220" s="3">
        <f t="shared" si="17"/>
        <v>217</v>
      </c>
      <c r="B220" s="4" t="s">
        <v>18</v>
      </c>
      <c r="C220" s="5">
        <v>6.3200000000000006E-2</v>
      </c>
      <c r="D220" s="6">
        <v>41364</v>
      </c>
      <c r="E220" s="4" t="s">
        <v>145</v>
      </c>
      <c r="F220" s="4" t="s">
        <v>222</v>
      </c>
      <c r="G220" s="7" t="s">
        <v>250</v>
      </c>
      <c r="H220" s="8" t="s">
        <v>14</v>
      </c>
      <c r="I220" s="13">
        <v>1</v>
      </c>
      <c r="J220" s="11">
        <v>45000</v>
      </c>
      <c r="K220" s="12">
        <v>45000</v>
      </c>
      <c r="L220" s="9">
        <v>13700.416438356158</v>
      </c>
    </row>
    <row r="221" spans="1:12" ht="15" x14ac:dyDescent="0.25">
      <c r="A221" s="3">
        <f t="shared" si="17"/>
        <v>218</v>
      </c>
      <c r="B221" s="4" t="s">
        <v>18</v>
      </c>
      <c r="C221" s="5">
        <v>6.3200000000000006E-2</v>
      </c>
      <c r="D221" s="6">
        <v>41364</v>
      </c>
      <c r="E221" s="4" t="s">
        <v>145</v>
      </c>
      <c r="F221" s="4" t="s">
        <v>222</v>
      </c>
      <c r="G221" s="7" t="s">
        <v>251</v>
      </c>
      <c r="H221" s="8" t="s">
        <v>14</v>
      </c>
      <c r="I221" s="13">
        <v>1</v>
      </c>
      <c r="J221" s="11">
        <v>45000</v>
      </c>
      <c r="K221" s="12">
        <v>45000</v>
      </c>
      <c r="L221" s="9">
        <v>13700.416438356158</v>
      </c>
    </row>
    <row r="222" spans="1:12" ht="15" x14ac:dyDescent="0.25">
      <c r="A222" s="3">
        <f t="shared" si="17"/>
        <v>219</v>
      </c>
      <c r="B222" s="4" t="s">
        <v>18</v>
      </c>
      <c r="C222" s="5">
        <v>6.3200000000000006E-2</v>
      </c>
      <c r="D222" s="6">
        <v>41364</v>
      </c>
      <c r="E222" s="4" t="s">
        <v>145</v>
      </c>
      <c r="F222" s="4" t="s">
        <v>222</v>
      </c>
      <c r="G222" s="7" t="s">
        <v>252</v>
      </c>
      <c r="H222" s="8" t="s">
        <v>14</v>
      </c>
      <c r="I222" s="13">
        <v>1</v>
      </c>
      <c r="J222" s="11">
        <v>45000</v>
      </c>
      <c r="K222" s="12">
        <v>45000</v>
      </c>
      <c r="L222" s="9">
        <v>13700.416438356158</v>
      </c>
    </row>
    <row r="223" spans="1:12" ht="15" x14ac:dyDescent="0.25">
      <c r="A223" s="3">
        <f t="shared" si="17"/>
        <v>220</v>
      </c>
      <c r="B223" s="4" t="s">
        <v>18</v>
      </c>
      <c r="C223" s="5">
        <v>6.3200000000000006E-2</v>
      </c>
      <c r="D223" s="6">
        <v>41364</v>
      </c>
      <c r="E223" s="4" t="s">
        <v>145</v>
      </c>
      <c r="F223" s="4" t="s">
        <v>222</v>
      </c>
      <c r="G223" s="7" t="s">
        <v>253</v>
      </c>
      <c r="H223" s="8" t="s">
        <v>14</v>
      </c>
      <c r="I223" s="13">
        <v>1</v>
      </c>
      <c r="J223" s="11">
        <v>45000</v>
      </c>
      <c r="K223" s="12">
        <v>45000</v>
      </c>
      <c r="L223" s="9">
        <v>13700.416438356158</v>
      </c>
    </row>
    <row r="224" spans="1:12" ht="15" x14ac:dyDescent="0.25">
      <c r="A224" s="3">
        <f t="shared" si="17"/>
        <v>221</v>
      </c>
      <c r="B224" s="4" t="s">
        <v>18</v>
      </c>
      <c r="C224" s="5">
        <v>6.3200000000000006E-2</v>
      </c>
      <c r="D224" s="6">
        <v>41364</v>
      </c>
      <c r="E224" s="4" t="s">
        <v>145</v>
      </c>
      <c r="F224" s="4" t="s">
        <v>222</v>
      </c>
      <c r="G224" s="7" t="s">
        <v>254</v>
      </c>
      <c r="H224" s="8" t="s">
        <v>14</v>
      </c>
      <c r="I224" s="13">
        <v>6</v>
      </c>
      <c r="J224" s="11">
        <v>70000</v>
      </c>
      <c r="K224" s="12">
        <f>+I224*J224</f>
        <v>420000</v>
      </c>
      <c r="L224" s="9">
        <v>127870.5534246575</v>
      </c>
    </row>
    <row r="225" spans="1:12" ht="15" x14ac:dyDescent="0.25">
      <c r="A225" s="3">
        <f t="shared" si="17"/>
        <v>222</v>
      </c>
      <c r="B225" s="4" t="s">
        <v>18</v>
      </c>
      <c r="C225" s="5">
        <v>6.3200000000000006E-2</v>
      </c>
      <c r="D225" s="6">
        <v>41364</v>
      </c>
      <c r="E225" s="4" t="s">
        <v>145</v>
      </c>
      <c r="F225" s="4" t="s">
        <v>222</v>
      </c>
      <c r="G225" s="7" t="s">
        <v>255</v>
      </c>
      <c r="H225" s="8" t="s">
        <v>14</v>
      </c>
      <c r="I225" s="13">
        <v>1</v>
      </c>
      <c r="J225" s="11">
        <v>70000</v>
      </c>
      <c r="K225" s="12">
        <v>70000</v>
      </c>
      <c r="L225" s="9">
        <v>21311.758904109593</v>
      </c>
    </row>
    <row r="226" spans="1:12" ht="15" x14ac:dyDescent="0.25">
      <c r="A226" s="3">
        <f t="shared" si="17"/>
        <v>223</v>
      </c>
      <c r="B226" s="4" t="s">
        <v>18</v>
      </c>
      <c r="C226" s="5">
        <v>6.3200000000000006E-2</v>
      </c>
      <c r="D226" s="6">
        <v>41364</v>
      </c>
      <c r="E226" s="4" t="s">
        <v>145</v>
      </c>
      <c r="F226" s="4" t="s">
        <v>222</v>
      </c>
      <c r="G226" s="7" t="s">
        <v>256</v>
      </c>
      <c r="H226" s="8" t="s">
        <v>14</v>
      </c>
      <c r="I226" s="13">
        <v>1</v>
      </c>
      <c r="J226" s="11">
        <v>15000</v>
      </c>
      <c r="K226" s="12">
        <v>15000</v>
      </c>
      <c r="L226" s="9">
        <v>4566.805479452054</v>
      </c>
    </row>
    <row r="227" spans="1:12" ht="15" x14ac:dyDescent="0.25">
      <c r="A227" s="3">
        <f t="shared" si="17"/>
        <v>224</v>
      </c>
      <c r="B227" s="4" t="s">
        <v>18</v>
      </c>
      <c r="C227" s="5">
        <v>6.3200000000000006E-2</v>
      </c>
      <c r="D227" s="6">
        <v>41364</v>
      </c>
      <c r="E227" s="4" t="s">
        <v>145</v>
      </c>
      <c r="F227" s="4" t="s">
        <v>222</v>
      </c>
      <c r="G227" s="7" t="s">
        <v>257</v>
      </c>
      <c r="H227" s="8" t="s">
        <v>14</v>
      </c>
      <c r="I227" s="13">
        <v>1</v>
      </c>
      <c r="J227" s="11">
        <v>25000</v>
      </c>
      <c r="K227" s="12">
        <v>25000</v>
      </c>
      <c r="L227" s="9">
        <v>7611.3424657534215</v>
      </c>
    </row>
    <row r="228" spans="1:12" ht="15" x14ac:dyDescent="0.25">
      <c r="A228" s="3">
        <f t="shared" si="17"/>
        <v>225</v>
      </c>
      <c r="B228" s="4" t="s">
        <v>18</v>
      </c>
      <c r="C228" s="5">
        <v>6.3200000000000006E-2</v>
      </c>
      <c r="D228" s="6">
        <v>41364</v>
      </c>
      <c r="E228" s="4" t="s">
        <v>145</v>
      </c>
      <c r="F228" s="4" t="s">
        <v>222</v>
      </c>
      <c r="G228" s="7" t="s">
        <v>258</v>
      </c>
      <c r="H228" s="8" t="s">
        <v>14</v>
      </c>
      <c r="I228" s="13">
        <v>1</v>
      </c>
      <c r="J228" s="11">
        <v>10000</v>
      </c>
      <c r="K228" s="12">
        <v>10000</v>
      </c>
      <c r="L228" s="9">
        <v>3044.5369863013684</v>
      </c>
    </row>
    <row r="229" spans="1:12" ht="15" x14ac:dyDescent="0.25">
      <c r="A229" s="3">
        <f t="shared" si="17"/>
        <v>226</v>
      </c>
      <c r="B229" s="4" t="s">
        <v>18</v>
      </c>
      <c r="C229" s="5">
        <v>6.3200000000000006E-2</v>
      </c>
      <c r="D229" s="6">
        <v>41364</v>
      </c>
      <c r="E229" s="4" t="s">
        <v>145</v>
      </c>
      <c r="F229" s="4" t="s">
        <v>222</v>
      </c>
      <c r="G229" s="7" t="s">
        <v>259</v>
      </c>
      <c r="H229" s="8" t="s">
        <v>14</v>
      </c>
      <c r="I229" s="13">
        <v>1</v>
      </c>
      <c r="J229" s="11">
        <v>50000</v>
      </c>
      <c r="K229" s="12">
        <v>50000</v>
      </c>
      <c r="L229" s="9">
        <v>15222.684931506843</v>
      </c>
    </row>
    <row r="230" spans="1:12" ht="15" x14ac:dyDescent="0.25">
      <c r="A230" s="3">
        <f t="shared" si="17"/>
        <v>227</v>
      </c>
      <c r="B230" s="4" t="s">
        <v>18</v>
      </c>
      <c r="C230" s="5">
        <v>6.3200000000000006E-2</v>
      </c>
      <c r="D230" s="6">
        <v>41364</v>
      </c>
      <c r="E230" s="4" t="s">
        <v>145</v>
      </c>
      <c r="F230" s="4" t="s">
        <v>222</v>
      </c>
      <c r="G230" s="7" t="s">
        <v>260</v>
      </c>
      <c r="H230" s="8" t="s">
        <v>14</v>
      </c>
      <c r="I230" s="13">
        <v>1</v>
      </c>
      <c r="J230" s="11">
        <v>10000</v>
      </c>
      <c r="K230" s="12">
        <v>10000</v>
      </c>
      <c r="L230" s="9">
        <v>3044.5369863013684</v>
      </c>
    </row>
    <row r="231" spans="1:12" ht="15" x14ac:dyDescent="0.25">
      <c r="A231" s="3">
        <f t="shared" si="17"/>
        <v>228</v>
      </c>
      <c r="B231" s="4" t="s">
        <v>18</v>
      </c>
      <c r="C231" s="5">
        <v>6.3200000000000006E-2</v>
      </c>
      <c r="D231" s="6">
        <v>41364</v>
      </c>
      <c r="E231" s="4" t="s">
        <v>145</v>
      </c>
      <c r="F231" s="4" t="s">
        <v>222</v>
      </c>
      <c r="G231" s="7" t="s">
        <v>261</v>
      </c>
      <c r="H231" s="8" t="s">
        <v>14</v>
      </c>
      <c r="I231" s="13">
        <v>1</v>
      </c>
      <c r="J231" s="11">
        <v>15000</v>
      </c>
      <c r="K231" s="12">
        <v>15000</v>
      </c>
      <c r="L231" s="9">
        <v>4566.805479452054</v>
      </c>
    </row>
    <row r="232" spans="1:12" ht="15" x14ac:dyDescent="0.25">
      <c r="A232" s="3">
        <f t="shared" si="17"/>
        <v>229</v>
      </c>
      <c r="B232" s="4" t="s">
        <v>18</v>
      </c>
      <c r="C232" s="5">
        <v>6.3200000000000006E-2</v>
      </c>
      <c r="D232" s="6">
        <v>41364</v>
      </c>
      <c r="E232" s="4" t="s">
        <v>145</v>
      </c>
      <c r="F232" s="4" t="s">
        <v>222</v>
      </c>
      <c r="G232" s="7" t="s">
        <v>262</v>
      </c>
      <c r="H232" s="8" t="s">
        <v>14</v>
      </c>
      <c r="I232" s="13">
        <v>1</v>
      </c>
      <c r="J232" s="11">
        <v>15000</v>
      </c>
      <c r="K232" s="12">
        <v>15000</v>
      </c>
      <c r="L232" s="9">
        <v>4566.805479452054</v>
      </c>
    </row>
    <row r="233" spans="1:12" ht="15" x14ac:dyDescent="0.25">
      <c r="A233" s="3">
        <f t="shared" si="17"/>
        <v>230</v>
      </c>
      <c r="B233" s="4" t="s">
        <v>18</v>
      </c>
      <c r="C233" s="5">
        <v>6.3200000000000006E-2</v>
      </c>
      <c r="D233" s="6">
        <v>41364</v>
      </c>
      <c r="E233" s="4" t="s">
        <v>145</v>
      </c>
      <c r="F233" s="4" t="s">
        <v>222</v>
      </c>
      <c r="G233" s="7" t="s">
        <v>263</v>
      </c>
      <c r="H233" s="8" t="s">
        <v>14</v>
      </c>
      <c r="I233" s="13">
        <v>1</v>
      </c>
      <c r="J233" s="11">
        <v>55000</v>
      </c>
      <c r="K233" s="12">
        <v>55000</v>
      </c>
      <c r="L233" s="9">
        <v>16744.953424657528</v>
      </c>
    </row>
    <row r="234" spans="1:12" ht="15" x14ac:dyDescent="0.25">
      <c r="A234" s="3">
        <f t="shared" si="17"/>
        <v>231</v>
      </c>
      <c r="B234" s="4" t="s">
        <v>18</v>
      </c>
      <c r="C234" s="5">
        <v>6.3200000000000006E-2</v>
      </c>
      <c r="D234" s="6">
        <v>41364</v>
      </c>
      <c r="E234" s="4" t="s">
        <v>145</v>
      </c>
      <c r="F234" s="4" t="s">
        <v>222</v>
      </c>
      <c r="G234" s="7" t="s">
        <v>264</v>
      </c>
      <c r="H234" s="8" t="s">
        <v>14</v>
      </c>
      <c r="I234" s="13">
        <v>1</v>
      </c>
      <c r="J234" s="11">
        <v>55000</v>
      </c>
      <c r="K234" s="12">
        <v>55000</v>
      </c>
      <c r="L234" s="9">
        <v>16744.953424657528</v>
      </c>
    </row>
    <row r="235" spans="1:12" ht="15" x14ac:dyDescent="0.25">
      <c r="A235" s="3">
        <f t="shared" si="17"/>
        <v>232</v>
      </c>
      <c r="B235" s="4" t="s">
        <v>18</v>
      </c>
      <c r="C235" s="5">
        <v>6.3200000000000006E-2</v>
      </c>
      <c r="D235" s="6">
        <v>41364</v>
      </c>
      <c r="E235" s="4" t="s">
        <v>145</v>
      </c>
      <c r="F235" s="4" t="s">
        <v>222</v>
      </c>
      <c r="G235" s="7" t="s">
        <v>265</v>
      </c>
      <c r="H235" s="8" t="s">
        <v>14</v>
      </c>
      <c r="I235" s="13">
        <v>1</v>
      </c>
      <c r="J235" s="11">
        <v>55000</v>
      </c>
      <c r="K235" s="12">
        <v>55000</v>
      </c>
      <c r="L235" s="9">
        <v>16744.953424657528</v>
      </c>
    </row>
    <row r="236" spans="1:12" ht="15" x14ac:dyDescent="0.25">
      <c r="A236" s="3">
        <f t="shared" si="17"/>
        <v>233</v>
      </c>
      <c r="B236" s="4" t="s">
        <v>18</v>
      </c>
      <c r="C236" s="5">
        <v>6.3200000000000006E-2</v>
      </c>
      <c r="D236" s="6">
        <v>41364</v>
      </c>
      <c r="E236" s="4" t="s">
        <v>145</v>
      </c>
      <c r="F236" s="4" t="s">
        <v>222</v>
      </c>
      <c r="G236" s="7" t="s">
        <v>266</v>
      </c>
      <c r="H236" s="8" t="s">
        <v>14</v>
      </c>
      <c r="I236" s="13">
        <v>1</v>
      </c>
      <c r="J236" s="11">
        <v>75000</v>
      </c>
      <c r="K236" s="12">
        <v>75000</v>
      </c>
      <c r="L236" s="9">
        <v>22834.027397260266</v>
      </c>
    </row>
    <row r="237" spans="1:12" ht="15" x14ac:dyDescent="0.25">
      <c r="A237" s="3">
        <f t="shared" si="17"/>
        <v>234</v>
      </c>
      <c r="B237" s="4" t="s">
        <v>18</v>
      </c>
      <c r="C237" s="5">
        <v>6.3200000000000006E-2</v>
      </c>
      <c r="D237" s="6">
        <v>41364</v>
      </c>
      <c r="E237" s="4" t="s">
        <v>145</v>
      </c>
      <c r="F237" s="4" t="s">
        <v>222</v>
      </c>
      <c r="G237" s="7" t="s">
        <v>267</v>
      </c>
      <c r="H237" s="8" t="s">
        <v>14</v>
      </c>
      <c r="I237" s="13">
        <v>1</v>
      </c>
      <c r="J237" s="11">
        <v>70000</v>
      </c>
      <c r="K237" s="12">
        <v>70000</v>
      </c>
      <c r="L237" s="9">
        <v>21311.758904109593</v>
      </c>
    </row>
    <row r="238" spans="1:12" ht="15" x14ac:dyDescent="0.25">
      <c r="A238" s="3">
        <f t="shared" si="17"/>
        <v>235</v>
      </c>
      <c r="B238" s="4" t="s">
        <v>18</v>
      </c>
      <c r="C238" s="5">
        <v>6.3200000000000006E-2</v>
      </c>
      <c r="D238" s="6">
        <v>41364</v>
      </c>
      <c r="E238" s="4" t="s">
        <v>145</v>
      </c>
      <c r="F238" s="4" t="s">
        <v>222</v>
      </c>
      <c r="G238" s="7" t="s">
        <v>268</v>
      </c>
      <c r="H238" s="8" t="s">
        <v>14</v>
      </c>
      <c r="I238" s="13">
        <v>1</v>
      </c>
      <c r="J238" s="11">
        <v>70000</v>
      </c>
      <c r="K238" s="12">
        <v>70000</v>
      </c>
      <c r="L238" s="9">
        <v>21311.758904109593</v>
      </c>
    </row>
    <row r="239" spans="1:12" ht="15" x14ac:dyDescent="0.25">
      <c r="A239" s="3">
        <f t="shared" si="17"/>
        <v>236</v>
      </c>
      <c r="B239" s="4" t="s">
        <v>18</v>
      </c>
      <c r="C239" s="5">
        <v>6.3200000000000006E-2</v>
      </c>
      <c r="D239" s="6">
        <v>41364</v>
      </c>
      <c r="E239" s="4" t="s">
        <v>145</v>
      </c>
      <c r="F239" s="4" t="s">
        <v>222</v>
      </c>
      <c r="G239" s="7" t="s">
        <v>269</v>
      </c>
      <c r="H239" s="8" t="s">
        <v>14</v>
      </c>
      <c r="I239" s="13">
        <v>1</v>
      </c>
      <c r="J239" s="14">
        <v>150000</v>
      </c>
      <c r="K239" s="12">
        <v>150000</v>
      </c>
      <c r="L239" s="9">
        <v>45668.054794520533</v>
      </c>
    </row>
    <row r="240" spans="1:12" ht="15" x14ac:dyDescent="0.25">
      <c r="A240" s="3">
        <f t="shared" si="17"/>
        <v>237</v>
      </c>
      <c r="B240" s="4" t="s">
        <v>18</v>
      </c>
      <c r="C240" s="5">
        <v>6.3200000000000006E-2</v>
      </c>
      <c r="D240" s="6">
        <v>41364</v>
      </c>
      <c r="E240" s="4" t="s">
        <v>145</v>
      </c>
      <c r="F240" s="4" t="s">
        <v>222</v>
      </c>
      <c r="G240" s="7" t="s">
        <v>270</v>
      </c>
      <c r="H240" s="8" t="s">
        <v>14</v>
      </c>
      <c r="I240" s="13">
        <v>1</v>
      </c>
      <c r="J240" s="11">
        <v>10000</v>
      </c>
      <c r="K240" s="12">
        <v>10000</v>
      </c>
      <c r="L240" s="9">
        <v>3044.5369863013684</v>
      </c>
    </row>
    <row r="241" spans="1:12" ht="15" x14ac:dyDescent="0.25">
      <c r="A241" s="3">
        <f t="shared" si="17"/>
        <v>238</v>
      </c>
      <c r="B241" s="4" t="s">
        <v>18</v>
      </c>
      <c r="C241" s="5">
        <v>6.3200000000000006E-2</v>
      </c>
      <c r="D241" s="6">
        <v>41364</v>
      </c>
      <c r="E241" s="4" t="s">
        <v>145</v>
      </c>
      <c r="F241" s="4" t="s">
        <v>222</v>
      </c>
      <c r="G241" s="7" t="s">
        <v>271</v>
      </c>
      <c r="H241" s="8" t="s">
        <v>14</v>
      </c>
      <c r="I241" s="13">
        <v>1</v>
      </c>
      <c r="J241" s="11">
        <v>15000</v>
      </c>
      <c r="K241" s="12">
        <v>15000</v>
      </c>
      <c r="L241" s="9">
        <v>4566.805479452054</v>
      </c>
    </row>
    <row r="242" spans="1:12" ht="15" x14ac:dyDescent="0.25">
      <c r="A242" s="3">
        <f t="shared" si="17"/>
        <v>239</v>
      </c>
      <c r="B242" s="4" t="s">
        <v>18</v>
      </c>
      <c r="C242" s="5">
        <v>6.3200000000000006E-2</v>
      </c>
      <c r="D242" s="6">
        <v>41364</v>
      </c>
      <c r="E242" s="4" t="s">
        <v>145</v>
      </c>
      <c r="F242" s="4" t="s">
        <v>222</v>
      </c>
      <c r="G242" s="7" t="s">
        <v>272</v>
      </c>
      <c r="H242" s="8" t="s">
        <v>14</v>
      </c>
      <c r="I242" s="13">
        <v>1</v>
      </c>
      <c r="J242" s="11">
        <v>80000</v>
      </c>
      <c r="K242" s="12">
        <v>80000</v>
      </c>
      <c r="L242" s="9">
        <v>24356.295890410947</v>
      </c>
    </row>
    <row r="243" spans="1:12" ht="15" x14ac:dyDescent="0.25">
      <c r="A243" s="3">
        <f t="shared" si="17"/>
        <v>240</v>
      </c>
      <c r="B243" s="4" t="s">
        <v>18</v>
      </c>
      <c r="C243" s="5">
        <v>6.3200000000000006E-2</v>
      </c>
      <c r="D243" s="6">
        <v>41364</v>
      </c>
      <c r="E243" s="4" t="s">
        <v>145</v>
      </c>
      <c r="F243" s="4" t="s">
        <v>222</v>
      </c>
      <c r="G243" s="7" t="s">
        <v>273</v>
      </c>
      <c r="H243" s="8" t="s">
        <v>14</v>
      </c>
      <c r="I243" s="13">
        <v>1</v>
      </c>
      <c r="J243" s="11">
        <v>15000</v>
      </c>
      <c r="K243" s="12">
        <v>15000</v>
      </c>
      <c r="L243" s="9">
        <v>4566.805479452054</v>
      </c>
    </row>
    <row r="244" spans="1:12" ht="15" x14ac:dyDescent="0.25">
      <c r="A244" s="3">
        <f t="shared" si="17"/>
        <v>241</v>
      </c>
      <c r="B244" s="4" t="s">
        <v>18</v>
      </c>
      <c r="C244" s="5">
        <v>6.3200000000000006E-2</v>
      </c>
      <c r="D244" s="6">
        <v>41364</v>
      </c>
      <c r="E244" s="4" t="s">
        <v>145</v>
      </c>
      <c r="F244" s="4" t="s">
        <v>222</v>
      </c>
      <c r="G244" s="7" t="s">
        <v>274</v>
      </c>
      <c r="H244" s="8" t="s">
        <v>14</v>
      </c>
      <c r="I244" s="13">
        <v>1</v>
      </c>
      <c r="J244" s="11">
        <v>55000</v>
      </c>
      <c r="K244" s="12">
        <v>55000</v>
      </c>
      <c r="L244" s="9">
        <v>16744.953424657528</v>
      </c>
    </row>
    <row r="245" spans="1:12" ht="15" x14ac:dyDescent="0.25">
      <c r="A245" s="3">
        <f t="shared" si="17"/>
        <v>242</v>
      </c>
      <c r="B245" s="4" t="s">
        <v>18</v>
      </c>
      <c r="C245" s="5">
        <v>6.3200000000000006E-2</v>
      </c>
      <c r="D245" s="6">
        <v>41364</v>
      </c>
      <c r="E245" s="4" t="s">
        <v>145</v>
      </c>
      <c r="F245" s="4" t="s">
        <v>222</v>
      </c>
      <c r="G245" s="7" t="s">
        <v>275</v>
      </c>
      <c r="H245" s="8" t="s">
        <v>14</v>
      </c>
      <c r="I245" s="13">
        <v>1</v>
      </c>
      <c r="J245" s="11">
        <v>55000</v>
      </c>
      <c r="K245" s="12">
        <v>55000</v>
      </c>
      <c r="L245" s="9">
        <v>16744.953424657528</v>
      </c>
    </row>
    <row r="246" spans="1:12" ht="15" x14ac:dyDescent="0.25">
      <c r="A246" s="3">
        <f t="shared" si="17"/>
        <v>243</v>
      </c>
      <c r="B246" s="4" t="s">
        <v>18</v>
      </c>
      <c r="C246" s="5">
        <v>6.3200000000000006E-2</v>
      </c>
      <c r="D246" s="6">
        <v>41364</v>
      </c>
      <c r="E246" s="4" t="s">
        <v>145</v>
      </c>
      <c r="F246" s="4" t="s">
        <v>222</v>
      </c>
      <c r="G246" s="7" t="s">
        <v>276</v>
      </c>
      <c r="H246" s="8" t="s">
        <v>14</v>
      </c>
      <c r="I246" s="13">
        <v>1</v>
      </c>
      <c r="J246" s="11">
        <v>45000</v>
      </c>
      <c r="K246" s="12">
        <v>45000</v>
      </c>
      <c r="L246" s="9">
        <v>13700.416438356158</v>
      </c>
    </row>
    <row r="247" spans="1:12" ht="15" x14ac:dyDescent="0.25">
      <c r="A247" s="3">
        <f t="shared" si="17"/>
        <v>244</v>
      </c>
      <c r="B247" s="4" t="s">
        <v>18</v>
      </c>
      <c r="C247" s="5">
        <v>6.3200000000000006E-2</v>
      </c>
      <c r="D247" s="6">
        <v>41364</v>
      </c>
      <c r="E247" s="4" t="s">
        <v>145</v>
      </c>
      <c r="F247" s="4" t="s">
        <v>222</v>
      </c>
      <c r="G247" s="7" t="s">
        <v>277</v>
      </c>
      <c r="H247" s="8" t="s">
        <v>14</v>
      </c>
      <c r="I247" s="13">
        <v>1</v>
      </c>
      <c r="J247" s="11">
        <v>15000</v>
      </c>
      <c r="K247" s="12">
        <v>15000</v>
      </c>
      <c r="L247" s="9">
        <v>4566.805479452054</v>
      </c>
    </row>
    <row r="248" spans="1:12" ht="15" x14ac:dyDescent="0.25">
      <c r="A248" s="3">
        <f t="shared" si="17"/>
        <v>245</v>
      </c>
      <c r="B248" s="4" t="s">
        <v>18</v>
      </c>
      <c r="C248" s="5">
        <v>6.3200000000000006E-2</v>
      </c>
      <c r="D248" s="6">
        <v>41364</v>
      </c>
      <c r="E248" s="4" t="s">
        <v>145</v>
      </c>
      <c r="F248" s="4" t="s">
        <v>222</v>
      </c>
      <c r="G248" s="7" t="s">
        <v>278</v>
      </c>
      <c r="H248" s="8" t="s">
        <v>14</v>
      </c>
      <c r="I248" s="13">
        <v>1</v>
      </c>
      <c r="J248" s="11">
        <v>15000</v>
      </c>
      <c r="K248" s="12">
        <v>15000</v>
      </c>
      <c r="L248" s="9">
        <v>4566.805479452054</v>
      </c>
    </row>
    <row r="249" spans="1:12" ht="15" x14ac:dyDescent="0.25">
      <c r="A249" s="3">
        <f t="shared" si="17"/>
        <v>246</v>
      </c>
      <c r="B249" s="4" t="s">
        <v>18</v>
      </c>
      <c r="C249" s="5">
        <v>6.3200000000000006E-2</v>
      </c>
      <c r="D249" s="6">
        <v>41364</v>
      </c>
      <c r="E249" s="4" t="s">
        <v>145</v>
      </c>
      <c r="F249" s="4" t="s">
        <v>222</v>
      </c>
      <c r="G249" s="7" t="s">
        <v>279</v>
      </c>
      <c r="H249" s="8" t="s">
        <v>14</v>
      </c>
      <c r="I249" s="13">
        <v>1</v>
      </c>
      <c r="J249" s="11">
        <v>45000</v>
      </c>
      <c r="K249" s="12">
        <v>45000</v>
      </c>
      <c r="L249" s="9">
        <v>13700.416438356158</v>
      </c>
    </row>
    <row r="250" spans="1:12" ht="15" x14ac:dyDescent="0.25">
      <c r="A250" s="3">
        <f t="shared" si="17"/>
        <v>247</v>
      </c>
      <c r="B250" s="4" t="s">
        <v>18</v>
      </c>
      <c r="C250" s="5">
        <v>6.3200000000000006E-2</v>
      </c>
      <c r="D250" s="6">
        <v>41364</v>
      </c>
      <c r="E250" s="4" t="s">
        <v>145</v>
      </c>
      <c r="F250" s="4" t="s">
        <v>222</v>
      </c>
      <c r="G250" s="7" t="s">
        <v>280</v>
      </c>
      <c r="H250" s="8" t="s">
        <v>14</v>
      </c>
      <c r="I250" s="13">
        <v>1</v>
      </c>
      <c r="J250" s="14">
        <v>450000</v>
      </c>
      <c r="K250" s="12">
        <v>450000</v>
      </c>
      <c r="L250" s="9">
        <v>137004.16438356161</v>
      </c>
    </row>
    <row r="251" spans="1:12" ht="15" x14ac:dyDescent="0.25">
      <c r="A251" s="3">
        <f t="shared" si="17"/>
        <v>248</v>
      </c>
      <c r="B251" s="4" t="s">
        <v>18</v>
      </c>
      <c r="C251" s="5">
        <v>6.3200000000000006E-2</v>
      </c>
      <c r="D251" s="6">
        <v>41364</v>
      </c>
      <c r="E251" s="4" t="s">
        <v>145</v>
      </c>
      <c r="F251" s="4" t="s">
        <v>222</v>
      </c>
      <c r="G251" s="7" t="s">
        <v>281</v>
      </c>
      <c r="H251" s="8" t="s">
        <v>14</v>
      </c>
      <c r="I251" s="13">
        <v>1</v>
      </c>
      <c r="J251" s="14">
        <v>500000</v>
      </c>
      <c r="K251" s="12">
        <v>500000</v>
      </c>
      <c r="L251" s="9">
        <v>152226.84931506845</v>
      </c>
    </row>
    <row r="252" spans="1:12" ht="15" x14ac:dyDescent="0.25">
      <c r="A252" s="3">
        <f t="shared" si="17"/>
        <v>249</v>
      </c>
      <c r="B252" s="4" t="s">
        <v>18</v>
      </c>
      <c r="C252" s="5">
        <v>6.3200000000000006E-2</v>
      </c>
      <c r="D252" s="6">
        <v>41364</v>
      </c>
      <c r="E252" s="4" t="s">
        <v>145</v>
      </c>
      <c r="F252" s="4" t="s">
        <v>222</v>
      </c>
      <c r="G252" s="7" t="s">
        <v>282</v>
      </c>
      <c r="H252" s="8" t="s">
        <v>14</v>
      </c>
      <c r="I252" s="13">
        <v>1</v>
      </c>
      <c r="J252" s="14">
        <v>500000</v>
      </c>
      <c r="K252" s="12">
        <v>500000</v>
      </c>
      <c r="L252" s="9">
        <v>152226.84931506845</v>
      </c>
    </row>
    <row r="253" spans="1:12" ht="15" x14ac:dyDescent="0.25">
      <c r="A253" s="3">
        <f t="shared" si="17"/>
        <v>250</v>
      </c>
      <c r="B253" s="4" t="s">
        <v>18</v>
      </c>
      <c r="C253" s="5">
        <v>6.3200000000000006E-2</v>
      </c>
      <c r="D253" s="6">
        <v>41364</v>
      </c>
      <c r="E253" s="4" t="s">
        <v>145</v>
      </c>
      <c r="F253" s="4" t="s">
        <v>222</v>
      </c>
      <c r="G253" s="7" t="s">
        <v>283</v>
      </c>
      <c r="H253" s="8" t="s">
        <v>14</v>
      </c>
      <c r="I253" s="13">
        <v>1</v>
      </c>
      <c r="J253" s="14">
        <v>500000</v>
      </c>
      <c r="K253" s="12">
        <v>500000</v>
      </c>
      <c r="L253" s="9">
        <v>152226.84931506845</v>
      </c>
    </row>
    <row r="254" spans="1:12" ht="15" x14ac:dyDescent="0.25">
      <c r="A254" s="3">
        <f t="shared" si="17"/>
        <v>251</v>
      </c>
      <c r="B254" s="4" t="s">
        <v>18</v>
      </c>
      <c r="C254" s="5">
        <v>6.3200000000000006E-2</v>
      </c>
      <c r="D254" s="6">
        <v>41364</v>
      </c>
      <c r="E254" s="4" t="s">
        <v>145</v>
      </c>
      <c r="F254" s="4" t="s">
        <v>222</v>
      </c>
      <c r="G254" s="7" t="s">
        <v>284</v>
      </c>
      <c r="H254" s="8" t="s">
        <v>14</v>
      </c>
      <c r="I254" s="3">
        <v>1</v>
      </c>
      <c r="J254" s="14">
        <v>150000</v>
      </c>
      <c r="K254" s="12">
        <v>150000</v>
      </c>
      <c r="L254" s="9">
        <v>45668.054794520533</v>
      </c>
    </row>
    <row r="255" spans="1:12" ht="15" x14ac:dyDescent="0.25">
      <c r="A255" s="3">
        <f t="shared" si="17"/>
        <v>252</v>
      </c>
      <c r="B255" s="4" t="s">
        <v>18</v>
      </c>
      <c r="C255" s="5">
        <v>6.3200000000000006E-2</v>
      </c>
      <c r="D255" s="6">
        <v>41364</v>
      </c>
      <c r="E255" s="4" t="s">
        <v>145</v>
      </c>
      <c r="F255" s="4" t="s">
        <v>222</v>
      </c>
      <c r="G255" s="7" t="s">
        <v>285</v>
      </c>
      <c r="H255" s="8" t="s">
        <v>14</v>
      </c>
      <c r="I255" s="3">
        <v>1</v>
      </c>
      <c r="J255" s="11">
        <v>40000</v>
      </c>
      <c r="K255" s="12">
        <v>40000</v>
      </c>
      <c r="L255" s="9">
        <v>12178.147945205474</v>
      </c>
    </row>
    <row r="256" spans="1:12" ht="15" x14ac:dyDescent="0.25">
      <c r="A256" s="3">
        <f t="shared" si="17"/>
        <v>253</v>
      </c>
      <c r="B256" s="4" t="s">
        <v>18</v>
      </c>
      <c r="C256" s="5">
        <v>6.3200000000000006E-2</v>
      </c>
      <c r="D256" s="6">
        <v>41364</v>
      </c>
      <c r="E256" s="4" t="s">
        <v>145</v>
      </c>
      <c r="F256" s="4" t="s">
        <v>222</v>
      </c>
      <c r="G256" s="7" t="s">
        <v>286</v>
      </c>
      <c r="H256" s="8" t="s">
        <v>14</v>
      </c>
      <c r="I256" s="3">
        <v>3</v>
      </c>
      <c r="J256" s="11">
        <v>40000</v>
      </c>
      <c r="K256" s="12">
        <f t="shared" ref="K256:K266" si="18">+I256*J256</f>
        <v>120000</v>
      </c>
      <c r="L256" s="9">
        <v>36534.443835616432</v>
      </c>
    </row>
    <row r="257" spans="1:12" ht="15" x14ac:dyDescent="0.25">
      <c r="A257" s="3">
        <f t="shared" si="17"/>
        <v>254</v>
      </c>
      <c r="B257" s="4" t="s">
        <v>18</v>
      </c>
      <c r="C257" s="5">
        <v>6.3200000000000006E-2</v>
      </c>
      <c r="D257" s="6">
        <v>41364</v>
      </c>
      <c r="E257" s="4" t="s">
        <v>145</v>
      </c>
      <c r="F257" s="4" t="s">
        <v>222</v>
      </c>
      <c r="G257" s="7" t="s">
        <v>287</v>
      </c>
      <c r="H257" s="8" t="s">
        <v>14</v>
      </c>
      <c r="I257" s="3">
        <v>2</v>
      </c>
      <c r="J257" s="11">
        <v>35000</v>
      </c>
      <c r="K257" s="12">
        <f t="shared" si="18"/>
        <v>70000</v>
      </c>
      <c r="L257" s="9">
        <v>21311.758904109593</v>
      </c>
    </row>
    <row r="258" spans="1:12" ht="15" x14ac:dyDescent="0.25">
      <c r="A258" s="3">
        <f t="shared" si="17"/>
        <v>255</v>
      </c>
      <c r="B258" s="4" t="s">
        <v>18</v>
      </c>
      <c r="C258" s="5">
        <v>6.3200000000000006E-2</v>
      </c>
      <c r="D258" s="6">
        <v>41364</v>
      </c>
      <c r="E258" s="4" t="s">
        <v>145</v>
      </c>
      <c r="F258" s="4" t="s">
        <v>222</v>
      </c>
      <c r="G258" s="7" t="s">
        <v>288</v>
      </c>
      <c r="H258" s="8" t="s">
        <v>14</v>
      </c>
      <c r="I258" s="3">
        <v>2</v>
      </c>
      <c r="J258" s="11">
        <v>25000</v>
      </c>
      <c r="K258" s="12">
        <f t="shared" si="18"/>
        <v>50000</v>
      </c>
      <c r="L258" s="9">
        <v>15222.684931506843</v>
      </c>
    </row>
    <row r="259" spans="1:12" ht="15" x14ac:dyDescent="0.25">
      <c r="A259" s="3">
        <f t="shared" si="17"/>
        <v>256</v>
      </c>
      <c r="B259" s="4" t="s">
        <v>18</v>
      </c>
      <c r="C259" s="5">
        <v>6.3200000000000006E-2</v>
      </c>
      <c r="D259" s="6">
        <v>41364</v>
      </c>
      <c r="E259" s="4" t="s">
        <v>145</v>
      </c>
      <c r="F259" s="4" t="s">
        <v>222</v>
      </c>
      <c r="G259" s="7" t="s">
        <v>288</v>
      </c>
      <c r="H259" s="8" t="s">
        <v>14</v>
      </c>
      <c r="I259" s="3">
        <v>4</v>
      </c>
      <c r="J259" s="11">
        <v>25000</v>
      </c>
      <c r="K259" s="12">
        <f t="shared" si="18"/>
        <v>100000</v>
      </c>
      <c r="L259" s="9">
        <v>30445.369863013686</v>
      </c>
    </row>
    <row r="260" spans="1:12" ht="15" x14ac:dyDescent="0.25">
      <c r="A260" s="3">
        <f t="shared" si="17"/>
        <v>257</v>
      </c>
      <c r="B260" s="4" t="s">
        <v>18</v>
      </c>
      <c r="C260" s="5">
        <v>6.3200000000000006E-2</v>
      </c>
      <c r="D260" s="6">
        <v>41364</v>
      </c>
      <c r="E260" s="4" t="s">
        <v>145</v>
      </c>
      <c r="F260" s="4" t="s">
        <v>222</v>
      </c>
      <c r="G260" s="7" t="s">
        <v>289</v>
      </c>
      <c r="H260" s="8" t="s">
        <v>14</v>
      </c>
      <c r="I260" s="3">
        <v>1</v>
      </c>
      <c r="J260" s="11">
        <v>20000</v>
      </c>
      <c r="K260" s="12">
        <f t="shared" si="18"/>
        <v>20000</v>
      </c>
      <c r="L260" s="9">
        <v>6089.0739726027368</v>
      </c>
    </row>
    <row r="261" spans="1:12" ht="15" x14ac:dyDescent="0.25">
      <c r="A261" s="3">
        <f t="shared" si="17"/>
        <v>258</v>
      </c>
      <c r="B261" s="4" t="s">
        <v>18</v>
      </c>
      <c r="C261" s="5">
        <v>6.3200000000000006E-2</v>
      </c>
      <c r="D261" s="6">
        <v>41364</v>
      </c>
      <c r="E261" s="4" t="s">
        <v>145</v>
      </c>
      <c r="F261" s="4" t="s">
        <v>222</v>
      </c>
      <c r="G261" s="7" t="s">
        <v>290</v>
      </c>
      <c r="H261" s="8" t="s">
        <v>14</v>
      </c>
      <c r="I261" s="3">
        <v>1</v>
      </c>
      <c r="J261" s="11">
        <v>20000</v>
      </c>
      <c r="K261" s="12">
        <f t="shared" si="18"/>
        <v>20000</v>
      </c>
      <c r="L261" s="9">
        <v>6089.0739726027368</v>
      </c>
    </row>
    <row r="262" spans="1:12" ht="15" x14ac:dyDescent="0.25">
      <c r="A262" s="3">
        <f t="shared" ref="A262:A325" si="19">A261+1</f>
        <v>259</v>
      </c>
      <c r="B262" s="4" t="s">
        <v>18</v>
      </c>
      <c r="C262" s="5">
        <v>6.3200000000000006E-2</v>
      </c>
      <c r="D262" s="6">
        <v>41364</v>
      </c>
      <c r="E262" s="4" t="s">
        <v>145</v>
      </c>
      <c r="F262" s="4" t="s">
        <v>222</v>
      </c>
      <c r="G262" s="7" t="s">
        <v>291</v>
      </c>
      <c r="H262" s="8" t="s">
        <v>14</v>
      </c>
      <c r="I262" s="3">
        <v>4</v>
      </c>
      <c r="J262" s="11">
        <v>10000</v>
      </c>
      <c r="K262" s="12">
        <f t="shared" si="18"/>
        <v>40000</v>
      </c>
      <c r="L262" s="9">
        <v>12178.147945205474</v>
      </c>
    </row>
    <row r="263" spans="1:12" ht="15" x14ac:dyDescent="0.25">
      <c r="A263" s="3">
        <f t="shared" si="19"/>
        <v>260</v>
      </c>
      <c r="B263" s="4" t="s">
        <v>18</v>
      </c>
      <c r="C263" s="5">
        <v>6.3200000000000006E-2</v>
      </c>
      <c r="D263" s="6">
        <v>41364</v>
      </c>
      <c r="E263" s="4" t="s">
        <v>145</v>
      </c>
      <c r="F263" s="4" t="s">
        <v>222</v>
      </c>
      <c r="G263" s="7" t="s">
        <v>292</v>
      </c>
      <c r="H263" s="8" t="s">
        <v>14</v>
      </c>
      <c r="I263" s="3">
        <v>2</v>
      </c>
      <c r="J263" s="11">
        <v>15000</v>
      </c>
      <c r="K263" s="12">
        <f t="shared" si="18"/>
        <v>30000</v>
      </c>
      <c r="L263" s="9">
        <v>9133.610958904108</v>
      </c>
    </row>
    <row r="264" spans="1:12" ht="15" x14ac:dyDescent="0.25">
      <c r="A264" s="3">
        <f t="shared" si="19"/>
        <v>261</v>
      </c>
      <c r="B264" s="4" t="s">
        <v>18</v>
      </c>
      <c r="C264" s="5">
        <v>6.3200000000000006E-2</v>
      </c>
      <c r="D264" s="6">
        <v>41364</v>
      </c>
      <c r="E264" s="4" t="s">
        <v>145</v>
      </c>
      <c r="F264" s="4" t="s">
        <v>222</v>
      </c>
      <c r="G264" s="7" t="s">
        <v>293</v>
      </c>
      <c r="H264" s="8" t="s">
        <v>14</v>
      </c>
      <c r="I264" s="3">
        <v>3</v>
      </c>
      <c r="J264" s="11">
        <v>5000</v>
      </c>
      <c r="K264" s="12">
        <f t="shared" si="18"/>
        <v>15000</v>
      </c>
      <c r="L264" s="9">
        <v>4566.805479452054</v>
      </c>
    </row>
    <row r="265" spans="1:12" ht="15" x14ac:dyDescent="0.25">
      <c r="A265" s="3">
        <f t="shared" si="19"/>
        <v>262</v>
      </c>
      <c r="B265" s="4" t="s">
        <v>18</v>
      </c>
      <c r="C265" s="5">
        <v>6.3200000000000006E-2</v>
      </c>
      <c r="D265" s="6">
        <v>41364</v>
      </c>
      <c r="E265" s="4" t="s">
        <v>145</v>
      </c>
      <c r="F265" s="4" t="s">
        <v>222</v>
      </c>
      <c r="G265" s="7" t="s">
        <v>294</v>
      </c>
      <c r="H265" s="8" t="s">
        <v>14</v>
      </c>
      <c r="I265" s="3">
        <v>2</v>
      </c>
      <c r="J265" s="11">
        <v>7500</v>
      </c>
      <c r="K265" s="12">
        <f t="shared" si="18"/>
        <v>15000</v>
      </c>
      <c r="L265" s="9">
        <v>4566.805479452054</v>
      </c>
    </row>
    <row r="266" spans="1:12" ht="15" x14ac:dyDescent="0.25">
      <c r="A266" s="3">
        <f t="shared" si="19"/>
        <v>263</v>
      </c>
      <c r="B266" s="4" t="s">
        <v>18</v>
      </c>
      <c r="C266" s="5">
        <v>6.3200000000000006E-2</v>
      </c>
      <c r="D266" s="6">
        <v>41364</v>
      </c>
      <c r="E266" s="4" t="s">
        <v>145</v>
      </c>
      <c r="F266" s="4" t="s">
        <v>222</v>
      </c>
      <c r="G266" s="7" t="s">
        <v>295</v>
      </c>
      <c r="H266" s="8" t="s">
        <v>14</v>
      </c>
      <c r="I266" s="3">
        <v>1</v>
      </c>
      <c r="J266" s="11">
        <v>5000</v>
      </c>
      <c r="K266" s="12">
        <f t="shared" si="18"/>
        <v>5000</v>
      </c>
      <c r="L266" s="9">
        <v>1522.2684931506842</v>
      </c>
    </row>
    <row r="267" spans="1:12" ht="15" x14ac:dyDescent="0.25">
      <c r="A267" s="3">
        <f t="shared" si="19"/>
        <v>264</v>
      </c>
      <c r="B267" s="4" t="s">
        <v>20</v>
      </c>
      <c r="C267" s="5">
        <v>9.5000000000000001E-2</v>
      </c>
      <c r="D267" s="6">
        <v>41364</v>
      </c>
      <c r="E267" s="4" t="s">
        <v>145</v>
      </c>
      <c r="F267" s="4" t="s">
        <v>296</v>
      </c>
      <c r="G267" s="7" t="s">
        <v>297</v>
      </c>
      <c r="H267" s="8" t="s">
        <v>14</v>
      </c>
      <c r="I267" s="3">
        <v>1</v>
      </c>
      <c r="J267" s="11">
        <v>1500000</v>
      </c>
      <c r="K267" s="12">
        <f>I267*J267</f>
        <v>1500000</v>
      </c>
      <c r="L267" s="9">
        <v>0</v>
      </c>
    </row>
    <row r="268" spans="1:12" ht="15" x14ac:dyDescent="0.25">
      <c r="A268" s="3">
        <f t="shared" si="19"/>
        <v>265</v>
      </c>
      <c r="B268" s="4" t="s">
        <v>20</v>
      </c>
      <c r="C268" s="5">
        <v>9.5000000000000001E-2</v>
      </c>
      <c r="D268" s="6">
        <v>41364</v>
      </c>
      <c r="E268" s="4" t="s">
        <v>145</v>
      </c>
      <c r="F268" s="4" t="s">
        <v>296</v>
      </c>
      <c r="G268" s="7" t="s">
        <v>298</v>
      </c>
      <c r="H268" s="8" t="s">
        <v>14</v>
      </c>
      <c r="I268" s="3">
        <v>1</v>
      </c>
      <c r="J268" s="11">
        <v>1000000</v>
      </c>
      <c r="K268" s="12">
        <f>+I268*J268</f>
        <v>1000000</v>
      </c>
      <c r="L268" s="9">
        <v>0</v>
      </c>
    </row>
    <row r="269" spans="1:12" ht="15" x14ac:dyDescent="0.25">
      <c r="A269" s="3">
        <f t="shared" si="19"/>
        <v>266</v>
      </c>
      <c r="B269" s="4" t="s">
        <v>20</v>
      </c>
      <c r="C269" s="5">
        <v>9.5000000000000001E-2</v>
      </c>
      <c r="D269" s="6">
        <v>41364</v>
      </c>
      <c r="E269" s="4" t="s">
        <v>145</v>
      </c>
      <c r="F269" s="4" t="s">
        <v>296</v>
      </c>
      <c r="G269" s="7" t="s">
        <v>299</v>
      </c>
      <c r="H269" s="8" t="s">
        <v>14</v>
      </c>
      <c r="I269" s="3">
        <v>1</v>
      </c>
      <c r="J269" s="11">
        <v>1000000</v>
      </c>
      <c r="K269" s="12">
        <f>+I269*J269</f>
        <v>1000000</v>
      </c>
      <c r="L269" s="9">
        <v>0</v>
      </c>
    </row>
    <row r="270" spans="1:12" ht="15" x14ac:dyDescent="0.25">
      <c r="A270" s="3">
        <f t="shared" si="19"/>
        <v>267</v>
      </c>
      <c r="B270" s="4" t="s">
        <v>20</v>
      </c>
      <c r="C270" s="5">
        <v>9.5000000000000001E-2</v>
      </c>
      <c r="D270" s="6">
        <v>41364</v>
      </c>
      <c r="E270" s="4" t="s">
        <v>145</v>
      </c>
      <c r="F270" s="4" t="s">
        <v>296</v>
      </c>
      <c r="G270" s="7" t="s">
        <v>300</v>
      </c>
      <c r="H270" s="8" t="s">
        <v>14</v>
      </c>
      <c r="I270" s="3">
        <v>1</v>
      </c>
      <c r="J270" s="11">
        <v>1000000</v>
      </c>
      <c r="K270" s="12">
        <f>+I270*J270</f>
        <v>1000000</v>
      </c>
      <c r="L270" s="9">
        <v>0</v>
      </c>
    </row>
    <row r="271" spans="1:12" ht="15" x14ac:dyDescent="0.25">
      <c r="A271" s="3">
        <f t="shared" si="19"/>
        <v>268</v>
      </c>
      <c r="B271" s="4" t="s">
        <v>10</v>
      </c>
      <c r="C271" s="5">
        <v>9.5000000000000001E-2</v>
      </c>
      <c r="D271" s="6">
        <v>41364</v>
      </c>
      <c r="E271" s="4" t="s">
        <v>145</v>
      </c>
      <c r="F271" s="4" t="s">
        <v>301</v>
      </c>
      <c r="G271" s="7" t="s">
        <v>93</v>
      </c>
      <c r="H271" s="8" t="s">
        <v>14</v>
      </c>
      <c r="I271" s="3">
        <v>4</v>
      </c>
      <c r="J271" s="11">
        <v>750</v>
      </c>
      <c r="K271" s="12">
        <v>750</v>
      </c>
      <c r="L271" s="9">
        <v>0</v>
      </c>
    </row>
    <row r="272" spans="1:12" ht="15" x14ac:dyDescent="0.25">
      <c r="A272" s="3">
        <f t="shared" si="19"/>
        <v>269</v>
      </c>
      <c r="B272" s="4" t="s">
        <v>10</v>
      </c>
      <c r="C272" s="5">
        <v>9.5000000000000001E-2</v>
      </c>
      <c r="D272" s="6">
        <v>41364</v>
      </c>
      <c r="E272" s="4" t="s">
        <v>145</v>
      </c>
      <c r="F272" s="4" t="s">
        <v>301</v>
      </c>
      <c r="G272" s="7" t="s">
        <v>97</v>
      </c>
      <c r="H272" s="8" t="s">
        <v>14</v>
      </c>
      <c r="I272" s="3">
        <v>2</v>
      </c>
      <c r="J272" s="11">
        <v>8500</v>
      </c>
      <c r="K272" s="12">
        <v>8500</v>
      </c>
      <c r="L272" s="9">
        <v>0</v>
      </c>
    </row>
    <row r="273" spans="1:12" ht="15" x14ac:dyDescent="0.25">
      <c r="A273" s="3">
        <f t="shared" si="19"/>
        <v>270</v>
      </c>
      <c r="B273" s="4" t="s">
        <v>10</v>
      </c>
      <c r="C273" s="5">
        <v>9.5000000000000001E-2</v>
      </c>
      <c r="D273" s="6">
        <v>41364</v>
      </c>
      <c r="E273" s="4" t="s">
        <v>145</v>
      </c>
      <c r="F273" s="4" t="s">
        <v>301</v>
      </c>
      <c r="G273" s="7" t="s">
        <v>13</v>
      </c>
      <c r="H273" s="8" t="s">
        <v>14</v>
      </c>
      <c r="I273" s="3">
        <v>2</v>
      </c>
      <c r="J273" s="11">
        <v>1200</v>
      </c>
      <c r="K273" s="12">
        <v>1200</v>
      </c>
      <c r="L273" s="9">
        <v>0</v>
      </c>
    </row>
    <row r="274" spans="1:12" ht="15" x14ac:dyDescent="0.25">
      <c r="A274" s="3">
        <f t="shared" si="19"/>
        <v>271</v>
      </c>
      <c r="B274" s="4" t="s">
        <v>53</v>
      </c>
      <c r="C274" s="5">
        <v>0.19</v>
      </c>
      <c r="D274" s="6">
        <v>41364</v>
      </c>
      <c r="E274" s="4" t="s">
        <v>145</v>
      </c>
      <c r="F274" s="4" t="s">
        <v>301</v>
      </c>
      <c r="G274" s="7" t="s">
        <v>195</v>
      </c>
      <c r="H274" s="8" t="s">
        <v>14</v>
      </c>
      <c r="I274" s="3">
        <v>1</v>
      </c>
      <c r="J274" s="11">
        <v>5500</v>
      </c>
      <c r="K274" s="12">
        <v>5500</v>
      </c>
      <c r="L274" s="9">
        <v>0</v>
      </c>
    </row>
    <row r="275" spans="1:12" ht="15" x14ac:dyDescent="0.25">
      <c r="A275" s="3">
        <f t="shared" si="19"/>
        <v>272</v>
      </c>
      <c r="B275" s="4" t="s">
        <v>18</v>
      </c>
      <c r="C275" s="5">
        <v>6.3200000000000006E-2</v>
      </c>
      <c r="D275" s="6">
        <v>41364</v>
      </c>
      <c r="E275" s="4" t="s">
        <v>145</v>
      </c>
      <c r="F275" s="4" t="s">
        <v>301</v>
      </c>
      <c r="G275" s="7" t="s">
        <v>302</v>
      </c>
      <c r="H275" s="8" t="s">
        <v>14</v>
      </c>
      <c r="I275" s="3">
        <v>1</v>
      </c>
      <c r="J275" s="11">
        <f>55000000-2550000</f>
        <v>52450000</v>
      </c>
      <c r="K275" s="12">
        <f t="shared" ref="K275:K288" si="20">+I275*J275</f>
        <v>52450000</v>
      </c>
      <c r="L275" s="9">
        <v>6646047.4405478984</v>
      </c>
    </row>
    <row r="276" spans="1:12" ht="15" x14ac:dyDescent="0.25">
      <c r="A276" s="3">
        <f t="shared" si="19"/>
        <v>273</v>
      </c>
      <c r="B276" s="4" t="s">
        <v>18</v>
      </c>
      <c r="C276" s="5">
        <v>6.3200000000000006E-2</v>
      </c>
      <c r="D276" s="6">
        <v>41364</v>
      </c>
      <c r="E276" s="4" t="s">
        <v>145</v>
      </c>
      <c r="F276" s="4" t="s">
        <v>301</v>
      </c>
      <c r="G276" s="7" t="s">
        <v>303</v>
      </c>
      <c r="H276" s="8" t="s">
        <v>14</v>
      </c>
      <c r="I276" s="3">
        <v>1</v>
      </c>
      <c r="J276" s="11">
        <v>750000</v>
      </c>
      <c r="K276" s="12">
        <f t="shared" si="20"/>
        <v>750000</v>
      </c>
      <c r="L276" s="9">
        <v>228340.27397260268</v>
      </c>
    </row>
    <row r="277" spans="1:12" ht="15" x14ac:dyDescent="0.25">
      <c r="A277" s="3">
        <f t="shared" si="19"/>
        <v>274</v>
      </c>
      <c r="B277" s="4" t="s">
        <v>18</v>
      </c>
      <c r="C277" s="5">
        <v>6.3200000000000006E-2</v>
      </c>
      <c r="D277" s="6">
        <v>41364</v>
      </c>
      <c r="E277" s="4" t="s">
        <v>145</v>
      </c>
      <c r="F277" s="4" t="s">
        <v>301</v>
      </c>
      <c r="G277" s="7" t="s">
        <v>304</v>
      </c>
      <c r="H277" s="8" t="s">
        <v>14</v>
      </c>
      <c r="I277" s="3">
        <v>1</v>
      </c>
      <c r="J277" s="11">
        <v>500000</v>
      </c>
      <c r="K277" s="12">
        <f t="shared" si="20"/>
        <v>500000</v>
      </c>
      <c r="L277" s="9">
        <v>152226.84931506845</v>
      </c>
    </row>
    <row r="278" spans="1:12" ht="15" x14ac:dyDescent="0.25">
      <c r="A278" s="3">
        <f t="shared" si="19"/>
        <v>275</v>
      </c>
      <c r="B278" s="4" t="s">
        <v>18</v>
      </c>
      <c r="C278" s="5">
        <v>6.3200000000000006E-2</v>
      </c>
      <c r="D278" s="6">
        <v>41364</v>
      </c>
      <c r="E278" s="4" t="s">
        <v>145</v>
      </c>
      <c r="F278" s="4" t="s">
        <v>301</v>
      </c>
      <c r="G278" s="7" t="s">
        <v>305</v>
      </c>
      <c r="H278" s="8" t="s">
        <v>14</v>
      </c>
      <c r="I278" s="3">
        <v>1</v>
      </c>
      <c r="J278" s="11">
        <v>10000</v>
      </c>
      <c r="K278" s="12">
        <f t="shared" si="20"/>
        <v>10000</v>
      </c>
      <c r="L278" s="9">
        <v>3044.5369863013684</v>
      </c>
    </row>
    <row r="279" spans="1:12" ht="15" x14ac:dyDescent="0.25">
      <c r="A279" s="3">
        <f t="shared" si="19"/>
        <v>276</v>
      </c>
      <c r="B279" s="4" t="s">
        <v>18</v>
      </c>
      <c r="C279" s="5">
        <v>6.3200000000000006E-2</v>
      </c>
      <c r="D279" s="6">
        <v>41364</v>
      </c>
      <c r="E279" s="4" t="s">
        <v>145</v>
      </c>
      <c r="F279" s="4" t="s">
        <v>301</v>
      </c>
      <c r="G279" s="7" t="s">
        <v>306</v>
      </c>
      <c r="H279" s="8" t="s">
        <v>14</v>
      </c>
      <c r="I279" s="3">
        <v>1</v>
      </c>
      <c r="J279" s="11">
        <v>850000</v>
      </c>
      <c r="K279" s="12">
        <f t="shared" si="20"/>
        <v>850000</v>
      </c>
      <c r="L279" s="9">
        <v>258785.64383561636</v>
      </c>
    </row>
    <row r="280" spans="1:12" ht="15" x14ac:dyDescent="0.25">
      <c r="A280" s="3">
        <f t="shared" si="19"/>
        <v>277</v>
      </c>
      <c r="B280" s="4" t="s">
        <v>18</v>
      </c>
      <c r="C280" s="5">
        <v>6.3200000000000006E-2</v>
      </c>
      <c r="D280" s="6">
        <v>41364</v>
      </c>
      <c r="E280" s="4" t="s">
        <v>145</v>
      </c>
      <c r="F280" s="4" t="s">
        <v>301</v>
      </c>
      <c r="G280" s="7" t="s">
        <v>307</v>
      </c>
      <c r="H280" s="8" t="s">
        <v>14</v>
      </c>
      <c r="I280" s="3">
        <v>1</v>
      </c>
      <c r="J280" s="11">
        <v>250000</v>
      </c>
      <c r="K280" s="12">
        <f t="shared" si="20"/>
        <v>250000</v>
      </c>
      <c r="L280" s="9">
        <v>76113.424657534226</v>
      </c>
    </row>
    <row r="281" spans="1:12" ht="15" x14ac:dyDescent="0.25">
      <c r="A281" s="3">
        <f t="shared" si="19"/>
        <v>278</v>
      </c>
      <c r="B281" s="4" t="s">
        <v>18</v>
      </c>
      <c r="C281" s="5">
        <v>6.3200000000000006E-2</v>
      </c>
      <c r="D281" s="6">
        <v>41364</v>
      </c>
      <c r="E281" s="4" t="s">
        <v>145</v>
      </c>
      <c r="F281" s="4" t="s">
        <v>301</v>
      </c>
      <c r="G281" s="7" t="s">
        <v>308</v>
      </c>
      <c r="H281" s="8" t="s">
        <v>14</v>
      </c>
      <c r="I281" s="3">
        <v>1</v>
      </c>
      <c r="J281" s="11">
        <v>250000</v>
      </c>
      <c r="K281" s="12">
        <f t="shared" si="20"/>
        <v>250000</v>
      </c>
      <c r="L281" s="9">
        <v>76113.424657534226</v>
      </c>
    </row>
    <row r="282" spans="1:12" ht="15" x14ac:dyDescent="0.25">
      <c r="A282" s="3">
        <f t="shared" si="19"/>
        <v>279</v>
      </c>
      <c r="B282" s="4" t="s">
        <v>18</v>
      </c>
      <c r="C282" s="5">
        <v>6.3200000000000006E-2</v>
      </c>
      <c r="D282" s="6">
        <v>41364</v>
      </c>
      <c r="E282" s="4" t="s">
        <v>145</v>
      </c>
      <c r="F282" s="4" t="s">
        <v>301</v>
      </c>
      <c r="G282" s="7" t="s">
        <v>309</v>
      </c>
      <c r="H282" s="8" t="s">
        <v>14</v>
      </c>
      <c r="I282" s="3">
        <v>1</v>
      </c>
      <c r="J282" s="11">
        <v>250000</v>
      </c>
      <c r="K282" s="12">
        <f t="shared" si="20"/>
        <v>250000</v>
      </c>
      <c r="L282" s="9">
        <v>76113.424657534226</v>
      </c>
    </row>
    <row r="283" spans="1:12" ht="15" x14ac:dyDescent="0.25">
      <c r="A283" s="3">
        <f t="shared" si="19"/>
        <v>280</v>
      </c>
      <c r="B283" s="4" t="s">
        <v>18</v>
      </c>
      <c r="C283" s="5">
        <v>6.3200000000000006E-2</v>
      </c>
      <c r="D283" s="6">
        <v>41364</v>
      </c>
      <c r="E283" s="4" t="s">
        <v>145</v>
      </c>
      <c r="F283" s="4" t="s">
        <v>301</v>
      </c>
      <c r="G283" s="7" t="s">
        <v>310</v>
      </c>
      <c r="H283" s="8" t="s">
        <v>14</v>
      </c>
      <c r="I283" s="3">
        <v>1</v>
      </c>
      <c r="J283" s="11">
        <v>550000</v>
      </c>
      <c r="K283" s="12">
        <f t="shared" si="20"/>
        <v>550000</v>
      </c>
      <c r="L283" s="9">
        <v>167449.53424657532</v>
      </c>
    </row>
    <row r="284" spans="1:12" ht="15" x14ac:dyDescent="0.25">
      <c r="A284" s="3">
        <f t="shared" si="19"/>
        <v>281</v>
      </c>
      <c r="B284" s="4" t="s">
        <v>18</v>
      </c>
      <c r="C284" s="5">
        <v>6.3200000000000006E-2</v>
      </c>
      <c r="D284" s="6">
        <v>41364</v>
      </c>
      <c r="E284" s="4" t="s">
        <v>145</v>
      </c>
      <c r="F284" s="4" t="s">
        <v>301</v>
      </c>
      <c r="G284" s="7" t="s">
        <v>311</v>
      </c>
      <c r="H284" s="8" t="s">
        <v>14</v>
      </c>
      <c r="I284" s="3">
        <v>4</v>
      </c>
      <c r="J284" s="11">
        <v>350000</v>
      </c>
      <c r="K284" s="12">
        <f t="shared" si="20"/>
        <v>1400000</v>
      </c>
      <c r="L284" s="9">
        <v>426235.17808219162</v>
      </c>
    </row>
    <row r="285" spans="1:12" ht="15" x14ac:dyDescent="0.25">
      <c r="A285" s="3">
        <f t="shared" si="19"/>
        <v>282</v>
      </c>
      <c r="B285" s="4" t="s">
        <v>18</v>
      </c>
      <c r="C285" s="5">
        <v>6.3200000000000006E-2</v>
      </c>
      <c r="D285" s="6">
        <v>41364</v>
      </c>
      <c r="E285" s="4" t="s">
        <v>145</v>
      </c>
      <c r="F285" s="4" t="s">
        <v>301</v>
      </c>
      <c r="G285" s="7" t="s">
        <v>312</v>
      </c>
      <c r="H285" s="8" t="s">
        <v>14</v>
      </c>
      <c r="I285" s="3">
        <v>2</v>
      </c>
      <c r="J285" s="11">
        <v>150000</v>
      </c>
      <c r="K285" s="12">
        <f t="shared" si="20"/>
        <v>300000</v>
      </c>
      <c r="L285" s="9">
        <v>91336.109589041065</v>
      </c>
    </row>
    <row r="286" spans="1:12" ht="15" x14ac:dyDescent="0.25">
      <c r="A286" s="3">
        <f t="shared" si="19"/>
        <v>283</v>
      </c>
      <c r="B286" s="4" t="s">
        <v>18</v>
      </c>
      <c r="C286" s="5">
        <v>6.3200000000000006E-2</v>
      </c>
      <c r="D286" s="6">
        <v>41364</v>
      </c>
      <c r="E286" s="4" t="s">
        <v>145</v>
      </c>
      <c r="F286" s="4" t="s">
        <v>301</v>
      </c>
      <c r="G286" s="7" t="s">
        <v>313</v>
      </c>
      <c r="H286" s="8" t="s">
        <v>14</v>
      </c>
      <c r="I286" s="3">
        <v>1</v>
      </c>
      <c r="J286" s="11">
        <v>450000</v>
      </c>
      <c r="K286" s="12">
        <f t="shared" si="20"/>
        <v>450000</v>
      </c>
      <c r="L286" s="9">
        <v>137004.16438356161</v>
      </c>
    </row>
    <row r="287" spans="1:12" ht="15" x14ac:dyDescent="0.25">
      <c r="A287" s="3">
        <f t="shared" si="19"/>
        <v>284</v>
      </c>
      <c r="B287" s="4" t="s">
        <v>18</v>
      </c>
      <c r="C287" s="5">
        <v>6.3200000000000006E-2</v>
      </c>
      <c r="D287" s="6">
        <v>41364</v>
      </c>
      <c r="E287" s="4" t="s">
        <v>145</v>
      </c>
      <c r="F287" s="4" t="s">
        <v>301</v>
      </c>
      <c r="G287" s="7" t="s">
        <v>314</v>
      </c>
      <c r="H287" s="8" t="s">
        <v>14</v>
      </c>
      <c r="I287" s="3">
        <v>1</v>
      </c>
      <c r="J287" s="11">
        <v>450000</v>
      </c>
      <c r="K287" s="12">
        <f t="shared" si="20"/>
        <v>450000</v>
      </c>
      <c r="L287" s="9">
        <v>137004.16438356161</v>
      </c>
    </row>
    <row r="288" spans="1:12" ht="15" x14ac:dyDescent="0.25">
      <c r="A288" s="3">
        <f t="shared" si="19"/>
        <v>285</v>
      </c>
      <c r="B288" s="4" t="s">
        <v>315</v>
      </c>
      <c r="C288" s="5">
        <v>7.4999999999999997E-2</v>
      </c>
      <c r="D288" s="6">
        <v>41364</v>
      </c>
      <c r="E288" s="4" t="s">
        <v>145</v>
      </c>
      <c r="F288" s="4" t="s">
        <v>301</v>
      </c>
      <c r="G288" s="7" t="s">
        <v>316</v>
      </c>
      <c r="H288" s="8" t="s">
        <v>317</v>
      </c>
      <c r="I288" s="15">
        <v>3000</v>
      </c>
      <c r="J288" s="12">
        <v>1200</v>
      </c>
      <c r="K288" s="12">
        <f t="shared" si="20"/>
        <v>3600000</v>
      </c>
      <c r="L288" s="9">
        <v>0</v>
      </c>
    </row>
    <row r="289" spans="1:12" ht="15" x14ac:dyDescent="0.25">
      <c r="A289" s="3">
        <f t="shared" si="19"/>
        <v>286</v>
      </c>
      <c r="B289" s="4" t="s">
        <v>10</v>
      </c>
      <c r="C289" s="5">
        <v>9.5000000000000001E-2</v>
      </c>
      <c r="D289" s="6">
        <v>43646</v>
      </c>
      <c r="E289" s="4" t="s">
        <v>318</v>
      </c>
      <c r="F289" s="4" t="s">
        <v>319</v>
      </c>
      <c r="G289" s="7" t="s">
        <v>158</v>
      </c>
      <c r="H289" s="8" t="s">
        <v>52</v>
      </c>
      <c r="I289" s="3">
        <v>2</v>
      </c>
      <c r="J289" s="9">
        <v>4500</v>
      </c>
      <c r="K289" s="10">
        <f>+I289*J289</f>
        <v>9000</v>
      </c>
      <c r="L289" s="9">
        <v>4935.821917808219</v>
      </c>
    </row>
    <row r="290" spans="1:12" ht="15" x14ac:dyDescent="0.25">
      <c r="A290" s="3">
        <f t="shared" si="19"/>
        <v>287</v>
      </c>
      <c r="B290" s="4" t="s">
        <v>10</v>
      </c>
      <c r="C290" s="5">
        <v>9.5000000000000001E-2</v>
      </c>
      <c r="D290" s="6">
        <v>43646</v>
      </c>
      <c r="E290" s="4" t="s">
        <v>318</v>
      </c>
      <c r="F290" s="4" t="s">
        <v>319</v>
      </c>
      <c r="G290" s="7" t="s">
        <v>320</v>
      </c>
      <c r="H290" s="8" t="s">
        <v>52</v>
      </c>
      <c r="I290" s="3">
        <v>1</v>
      </c>
      <c r="J290" s="9">
        <v>2500</v>
      </c>
      <c r="K290" s="10">
        <f t="shared" ref="K290:K296" si="21">+I290*J290</f>
        <v>2500</v>
      </c>
      <c r="L290" s="9">
        <v>1371.0616438356165</v>
      </c>
    </row>
    <row r="291" spans="1:12" ht="15" x14ac:dyDescent="0.25">
      <c r="A291" s="3">
        <f t="shared" si="19"/>
        <v>288</v>
      </c>
      <c r="B291" s="4" t="s">
        <v>10</v>
      </c>
      <c r="C291" s="5">
        <v>9.5000000000000001E-2</v>
      </c>
      <c r="D291" s="6">
        <v>43646</v>
      </c>
      <c r="E291" s="4" t="s">
        <v>318</v>
      </c>
      <c r="F291" s="4" t="s">
        <v>319</v>
      </c>
      <c r="G291" s="7" t="s">
        <v>321</v>
      </c>
      <c r="H291" s="8" t="s">
        <v>52</v>
      </c>
      <c r="I291" s="3">
        <v>3</v>
      </c>
      <c r="J291" s="9">
        <v>550</v>
      </c>
      <c r="K291" s="10">
        <f t="shared" si="21"/>
        <v>1650</v>
      </c>
      <c r="L291" s="9">
        <v>904.90068493150693</v>
      </c>
    </row>
    <row r="292" spans="1:12" ht="15" x14ac:dyDescent="0.25">
      <c r="A292" s="3">
        <f t="shared" si="19"/>
        <v>289</v>
      </c>
      <c r="B292" s="4" t="s">
        <v>53</v>
      </c>
      <c r="C292" s="5">
        <v>0.19</v>
      </c>
      <c r="D292" s="6">
        <v>43646</v>
      </c>
      <c r="E292" s="4" t="s">
        <v>318</v>
      </c>
      <c r="F292" s="4" t="s">
        <v>319</v>
      </c>
      <c r="G292" s="7" t="s">
        <v>322</v>
      </c>
      <c r="H292" s="8" t="s">
        <v>52</v>
      </c>
      <c r="I292" s="3">
        <v>1</v>
      </c>
      <c r="J292" s="9">
        <v>35000</v>
      </c>
      <c r="K292" s="10">
        <f t="shared" si="21"/>
        <v>35000</v>
      </c>
      <c r="L292" s="9">
        <v>0</v>
      </c>
    </row>
    <row r="293" spans="1:12" ht="15" x14ac:dyDescent="0.25">
      <c r="A293" s="3">
        <f t="shared" si="19"/>
        <v>290</v>
      </c>
      <c r="B293" s="4" t="s">
        <v>16</v>
      </c>
      <c r="C293" s="5">
        <v>0.31669999999999998</v>
      </c>
      <c r="D293" s="6">
        <v>43646</v>
      </c>
      <c r="E293" s="4" t="s">
        <v>318</v>
      </c>
      <c r="F293" s="4" t="s">
        <v>319</v>
      </c>
      <c r="G293" s="7" t="s">
        <v>323</v>
      </c>
      <c r="H293" s="8" t="s">
        <v>52</v>
      </c>
      <c r="I293" s="3">
        <v>1</v>
      </c>
      <c r="J293" s="9">
        <v>19000</v>
      </c>
      <c r="K293" s="10">
        <f t="shared" si="21"/>
        <v>19000</v>
      </c>
      <c r="L293" s="9">
        <v>0</v>
      </c>
    </row>
    <row r="294" spans="1:12" ht="15" x14ac:dyDescent="0.25">
      <c r="A294" s="3">
        <f t="shared" si="19"/>
        <v>291</v>
      </c>
      <c r="B294" s="4" t="s">
        <v>16</v>
      </c>
      <c r="C294" s="5">
        <v>0.31669999999999998</v>
      </c>
      <c r="D294" s="6">
        <v>43646</v>
      </c>
      <c r="E294" s="4" t="s">
        <v>318</v>
      </c>
      <c r="F294" s="4" t="s">
        <v>319</v>
      </c>
      <c r="G294" s="7" t="s">
        <v>324</v>
      </c>
      <c r="H294" s="8" t="s">
        <v>52</v>
      </c>
      <c r="I294" s="3">
        <v>1</v>
      </c>
      <c r="J294" s="9">
        <v>7500</v>
      </c>
      <c r="K294" s="10">
        <f t="shared" si="21"/>
        <v>7500</v>
      </c>
      <c r="L294" s="9">
        <v>0</v>
      </c>
    </row>
    <row r="295" spans="1:12" ht="15" x14ac:dyDescent="0.25">
      <c r="A295" s="3">
        <f t="shared" si="19"/>
        <v>292</v>
      </c>
      <c r="B295" s="4" t="s">
        <v>18</v>
      </c>
      <c r="C295" s="5">
        <v>6.3200000000000006E-2</v>
      </c>
      <c r="D295" s="6">
        <v>43646</v>
      </c>
      <c r="E295" s="4" t="s">
        <v>318</v>
      </c>
      <c r="F295" s="4" t="s">
        <v>319</v>
      </c>
      <c r="G295" s="7" t="s">
        <v>325</v>
      </c>
      <c r="H295" s="8" t="s">
        <v>52</v>
      </c>
      <c r="I295" s="3">
        <v>1</v>
      </c>
      <c r="J295" s="9">
        <v>1380160.1100000143</v>
      </c>
      <c r="K295" s="10">
        <f>(+I295*J295)</f>
        <v>1380160.1100000143</v>
      </c>
      <c r="L295" s="9">
        <v>965537.32539255789</v>
      </c>
    </row>
    <row r="296" spans="1:12" ht="15" x14ac:dyDescent="0.25">
      <c r="A296" s="3">
        <f t="shared" si="19"/>
        <v>293</v>
      </c>
      <c r="B296" s="4" t="s">
        <v>16</v>
      </c>
      <c r="C296" s="5">
        <v>0.31669999999999998</v>
      </c>
      <c r="D296" s="6">
        <v>43646</v>
      </c>
      <c r="E296" s="4" t="s">
        <v>318</v>
      </c>
      <c r="F296" s="4" t="s">
        <v>319</v>
      </c>
      <c r="G296" s="7" t="s">
        <v>326</v>
      </c>
      <c r="H296" s="8" t="s">
        <v>52</v>
      </c>
      <c r="I296" s="3">
        <v>1</v>
      </c>
      <c r="J296" s="9">
        <v>1800</v>
      </c>
      <c r="K296" s="10">
        <f t="shared" si="21"/>
        <v>1800</v>
      </c>
      <c r="L296" s="9">
        <v>0</v>
      </c>
    </row>
    <row r="297" spans="1:12" ht="15" x14ac:dyDescent="0.25">
      <c r="A297" s="3">
        <f t="shared" si="19"/>
        <v>294</v>
      </c>
      <c r="B297" s="4" t="s">
        <v>10</v>
      </c>
      <c r="C297" s="5">
        <v>9.5000000000000001E-2</v>
      </c>
      <c r="D297" s="6">
        <v>43646</v>
      </c>
      <c r="E297" s="4" t="s">
        <v>318</v>
      </c>
      <c r="F297" s="4" t="s">
        <v>327</v>
      </c>
      <c r="G297" s="7" t="s">
        <v>321</v>
      </c>
      <c r="H297" s="8" t="s">
        <v>52</v>
      </c>
      <c r="I297" s="3">
        <v>7</v>
      </c>
      <c r="J297" s="9">
        <v>550</v>
      </c>
      <c r="K297" s="10">
        <f>+I297*J297</f>
        <v>3850</v>
      </c>
      <c r="L297" s="9">
        <v>2111.4349315068494</v>
      </c>
    </row>
    <row r="298" spans="1:12" ht="15" x14ac:dyDescent="0.25">
      <c r="A298" s="3">
        <f t="shared" si="19"/>
        <v>295</v>
      </c>
      <c r="B298" s="4" t="s">
        <v>10</v>
      </c>
      <c r="C298" s="5">
        <v>9.5000000000000001E-2</v>
      </c>
      <c r="D298" s="6">
        <v>43646</v>
      </c>
      <c r="E298" s="4" t="s">
        <v>318</v>
      </c>
      <c r="F298" s="4" t="s">
        <v>327</v>
      </c>
      <c r="G298" s="7" t="s">
        <v>158</v>
      </c>
      <c r="H298" s="8" t="s">
        <v>52</v>
      </c>
      <c r="I298" s="3">
        <v>3</v>
      </c>
      <c r="J298" s="9">
        <v>4500</v>
      </c>
      <c r="K298" s="10">
        <f t="shared" ref="K298:K302" si="22">+I298*J298</f>
        <v>13500</v>
      </c>
      <c r="L298" s="9">
        <v>7403.732876712329</v>
      </c>
    </row>
    <row r="299" spans="1:12" ht="15" x14ac:dyDescent="0.25">
      <c r="A299" s="3">
        <f t="shared" si="19"/>
        <v>296</v>
      </c>
      <c r="B299" s="4" t="s">
        <v>10</v>
      </c>
      <c r="C299" s="5">
        <v>9.5000000000000001E-2</v>
      </c>
      <c r="D299" s="6">
        <v>43646</v>
      </c>
      <c r="E299" s="4" t="s">
        <v>318</v>
      </c>
      <c r="F299" s="4" t="s">
        <v>327</v>
      </c>
      <c r="G299" s="7" t="s">
        <v>328</v>
      </c>
      <c r="H299" s="8" t="s">
        <v>52</v>
      </c>
      <c r="I299" s="3">
        <v>1</v>
      </c>
      <c r="J299" s="9">
        <v>1000</v>
      </c>
      <c r="K299" s="10">
        <f t="shared" si="22"/>
        <v>1000</v>
      </c>
      <c r="L299" s="9">
        <v>548.42465753424653</v>
      </c>
    </row>
    <row r="300" spans="1:12" ht="15" x14ac:dyDescent="0.25">
      <c r="A300" s="3">
        <f t="shared" si="19"/>
        <v>297</v>
      </c>
      <c r="B300" s="4" t="s">
        <v>10</v>
      </c>
      <c r="C300" s="5">
        <v>9.5000000000000001E-2</v>
      </c>
      <c r="D300" s="6">
        <v>43646</v>
      </c>
      <c r="E300" s="4" t="s">
        <v>318</v>
      </c>
      <c r="F300" s="4" t="s">
        <v>327</v>
      </c>
      <c r="G300" s="7" t="s">
        <v>13</v>
      </c>
      <c r="H300" s="8" t="s">
        <v>52</v>
      </c>
      <c r="I300" s="3">
        <v>1</v>
      </c>
      <c r="J300" s="9">
        <v>1200</v>
      </c>
      <c r="K300" s="10">
        <f t="shared" si="22"/>
        <v>1200</v>
      </c>
      <c r="L300" s="9">
        <v>658.10958904109589</v>
      </c>
    </row>
    <row r="301" spans="1:12" ht="15" x14ac:dyDescent="0.25">
      <c r="A301" s="3">
        <f t="shared" si="19"/>
        <v>298</v>
      </c>
      <c r="B301" s="4" t="s">
        <v>18</v>
      </c>
      <c r="C301" s="5">
        <v>6.3200000000000006E-2</v>
      </c>
      <c r="D301" s="6">
        <v>43646</v>
      </c>
      <c r="E301" s="4" t="s">
        <v>318</v>
      </c>
      <c r="F301" s="4" t="s">
        <v>327</v>
      </c>
      <c r="G301" s="7" t="s">
        <v>329</v>
      </c>
      <c r="H301" s="8" t="s">
        <v>52</v>
      </c>
      <c r="I301" s="3">
        <v>2</v>
      </c>
      <c r="J301" s="9">
        <v>5500</v>
      </c>
      <c r="K301" s="10">
        <f t="shared" si="22"/>
        <v>11000</v>
      </c>
      <c r="L301" s="9">
        <v>7695.4191780821902</v>
      </c>
    </row>
    <row r="302" spans="1:12" ht="15" x14ac:dyDescent="0.25">
      <c r="A302" s="3">
        <f t="shared" si="19"/>
        <v>299</v>
      </c>
      <c r="B302" s="4" t="s">
        <v>53</v>
      </c>
      <c r="C302" s="5">
        <v>0.19</v>
      </c>
      <c r="D302" s="6">
        <v>43646</v>
      </c>
      <c r="E302" s="4" t="s">
        <v>318</v>
      </c>
      <c r="F302" s="4" t="s">
        <v>327</v>
      </c>
      <c r="G302" s="7" t="s">
        <v>330</v>
      </c>
      <c r="H302" s="8" t="s">
        <v>52</v>
      </c>
      <c r="I302" s="3">
        <v>1</v>
      </c>
      <c r="J302" s="9">
        <v>4500</v>
      </c>
      <c r="K302" s="10">
        <f t="shared" si="22"/>
        <v>4500</v>
      </c>
      <c r="L302" s="9">
        <v>0</v>
      </c>
    </row>
    <row r="303" spans="1:12" ht="15" x14ac:dyDescent="0.25">
      <c r="A303" s="3">
        <f t="shared" si="19"/>
        <v>300</v>
      </c>
      <c r="B303" s="4" t="s">
        <v>10</v>
      </c>
      <c r="C303" s="5">
        <v>9.5000000000000001E-2</v>
      </c>
      <c r="D303" s="6">
        <v>43646</v>
      </c>
      <c r="E303" s="4" t="s">
        <v>318</v>
      </c>
      <c r="F303" s="4" t="s">
        <v>331</v>
      </c>
      <c r="G303" s="7" t="s">
        <v>332</v>
      </c>
      <c r="H303" s="8" t="s">
        <v>52</v>
      </c>
      <c r="I303" s="3">
        <v>3</v>
      </c>
      <c r="J303" s="9">
        <v>5500</v>
      </c>
      <c r="K303" s="10">
        <f>+I303*J303</f>
        <v>16500</v>
      </c>
      <c r="L303" s="9">
        <v>9049.0068493150684</v>
      </c>
    </row>
    <row r="304" spans="1:12" ht="15" x14ac:dyDescent="0.25">
      <c r="A304" s="3">
        <f t="shared" si="19"/>
        <v>301</v>
      </c>
      <c r="B304" s="4" t="s">
        <v>10</v>
      </c>
      <c r="C304" s="5">
        <v>9.5000000000000001E-2</v>
      </c>
      <c r="D304" s="6">
        <v>43646</v>
      </c>
      <c r="E304" s="4" t="s">
        <v>318</v>
      </c>
      <c r="F304" s="4" t="s">
        <v>331</v>
      </c>
      <c r="G304" s="7" t="s">
        <v>97</v>
      </c>
      <c r="H304" s="8" t="s">
        <v>52</v>
      </c>
      <c r="I304" s="3">
        <v>2</v>
      </c>
      <c r="J304" s="9">
        <v>4500</v>
      </c>
      <c r="K304" s="10">
        <f t="shared" ref="K304:K312" si="23">+I304*J304</f>
        <v>9000</v>
      </c>
      <c r="L304" s="9">
        <v>4935.821917808219</v>
      </c>
    </row>
    <row r="305" spans="1:12" ht="15" x14ac:dyDescent="0.25">
      <c r="A305" s="3">
        <f t="shared" si="19"/>
        <v>302</v>
      </c>
      <c r="B305" s="4" t="s">
        <v>10</v>
      </c>
      <c r="C305" s="5">
        <v>9.5000000000000001E-2</v>
      </c>
      <c r="D305" s="6">
        <v>43646</v>
      </c>
      <c r="E305" s="4" t="s">
        <v>318</v>
      </c>
      <c r="F305" s="4" t="s">
        <v>331</v>
      </c>
      <c r="G305" s="7" t="s">
        <v>333</v>
      </c>
      <c r="H305" s="8" t="s">
        <v>52</v>
      </c>
      <c r="I305" s="3">
        <v>2</v>
      </c>
      <c r="J305" s="9">
        <v>5000</v>
      </c>
      <c r="K305" s="10">
        <f t="shared" si="23"/>
        <v>10000</v>
      </c>
      <c r="L305" s="9">
        <v>5484.2465753424658</v>
      </c>
    </row>
    <row r="306" spans="1:12" ht="15" x14ac:dyDescent="0.25">
      <c r="A306" s="3">
        <f t="shared" si="19"/>
        <v>303</v>
      </c>
      <c r="B306" s="4" t="s">
        <v>10</v>
      </c>
      <c r="C306" s="5">
        <v>9.5000000000000001E-2</v>
      </c>
      <c r="D306" s="6">
        <v>43646</v>
      </c>
      <c r="E306" s="4" t="s">
        <v>318</v>
      </c>
      <c r="F306" s="4" t="s">
        <v>331</v>
      </c>
      <c r="G306" s="7" t="s">
        <v>334</v>
      </c>
      <c r="H306" s="8" t="s">
        <v>52</v>
      </c>
      <c r="I306" s="3">
        <v>1</v>
      </c>
      <c r="J306" s="9">
        <v>5000</v>
      </c>
      <c r="K306" s="10">
        <f t="shared" si="23"/>
        <v>5000</v>
      </c>
      <c r="L306" s="9">
        <v>2742.1232876712329</v>
      </c>
    </row>
    <row r="307" spans="1:12" ht="15" x14ac:dyDescent="0.25">
      <c r="A307" s="3">
        <f t="shared" si="19"/>
        <v>304</v>
      </c>
      <c r="B307" s="4" t="s">
        <v>53</v>
      </c>
      <c r="C307" s="5">
        <v>0.19</v>
      </c>
      <c r="D307" s="6">
        <v>43646</v>
      </c>
      <c r="E307" s="4" t="s">
        <v>318</v>
      </c>
      <c r="F307" s="4" t="s">
        <v>331</v>
      </c>
      <c r="G307" s="7" t="s">
        <v>335</v>
      </c>
      <c r="H307" s="8" t="s">
        <v>52</v>
      </c>
      <c r="I307" s="3">
        <v>1</v>
      </c>
      <c r="J307" s="9">
        <v>45000</v>
      </c>
      <c r="K307" s="10">
        <f t="shared" si="23"/>
        <v>45000</v>
      </c>
      <c r="L307" s="9">
        <v>0</v>
      </c>
    </row>
    <row r="308" spans="1:12" ht="15" x14ac:dyDescent="0.25">
      <c r="A308" s="3">
        <f t="shared" si="19"/>
        <v>305</v>
      </c>
      <c r="B308" s="4" t="s">
        <v>10</v>
      </c>
      <c r="C308" s="5">
        <v>9.5000000000000001E-2</v>
      </c>
      <c r="D308" s="6">
        <v>43646</v>
      </c>
      <c r="E308" s="4" t="s">
        <v>318</v>
      </c>
      <c r="F308" s="4" t="s">
        <v>331</v>
      </c>
      <c r="G308" s="7" t="s">
        <v>336</v>
      </c>
      <c r="H308" s="8" t="s">
        <v>52</v>
      </c>
      <c r="I308" s="3">
        <v>1</v>
      </c>
      <c r="J308" s="9">
        <v>7500</v>
      </c>
      <c r="K308" s="10">
        <f t="shared" si="23"/>
        <v>7500</v>
      </c>
      <c r="L308" s="9">
        <v>4113.1849315068494</v>
      </c>
    </row>
    <row r="309" spans="1:12" ht="15" x14ac:dyDescent="0.25">
      <c r="A309" s="3">
        <f t="shared" si="19"/>
        <v>306</v>
      </c>
      <c r="B309" s="4" t="s">
        <v>10</v>
      </c>
      <c r="C309" s="5">
        <v>9.5000000000000001E-2</v>
      </c>
      <c r="D309" s="6">
        <v>43646</v>
      </c>
      <c r="E309" s="4" t="s">
        <v>318</v>
      </c>
      <c r="F309" s="4" t="s">
        <v>331</v>
      </c>
      <c r="G309" s="7" t="s">
        <v>13</v>
      </c>
      <c r="H309" s="8" t="s">
        <v>52</v>
      </c>
      <c r="I309" s="3">
        <v>1</v>
      </c>
      <c r="J309" s="9">
        <v>1200</v>
      </c>
      <c r="K309" s="10">
        <f t="shared" si="23"/>
        <v>1200</v>
      </c>
      <c r="L309" s="9">
        <v>658.10958904109589</v>
      </c>
    </row>
    <row r="310" spans="1:12" ht="15" x14ac:dyDescent="0.25">
      <c r="A310" s="3">
        <f t="shared" si="19"/>
        <v>307</v>
      </c>
      <c r="B310" s="4" t="s">
        <v>16</v>
      </c>
      <c r="C310" s="5">
        <v>0.31669999999999998</v>
      </c>
      <c r="D310" s="6">
        <v>43646</v>
      </c>
      <c r="E310" s="4" t="s">
        <v>318</v>
      </c>
      <c r="F310" s="4" t="s">
        <v>331</v>
      </c>
      <c r="G310" s="7" t="s">
        <v>337</v>
      </c>
      <c r="H310" s="8" t="s">
        <v>52</v>
      </c>
      <c r="I310" s="3">
        <v>1</v>
      </c>
      <c r="J310" s="9">
        <v>15000</v>
      </c>
      <c r="K310" s="10">
        <f t="shared" si="23"/>
        <v>15000</v>
      </c>
      <c r="L310" s="9">
        <v>0</v>
      </c>
    </row>
    <row r="311" spans="1:12" ht="15" x14ac:dyDescent="0.25">
      <c r="A311" s="3">
        <f t="shared" si="19"/>
        <v>308</v>
      </c>
      <c r="B311" s="4" t="s">
        <v>16</v>
      </c>
      <c r="C311" s="5">
        <v>0.31669999999999998</v>
      </c>
      <c r="D311" s="6">
        <v>43646</v>
      </c>
      <c r="E311" s="4" t="s">
        <v>318</v>
      </c>
      <c r="F311" s="4" t="s">
        <v>331</v>
      </c>
      <c r="G311" s="7" t="s">
        <v>338</v>
      </c>
      <c r="H311" s="8" t="s">
        <v>52</v>
      </c>
      <c r="I311" s="3">
        <v>1</v>
      </c>
      <c r="J311" s="9">
        <v>15000</v>
      </c>
      <c r="K311" s="10">
        <f t="shared" si="23"/>
        <v>15000</v>
      </c>
      <c r="L311" s="9">
        <v>0</v>
      </c>
    </row>
    <row r="312" spans="1:12" ht="15" x14ac:dyDescent="0.25">
      <c r="A312" s="3">
        <f t="shared" si="19"/>
        <v>309</v>
      </c>
      <c r="B312" s="4" t="s">
        <v>53</v>
      </c>
      <c r="C312" s="5">
        <v>0.19</v>
      </c>
      <c r="D312" s="6">
        <v>43646</v>
      </c>
      <c r="E312" s="4" t="s">
        <v>318</v>
      </c>
      <c r="F312" s="4" t="s">
        <v>331</v>
      </c>
      <c r="G312" s="7" t="s">
        <v>339</v>
      </c>
      <c r="H312" s="8" t="s">
        <v>52</v>
      </c>
      <c r="I312" s="3">
        <v>1</v>
      </c>
      <c r="J312" s="9">
        <v>10500</v>
      </c>
      <c r="K312" s="10">
        <f t="shared" si="23"/>
        <v>10500</v>
      </c>
      <c r="L312" s="9">
        <v>0</v>
      </c>
    </row>
    <row r="313" spans="1:12" ht="15" x14ac:dyDescent="0.25">
      <c r="A313" s="3">
        <f t="shared" si="19"/>
        <v>310</v>
      </c>
      <c r="B313" s="4" t="s">
        <v>132</v>
      </c>
      <c r="C313" s="5">
        <v>7.9500000000000001E-2</v>
      </c>
      <c r="D313" s="6">
        <v>43646</v>
      </c>
      <c r="E313" s="4" t="s">
        <v>318</v>
      </c>
      <c r="F313" s="4" t="s">
        <v>340</v>
      </c>
      <c r="G313" s="7" t="s">
        <v>341</v>
      </c>
      <c r="H313" s="3" t="s">
        <v>14</v>
      </c>
      <c r="I313" s="3">
        <v>1</v>
      </c>
      <c r="J313" s="9">
        <v>1250000</v>
      </c>
      <c r="K313" s="10">
        <f>+I313*J313</f>
        <v>1250000</v>
      </c>
      <c r="L313" s="9">
        <v>0</v>
      </c>
    </row>
    <row r="314" spans="1:12" ht="15" x14ac:dyDescent="0.25">
      <c r="A314" s="3">
        <f t="shared" si="19"/>
        <v>311</v>
      </c>
      <c r="B314" s="4" t="s">
        <v>132</v>
      </c>
      <c r="C314" s="5">
        <v>7.9500000000000001E-2</v>
      </c>
      <c r="D314" s="6">
        <v>43646</v>
      </c>
      <c r="E314" s="4" t="s">
        <v>318</v>
      </c>
      <c r="F314" s="4" t="s">
        <v>340</v>
      </c>
      <c r="G314" s="7" t="s">
        <v>342</v>
      </c>
      <c r="H314" s="3" t="s">
        <v>14</v>
      </c>
      <c r="I314" s="3">
        <v>1</v>
      </c>
      <c r="J314" s="9">
        <v>65000</v>
      </c>
      <c r="K314" s="10">
        <f t="shared" ref="K314:K321" si="24">+I314*J314</f>
        <v>65000</v>
      </c>
      <c r="L314" s="9">
        <v>0</v>
      </c>
    </row>
    <row r="315" spans="1:12" ht="15" x14ac:dyDescent="0.25">
      <c r="A315" s="3">
        <f t="shared" si="19"/>
        <v>312</v>
      </c>
      <c r="B315" s="4" t="s">
        <v>132</v>
      </c>
      <c r="C315" s="5">
        <v>7.9500000000000001E-2</v>
      </c>
      <c r="D315" s="6">
        <v>43646</v>
      </c>
      <c r="E315" s="4" t="s">
        <v>318</v>
      </c>
      <c r="F315" s="4" t="s">
        <v>340</v>
      </c>
      <c r="G315" s="7" t="s">
        <v>343</v>
      </c>
      <c r="H315" s="3" t="s">
        <v>14</v>
      </c>
      <c r="I315" s="3">
        <v>1</v>
      </c>
      <c r="J315" s="9">
        <v>65000</v>
      </c>
      <c r="K315" s="10">
        <f t="shared" si="24"/>
        <v>65000</v>
      </c>
      <c r="L315" s="9">
        <v>0</v>
      </c>
    </row>
    <row r="316" spans="1:12" ht="15" x14ac:dyDescent="0.25">
      <c r="A316" s="3">
        <f t="shared" si="19"/>
        <v>313</v>
      </c>
      <c r="B316" s="4" t="s">
        <v>132</v>
      </c>
      <c r="C316" s="5">
        <v>7.9500000000000001E-2</v>
      </c>
      <c r="D316" s="6">
        <v>43646</v>
      </c>
      <c r="E316" s="4" t="s">
        <v>318</v>
      </c>
      <c r="F316" s="4" t="s">
        <v>340</v>
      </c>
      <c r="G316" s="7" t="s">
        <v>344</v>
      </c>
      <c r="H316" s="3" t="s">
        <v>14</v>
      </c>
      <c r="I316" s="3">
        <v>1</v>
      </c>
      <c r="J316" s="9">
        <v>65000</v>
      </c>
      <c r="K316" s="10">
        <f t="shared" si="24"/>
        <v>65000</v>
      </c>
      <c r="L316" s="9">
        <v>0</v>
      </c>
    </row>
    <row r="317" spans="1:12" ht="15" x14ac:dyDescent="0.25">
      <c r="A317" s="3">
        <f t="shared" si="19"/>
        <v>314</v>
      </c>
      <c r="B317" s="4" t="s">
        <v>132</v>
      </c>
      <c r="C317" s="5">
        <v>7.9500000000000001E-2</v>
      </c>
      <c r="D317" s="6">
        <v>43646</v>
      </c>
      <c r="E317" s="4" t="s">
        <v>318</v>
      </c>
      <c r="F317" s="4" t="s">
        <v>340</v>
      </c>
      <c r="G317" s="7" t="s">
        <v>345</v>
      </c>
      <c r="H317" s="3" t="s">
        <v>14</v>
      </c>
      <c r="I317" s="3">
        <v>1</v>
      </c>
      <c r="J317" s="9">
        <v>65000</v>
      </c>
      <c r="K317" s="10">
        <f t="shared" si="24"/>
        <v>65000</v>
      </c>
      <c r="L317" s="9">
        <v>0</v>
      </c>
    </row>
    <row r="318" spans="1:12" ht="15" x14ac:dyDescent="0.25">
      <c r="A318" s="3">
        <f t="shared" si="19"/>
        <v>315</v>
      </c>
      <c r="B318" s="4" t="s">
        <v>132</v>
      </c>
      <c r="C318" s="5">
        <v>7.9500000000000001E-2</v>
      </c>
      <c r="D318" s="6">
        <v>43646</v>
      </c>
      <c r="E318" s="4" t="s">
        <v>318</v>
      </c>
      <c r="F318" s="4" t="s">
        <v>340</v>
      </c>
      <c r="G318" s="7" t="s">
        <v>346</v>
      </c>
      <c r="H318" s="3" t="s">
        <v>14</v>
      </c>
      <c r="I318" s="3">
        <v>1</v>
      </c>
      <c r="J318" s="9">
        <v>450664</v>
      </c>
      <c r="K318" s="10">
        <f>(+I318*J318)</f>
        <v>450664</v>
      </c>
      <c r="L318" s="9">
        <v>0</v>
      </c>
    </row>
    <row r="319" spans="1:12" ht="15" x14ac:dyDescent="0.25">
      <c r="A319" s="3">
        <f t="shared" si="19"/>
        <v>316</v>
      </c>
      <c r="B319" s="4" t="s">
        <v>132</v>
      </c>
      <c r="C319" s="5">
        <v>7.9500000000000001E-2</v>
      </c>
      <c r="D319" s="6">
        <v>43646</v>
      </c>
      <c r="E319" s="4" t="s">
        <v>318</v>
      </c>
      <c r="F319" s="4" t="s">
        <v>340</v>
      </c>
      <c r="G319" s="7" t="s">
        <v>347</v>
      </c>
      <c r="H319" s="3" t="s">
        <v>14</v>
      </c>
      <c r="I319" s="3">
        <v>1</v>
      </c>
      <c r="J319" s="9">
        <v>15000</v>
      </c>
      <c r="K319" s="10">
        <f t="shared" si="24"/>
        <v>15000</v>
      </c>
      <c r="L319" s="9">
        <v>0</v>
      </c>
    </row>
    <row r="320" spans="1:12" ht="15" x14ac:dyDescent="0.25">
      <c r="A320" s="3">
        <f t="shared" si="19"/>
        <v>317</v>
      </c>
      <c r="B320" s="4" t="s">
        <v>132</v>
      </c>
      <c r="C320" s="5">
        <v>7.9500000000000001E-2</v>
      </c>
      <c r="D320" s="6">
        <v>43646</v>
      </c>
      <c r="E320" s="4" t="s">
        <v>318</v>
      </c>
      <c r="F320" s="4" t="s">
        <v>340</v>
      </c>
      <c r="G320" s="7" t="s">
        <v>348</v>
      </c>
      <c r="H320" s="3" t="s">
        <v>14</v>
      </c>
      <c r="I320" s="3">
        <v>1</v>
      </c>
      <c r="J320" s="9">
        <v>15000</v>
      </c>
      <c r="K320" s="10">
        <f t="shared" si="24"/>
        <v>15000</v>
      </c>
      <c r="L320" s="9">
        <v>0</v>
      </c>
    </row>
    <row r="321" spans="1:12" ht="15" x14ac:dyDescent="0.25">
      <c r="A321" s="3">
        <f t="shared" si="19"/>
        <v>318</v>
      </c>
      <c r="B321" s="4" t="s">
        <v>132</v>
      </c>
      <c r="C321" s="5">
        <v>7.9500000000000001E-2</v>
      </c>
      <c r="D321" s="6">
        <v>43646</v>
      </c>
      <c r="E321" s="4" t="s">
        <v>318</v>
      </c>
      <c r="F321" s="4" t="s">
        <v>340</v>
      </c>
      <c r="G321" s="7" t="s">
        <v>349</v>
      </c>
      <c r="H321" s="3" t="s">
        <v>14</v>
      </c>
      <c r="I321" s="3">
        <v>1</v>
      </c>
      <c r="J321" s="9">
        <v>250000</v>
      </c>
      <c r="K321" s="10">
        <f t="shared" si="24"/>
        <v>250000</v>
      </c>
      <c r="L321" s="9">
        <v>0</v>
      </c>
    </row>
    <row r="322" spans="1:12" ht="15" x14ac:dyDescent="0.25">
      <c r="A322" s="3">
        <f t="shared" si="19"/>
        <v>319</v>
      </c>
      <c r="B322" s="4" t="s">
        <v>10</v>
      </c>
      <c r="C322" s="5">
        <v>9.5000000000000001E-2</v>
      </c>
      <c r="D322" s="6">
        <v>43646</v>
      </c>
      <c r="E322" s="4" t="s">
        <v>318</v>
      </c>
      <c r="F322" s="4" t="s">
        <v>350</v>
      </c>
      <c r="G322" s="7" t="s">
        <v>351</v>
      </c>
      <c r="H322" s="8" t="s">
        <v>14</v>
      </c>
      <c r="I322" s="3">
        <v>1</v>
      </c>
      <c r="J322" s="9">
        <v>6000</v>
      </c>
      <c r="K322" s="10">
        <f>+I322*J322</f>
        <v>6000</v>
      </c>
      <c r="L322" s="9">
        <v>3290.5479452054797</v>
      </c>
    </row>
    <row r="323" spans="1:12" ht="15" x14ac:dyDescent="0.25">
      <c r="A323" s="3">
        <f t="shared" si="19"/>
        <v>320</v>
      </c>
      <c r="B323" s="4" t="s">
        <v>10</v>
      </c>
      <c r="C323" s="5">
        <v>9.5000000000000001E-2</v>
      </c>
      <c r="D323" s="6">
        <v>43646</v>
      </c>
      <c r="E323" s="4" t="s">
        <v>318</v>
      </c>
      <c r="F323" s="4" t="s">
        <v>350</v>
      </c>
      <c r="G323" s="7" t="s">
        <v>352</v>
      </c>
      <c r="H323" s="8" t="s">
        <v>14</v>
      </c>
      <c r="I323" s="3">
        <v>1</v>
      </c>
      <c r="J323" s="9">
        <v>6000</v>
      </c>
      <c r="K323" s="10">
        <f t="shared" ref="K323:K332" si="25">+I323*J323</f>
        <v>6000</v>
      </c>
      <c r="L323" s="9">
        <v>3290.5479452054797</v>
      </c>
    </row>
    <row r="324" spans="1:12" ht="15" x14ac:dyDescent="0.25">
      <c r="A324" s="3">
        <f t="shared" si="19"/>
        <v>321</v>
      </c>
      <c r="B324" s="4" t="s">
        <v>10</v>
      </c>
      <c r="C324" s="5">
        <v>9.5000000000000001E-2</v>
      </c>
      <c r="D324" s="6">
        <v>43646</v>
      </c>
      <c r="E324" s="4" t="s">
        <v>318</v>
      </c>
      <c r="F324" s="4" t="s">
        <v>350</v>
      </c>
      <c r="G324" s="7" t="s">
        <v>353</v>
      </c>
      <c r="H324" s="8" t="s">
        <v>14</v>
      </c>
      <c r="I324" s="3">
        <v>1</v>
      </c>
      <c r="J324" s="9">
        <v>1200</v>
      </c>
      <c r="K324" s="10">
        <f t="shared" si="25"/>
        <v>1200</v>
      </c>
      <c r="L324" s="9">
        <v>658.10958904109589</v>
      </c>
    </row>
    <row r="325" spans="1:12" ht="15" x14ac:dyDescent="0.25">
      <c r="A325" s="3">
        <f t="shared" si="19"/>
        <v>322</v>
      </c>
      <c r="B325" s="4" t="s">
        <v>10</v>
      </c>
      <c r="C325" s="5">
        <v>9.5000000000000001E-2</v>
      </c>
      <c r="D325" s="6">
        <v>43646</v>
      </c>
      <c r="E325" s="4" t="s">
        <v>318</v>
      </c>
      <c r="F325" s="4" t="s">
        <v>350</v>
      </c>
      <c r="G325" s="7" t="s">
        <v>354</v>
      </c>
      <c r="H325" s="8" t="s">
        <v>14</v>
      </c>
      <c r="I325" s="3">
        <v>2</v>
      </c>
      <c r="J325" s="9">
        <v>1200</v>
      </c>
      <c r="K325" s="10">
        <f t="shared" si="25"/>
        <v>2400</v>
      </c>
      <c r="L325" s="9">
        <v>1316.2191780821918</v>
      </c>
    </row>
    <row r="326" spans="1:12" ht="15" x14ac:dyDescent="0.25">
      <c r="A326" s="3">
        <f t="shared" ref="A326:A389" si="26">A325+1</f>
        <v>323</v>
      </c>
      <c r="B326" s="4" t="s">
        <v>10</v>
      </c>
      <c r="C326" s="5">
        <v>9.5000000000000001E-2</v>
      </c>
      <c r="D326" s="6">
        <v>43646</v>
      </c>
      <c r="E326" s="4" t="s">
        <v>318</v>
      </c>
      <c r="F326" s="4" t="s">
        <v>350</v>
      </c>
      <c r="G326" s="7" t="s">
        <v>355</v>
      </c>
      <c r="H326" s="8" t="s">
        <v>14</v>
      </c>
      <c r="I326" s="3">
        <v>1</v>
      </c>
      <c r="J326" s="9">
        <v>4500</v>
      </c>
      <c r="K326" s="10">
        <f t="shared" si="25"/>
        <v>4500</v>
      </c>
      <c r="L326" s="9">
        <v>2467.9109589041095</v>
      </c>
    </row>
    <row r="327" spans="1:12" ht="15" x14ac:dyDescent="0.25">
      <c r="A327" s="3">
        <f t="shared" si="26"/>
        <v>324</v>
      </c>
      <c r="B327" s="4" t="s">
        <v>10</v>
      </c>
      <c r="C327" s="5">
        <v>9.5000000000000001E-2</v>
      </c>
      <c r="D327" s="6">
        <v>43646</v>
      </c>
      <c r="E327" s="4" t="s">
        <v>318</v>
      </c>
      <c r="F327" s="4" t="s">
        <v>350</v>
      </c>
      <c r="G327" s="7" t="s">
        <v>356</v>
      </c>
      <c r="H327" s="8" t="s">
        <v>14</v>
      </c>
      <c r="I327" s="3">
        <v>1</v>
      </c>
      <c r="J327" s="9">
        <v>7500</v>
      </c>
      <c r="K327" s="10">
        <f t="shared" si="25"/>
        <v>7500</v>
      </c>
      <c r="L327" s="9">
        <v>4113.1849315068494</v>
      </c>
    </row>
    <row r="328" spans="1:12" ht="15" x14ac:dyDescent="0.25">
      <c r="A328" s="3">
        <f t="shared" si="26"/>
        <v>325</v>
      </c>
      <c r="B328" s="4" t="s">
        <v>10</v>
      </c>
      <c r="C328" s="5">
        <v>9.5000000000000001E-2</v>
      </c>
      <c r="D328" s="6">
        <v>43646</v>
      </c>
      <c r="E328" s="4" t="s">
        <v>318</v>
      </c>
      <c r="F328" s="4" t="s">
        <v>350</v>
      </c>
      <c r="G328" s="7" t="s">
        <v>357</v>
      </c>
      <c r="H328" s="8" t="s">
        <v>14</v>
      </c>
      <c r="I328" s="3">
        <v>1</v>
      </c>
      <c r="J328" s="9">
        <v>1200</v>
      </c>
      <c r="K328" s="10">
        <f t="shared" si="25"/>
        <v>1200</v>
      </c>
      <c r="L328" s="9">
        <v>658.10958904109589</v>
      </c>
    </row>
    <row r="329" spans="1:12" ht="15" x14ac:dyDescent="0.25">
      <c r="A329" s="3">
        <f t="shared" si="26"/>
        <v>326</v>
      </c>
      <c r="B329" s="4" t="s">
        <v>10</v>
      </c>
      <c r="C329" s="5">
        <v>9.5000000000000001E-2</v>
      </c>
      <c r="D329" s="6">
        <v>43646</v>
      </c>
      <c r="E329" s="4" t="s">
        <v>318</v>
      </c>
      <c r="F329" s="4" t="s">
        <v>350</v>
      </c>
      <c r="G329" s="7" t="s">
        <v>358</v>
      </c>
      <c r="H329" s="8" t="s">
        <v>14</v>
      </c>
      <c r="I329" s="3">
        <v>1</v>
      </c>
      <c r="J329" s="9">
        <v>1200</v>
      </c>
      <c r="K329" s="10">
        <f t="shared" si="25"/>
        <v>1200</v>
      </c>
      <c r="L329" s="9">
        <v>658.10958904109589</v>
      </c>
    </row>
    <row r="330" spans="1:12" ht="15" x14ac:dyDescent="0.25">
      <c r="A330" s="3">
        <f t="shared" si="26"/>
        <v>327</v>
      </c>
      <c r="B330" s="4" t="s">
        <v>10</v>
      </c>
      <c r="C330" s="5">
        <v>9.5000000000000001E-2</v>
      </c>
      <c r="D330" s="6">
        <v>43646</v>
      </c>
      <c r="E330" s="4" t="s">
        <v>318</v>
      </c>
      <c r="F330" s="4" t="s">
        <v>350</v>
      </c>
      <c r="G330" s="7" t="s">
        <v>359</v>
      </c>
      <c r="H330" s="8" t="s">
        <v>14</v>
      </c>
      <c r="I330" s="3">
        <v>1</v>
      </c>
      <c r="J330" s="9">
        <v>1200</v>
      </c>
      <c r="K330" s="10">
        <f t="shared" si="25"/>
        <v>1200</v>
      </c>
      <c r="L330" s="9">
        <v>658.10958904109589</v>
      </c>
    </row>
    <row r="331" spans="1:12" ht="15" x14ac:dyDescent="0.25">
      <c r="A331" s="3">
        <f t="shared" si="26"/>
        <v>328</v>
      </c>
      <c r="B331" s="4" t="s">
        <v>10</v>
      </c>
      <c r="C331" s="5">
        <v>9.5000000000000001E-2</v>
      </c>
      <c r="D331" s="6">
        <v>43646</v>
      </c>
      <c r="E331" s="4" t="s">
        <v>318</v>
      </c>
      <c r="F331" s="4" t="s">
        <v>350</v>
      </c>
      <c r="G331" s="7" t="s">
        <v>360</v>
      </c>
      <c r="H331" s="8" t="s">
        <v>14</v>
      </c>
      <c r="I331" s="3">
        <v>1</v>
      </c>
      <c r="J331" s="9">
        <v>1200</v>
      </c>
      <c r="K331" s="10">
        <f t="shared" si="25"/>
        <v>1200</v>
      </c>
      <c r="L331" s="9">
        <v>658.10958904109589</v>
      </c>
    </row>
    <row r="332" spans="1:12" ht="15" x14ac:dyDescent="0.25">
      <c r="A332" s="3">
        <f t="shared" si="26"/>
        <v>329</v>
      </c>
      <c r="B332" s="4" t="s">
        <v>10</v>
      </c>
      <c r="C332" s="5">
        <v>9.5000000000000001E-2</v>
      </c>
      <c r="D332" s="6">
        <v>43646</v>
      </c>
      <c r="E332" s="4" t="s">
        <v>318</v>
      </c>
      <c r="F332" s="4" t="s">
        <v>350</v>
      </c>
      <c r="G332" s="7" t="s">
        <v>361</v>
      </c>
      <c r="H332" s="8" t="s">
        <v>14</v>
      </c>
      <c r="I332" s="3">
        <v>3</v>
      </c>
      <c r="J332" s="9">
        <v>6000</v>
      </c>
      <c r="K332" s="10">
        <f t="shared" si="25"/>
        <v>18000</v>
      </c>
      <c r="L332" s="9">
        <v>9871.6438356164381</v>
      </c>
    </row>
    <row r="333" spans="1:12" ht="15" x14ac:dyDescent="0.25">
      <c r="A333" s="3">
        <f t="shared" si="26"/>
        <v>330</v>
      </c>
      <c r="B333" s="4" t="s">
        <v>53</v>
      </c>
      <c r="C333" s="5">
        <v>0.19</v>
      </c>
      <c r="D333" s="6">
        <v>43646</v>
      </c>
      <c r="E333" s="4" t="s">
        <v>318</v>
      </c>
      <c r="F333" s="4" t="s">
        <v>362</v>
      </c>
      <c r="G333" s="7" t="s">
        <v>363</v>
      </c>
      <c r="H333" s="8" t="s">
        <v>14</v>
      </c>
      <c r="I333" s="3">
        <v>1</v>
      </c>
      <c r="J333" s="9">
        <v>45000</v>
      </c>
      <c r="K333" s="10">
        <f>+I333*J333</f>
        <v>45000</v>
      </c>
      <c r="L333" s="9">
        <v>4358.2191780821922</v>
      </c>
    </row>
    <row r="334" spans="1:12" ht="15" x14ac:dyDescent="0.25">
      <c r="A334" s="3">
        <f t="shared" si="26"/>
        <v>331</v>
      </c>
      <c r="B334" s="4" t="s">
        <v>53</v>
      </c>
      <c r="C334" s="5">
        <v>0.19</v>
      </c>
      <c r="D334" s="6">
        <v>43646</v>
      </c>
      <c r="E334" s="4" t="s">
        <v>318</v>
      </c>
      <c r="F334" s="4" t="s">
        <v>362</v>
      </c>
      <c r="G334" s="7" t="s">
        <v>364</v>
      </c>
      <c r="H334" s="3" t="s">
        <v>14</v>
      </c>
      <c r="I334" s="3">
        <v>1</v>
      </c>
      <c r="J334" s="9">
        <v>45000</v>
      </c>
      <c r="K334" s="10">
        <f t="shared" ref="K334:K369" si="27">+I334*J334</f>
        <v>45000</v>
      </c>
      <c r="L334" s="9">
        <v>4358.2191780821922</v>
      </c>
    </row>
    <row r="335" spans="1:12" ht="15" x14ac:dyDescent="0.25">
      <c r="A335" s="3">
        <f t="shared" si="26"/>
        <v>332</v>
      </c>
      <c r="B335" s="4" t="s">
        <v>53</v>
      </c>
      <c r="C335" s="5">
        <v>0.19</v>
      </c>
      <c r="D335" s="6">
        <v>43646</v>
      </c>
      <c r="E335" s="4" t="s">
        <v>318</v>
      </c>
      <c r="F335" s="4" t="s">
        <v>362</v>
      </c>
      <c r="G335" s="7" t="s">
        <v>365</v>
      </c>
      <c r="H335" s="8" t="s">
        <v>14</v>
      </c>
      <c r="I335" s="3">
        <v>1</v>
      </c>
      <c r="J335" s="9">
        <v>45000</v>
      </c>
      <c r="K335" s="10">
        <f t="shared" si="27"/>
        <v>45000</v>
      </c>
      <c r="L335" s="9">
        <v>4358.2191780821922</v>
      </c>
    </row>
    <row r="336" spans="1:12" ht="15" x14ac:dyDescent="0.25">
      <c r="A336" s="3">
        <f t="shared" si="26"/>
        <v>333</v>
      </c>
      <c r="B336" s="4" t="s">
        <v>10</v>
      </c>
      <c r="C336" s="5">
        <v>9.5000000000000001E-2</v>
      </c>
      <c r="D336" s="6">
        <v>43646</v>
      </c>
      <c r="E336" s="4" t="s">
        <v>318</v>
      </c>
      <c r="F336" s="4" t="s">
        <v>362</v>
      </c>
      <c r="G336" s="7" t="s">
        <v>13</v>
      </c>
      <c r="H336" s="8" t="s">
        <v>14</v>
      </c>
      <c r="I336" s="3">
        <v>2</v>
      </c>
      <c r="J336" s="9">
        <v>1200</v>
      </c>
      <c r="K336" s="10">
        <f t="shared" si="27"/>
        <v>2400</v>
      </c>
      <c r="L336" s="9">
        <v>1316.2191780821918</v>
      </c>
    </row>
    <row r="337" spans="1:12" ht="15" x14ac:dyDescent="0.25">
      <c r="A337" s="3">
        <f t="shared" si="26"/>
        <v>334</v>
      </c>
      <c r="B337" s="4" t="s">
        <v>10</v>
      </c>
      <c r="C337" s="5">
        <v>9.5000000000000001E-2</v>
      </c>
      <c r="D337" s="6">
        <v>43646</v>
      </c>
      <c r="E337" s="4" t="s">
        <v>318</v>
      </c>
      <c r="F337" s="4" t="s">
        <v>362</v>
      </c>
      <c r="G337" s="7" t="s">
        <v>366</v>
      </c>
      <c r="H337" s="8" t="s">
        <v>14</v>
      </c>
      <c r="I337" s="3">
        <v>1</v>
      </c>
      <c r="J337" s="9">
        <v>7500</v>
      </c>
      <c r="K337" s="10">
        <f t="shared" si="27"/>
        <v>7500</v>
      </c>
      <c r="L337" s="9">
        <v>4113.1849315068494</v>
      </c>
    </row>
    <row r="338" spans="1:12" ht="15" x14ac:dyDescent="0.25">
      <c r="A338" s="3">
        <f t="shared" si="26"/>
        <v>335</v>
      </c>
      <c r="B338" s="4" t="s">
        <v>10</v>
      </c>
      <c r="C338" s="5">
        <v>9.5000000000000001E-2</v>
      </c>
      <c r="D338" s="6">
        <v>43646</v>
      </c>
      <c r="E338" s="4" t="s">
        <v>318</v>
      </c>
      <c r="F338" s="4" t="s">
        <v>362</v>
      </c>
      <c r="G338" s="7" t="s">
        <v>367</v>
      </c>
      <c r="H338" s="8" t="s">
        <v>14</v>
      </c>
      <c r="I338" s="3">
        <v>2</v>
      </c>
      <c r="J338" s="9">
        <v>7500</v>
      </c>
      <c r="K338" s="10">
        <f t="shared" si="27"/>
        <v>15000</v>
      </c>
      <c r="L338" s="9">
        <v>8226.3698630136987</v>
      </c>
    </row>
    <row r="339" spans="1:12" ht="15" x14ac:dyDescent="0.25">
      <c r="A339" s="3">
        <f t="shared" si="26"/>
        <v>336</v>
      </c>
      <c r="B339" s="4" t="s">
        <v>10</v>
      </c>
      <c r="C339" s="5">
        <v>9.5000000000000001E-2</v>
      </c>
      <c r="D339" s="6">
        <v>43646</v>
      </c>
      <c r="E339" s="4" t="s">
        <v>318</v>
      </c>
      <c r="F339" s="4" t="s">
        <v>362</v>
      </c>
      <c r="G339" s="7" t="s">
        <v>368</v>
      </c>
      <c r="H339" s="8" t="s">
        <v>14</v>
      </c>
      <c r="I339" s="3">
        <v>1</v>
      </c>
      <c r="J339" s="9">
        <v>5500</v>
      </c>
      <c r="K339" s="10">
        <f t="shared" si="27"/>
        <v>5500</v>
      </c>
      <c r="L339" s="9">
        <v>3016.3356164383558</v>
      </c>
    </row>
    <row r="340" spans="1:12" ht="15" x14ac:dyDescent="0.25">
      <c r="A340" s="3">
        <f t="shared" si="26"/>
        <v>337</v>
      </c>
      <c r="B340" s="4" t="s">
        <v>10</v>
      </c>
      <c r="C340" s="5">
        <v>9.5000000000000001E-2</v>
      </c>
      <c r="D340" s="6">
        <v>43646</v>
      </c>
      <c r="E340" s="4" t="s">
        <v>318</v>
      </c>
      <c r="F340" s="4" t="s">
        <v>362</v>
      </c>
      <c r="G340" s="7" t="s">
        <v>369</v>
      </c>
      <c r="H340" s="8" t="s">
        <v>14</v>
      </c>
      <c r="I340" s="3">
        <v>1</v>
      </c>
      <c r="J340" s="9">
        <v>1500</v>
      </c>
      <c r="K340" s="10">
        <f t="shared" si="27"/>
        <v>1500</v>
      </c>
      <c r="L340" s="9">
        <v>822.63698630136992</v>
      </c>
    </row>
    <row r="341" spans="1:12" ht="15" x14ac:dyDescent="0.25">
      <c r="A341" s="3">
        <f t="shared" si="26"/>
        <v>338</v>
      </c>
      <c r="B341" s="4" t="s">
        <v>10</v>
      </c>
      <c r="C341" s="5">
        <v>9.5000000000000001E-2</v>
      </c>
      <c r="D341" s="6">
        <v>43646</v>
      </c>
      <c r="E341" s="4" t="s">
        <v>318</v>
      </c>
      <c r="F341" s="4" t="s">
        <v>362</v>
      </c>
      <c r="G341" s="7" t="s">
        <v>93</v>
      </c>
      <c r="H341" s="8" t="s">
        <v>14</v>
      </c>
      <c r="I341" s="3">
        <v>2</v>
      </c>
      <c r="J341" s="9">
        <v>750</v>
      </c>
      <c r="K341" s="10">
        <f t="shared" si="27"/>
        <v>1500</v>
      </c>
      <c r="L341" s="9">
        <v>822.63698630136992</v>
      </c>
    </row>
    <row r="342" spans="1:12" ht="15" x14ac:dyDescent="0.25">
      <c r="A342" s="3">
        <f t="shared" si="26"/>
        <v>339</v>
      </c>
      <c r="B342" s="4" t="s">
        <v>10</v>
      </c>
      <c r="C342" s="5">
        <v>9.5000000000000001E-2</v>
      </c>
      <c r="D342" s="6">
        <v>43646</v>
      </c>
      <c r="E342" s="4" t="s">
        <v>318</v>
      </c>
      <c r="F342" s="4" t="s">
        <v>362</v>
      </c>
      <c r="G342" s="7" t="s">
        <v>370</v>
      </c>
      <c r="H342" s="8" t="s">
        <v>14</v>
      </c>
      <c r="I342" s="3">
        <v>4</v>
      </c>
      <c r="J342" s="9">
        <v>1000</v>
      </c>
      <c r="K342" s="10">
        <f t="shared" si="27"/>
        <v>4000</v>
      </c>
      <c r="L342" s="9">
        <v>2193.6986301369861</v>
      </c>
    </row>
    <row r="343" spans="1:12" ht="15" x14ac:dyDescent="0.25">
      <c r="A343" s="3">
        <f t="shared" si="26"/>
        <v>340</v>
      </c>
      <c r="B343" s="4" t="s">
        <v>10</v>
      </c>
      <c r="C343" s="5">
        <v>9.5000000000000001E-2</v>
      </c>
      <c r="D343" s="6">
        <v>43646</v>
      </c>
      <c r="E343" s="4" t="s">
        <v>318</v>
      </c>
      <c r="F343" s="4" t="s">
        <v>362</v>
      </c>
      <c r="G343" s="7" t="s">
        <v>371</v>
      </c>
      <c r="H343" s="8" t="s">
        <v>14</v>
      </c>
      <c r="I343" s="3">
        <v>1</v>
      </c>
      <c r="J343" s="9">
        <v>11000</v>
      </c>
      <c r="K343" s="10">
        <f t="shared" si="27"/>
        <v>11000</v>
      </c>
      <c r="L343" s="9">
        <v>6032.6712328767117</v>
      </c>
    </row>
    <row r="344" spans="1:12" ht="15" x14ac:dyDescent="0.25">
      <c r="A344" s="3">
        <f t="shared" si="26"/>
        <v>341</v>
      </c>
      <c r="B344" s="4" t="s">
        <v>10</v>
      </c>
      <c r="C344" s="5">
        <v>9.5000000000000001E-2</v>
      </c>
      <c r="D344" s="6">
        <v>43646</v>
      </c>
      <c r="E344" s="4" t="s">
        <v>318</v>
      </c>
      <c r="F344" s="4" t="s">
        <v>362</v>
      </c>
      <c r="G344" s="7" t="s">
        <v>372</v>
      </c>
      <c r="H344" s="8" t="s">
        <v>14</v>
      </c>
      <c r="I344" s="3">
        <v>4</v>
      </c>
      <c r="J344" s="9">
        <v>1000</v>
      </c>
      <c r="K344" s="10">
        <f t="shared" si="27"/>
        <v>4000</v>
      </c>
      <c r="L344" s="9">
        <v>2193.6986301369861</v>
      </c>
    </row>
    <row r="345" spans="1:12" ht="15" x14ac:dyDescent="0.25">
      <c r="A345" s="3">
        <f t="shared" si="26"/>
        <v>342</v>
      </c>
      <c r="B345" s="4" t="s">
        <v>53</v>
      </c>
      <c r="C345" s="5">
        <v>0.19</v>
      </c>
      <c r="D345" s="6">
        <v>43646</v>
      </c>
      <c r="E345" s="4" t="s">
        <v>318</v>
      </c>
      <c r="F345" s="4" t="s">
        <v>362</v>
      </c>
      <c r="G345" s="7" t="s">
        <v>373</v>
      </c>
      <c r="H345" s="8" t="s">
        <v>14</v>
      </c>
      <c r="I345" s="3">
        <v>1</v>
      </c>
      <c r="J345" s="9">
        <v>7500</v>
      </c>
      <c r="K345" s="10">
        <f t="shared" si="27"/>
        <v>7500</v>
      </c>
      <c r="L345" s="9">
        <v>726.3698630136987</v>
      </c>
    </row>
    <row r="346" spans="1:12" ht="15" x14ac:dyDescent="0.25">
      <c r="A346" s="3">
        <f t="shared" si="26"/>
        <v>343</v>
      </c>
      <c r="B346" s="4" t="s">
        <v>10</v>
      </c>
      <c r="C346" s="5">
        <v>9.5000000000000001E-2</v>
      </c>
      <c r="D346" s="6">
        <v>43646</v>
      </c>
      <c r="E346" s="4" t="s">
        <v>318</v>
      </c>
      <c r="F346" s="4" t="s">
        <v>362</v>
      </c>
      <c r="G346" s="7" t="s">
        <v>374</v>
      </c>
      <c r="H346" s="8" t="s">
        <v>14</v>
      </c>
      <c r="I346" s="3">
        <v>2</v>
      </c>
      <c r="J346" s="9">
        <v>3500</v>
      </c>
      <c r="K346" s="10">
        <f t="shared" si="27"/>
        <v>7000</v>
      </c>
      <c r="L346" s="9">
        <v>3838.9726027397264</v>
      </c>
    </row>
    <row r="347" spans="1:12" ht="15" x14ac:dyDescent="0.25">
      <c r="A347" s="3">
        <f t="shared" si="26"/>
        <v>344</v>
      </c>
      <c r="B347" s="4" t="s">
        <v>10</v>
      </c>
      <c r="C347" s="5">
        <v>9.5000000000000001E-2</v>
      </c>
      <c r="D347" s="6">
        <v>43646</v>
      </c>
      <c r="E347" s="4" t="s">
        <v>318</v>
      </c>
      <c r="F347" s="4" t="s">
        <v>362</v>
      </c>
      <c r="G347" s="7" t="s">
        <v>375</v>
      </c>
      <c r="H347" s="8" t="s">
        <v>14</v>
      </c>
      <c r="I347" s="3">
        <v>1</v>
      </c>
      <c r="J347" s="9">
        <v>3500</v>
      </c>
      <c r="K347" s="10">
        <f t="shared" si="27"/>
        <v>3500</v>
      </c>
      <c r="L347" s="9">
        <v>1919.4863013698632</v>
      </c>
    </row>
    <row r="348" spans="1:12" ht="15" x14ac:dyDescent="0.25">
      <c r="A348" s="3">
        <f t="shared" si="26"/>
        <v>345</v>
      </c>
      <c r="B348" s="4" t="s">
        <v>10</v>
      </c>
      <c r="C348" s="5">
        <v>9.5000000000000001E-2</v>
      </c>
      <c r="D348" s="6">
        <v>43646</v>
      </c>
      <c r="E348" s="4" t="s">
        <v>318</v>
      </c>
      <c r="F348" s="4" t="s">
        <v>362</v>
      </c>
      <c r="G348" s="7" t="s">
        <v>376</v>
      </c>
      <c r="H348" s="8" t="s">
        <v>14</v>
      </c>
      <c r="I348" s="3">
        <v>1</v>
      </c>
      <c r="J348" s="9">
        <v>2500</v>
      </c>
      <c r="K348" s="10">
        <f t="shared" si="27"/>
        <v>2500</v>
      </c>
      <c r="L348" s="9">
        <v>1371.0616438356165</v>
      </c>
    </row>
    <row r="349" spans="1:12" ht="15" x14ac:dyDescent="0.25">
      <c r="A349" s="3">
        <f t="shared" si="26"/>
        <v>346</v>
      </c>
      <c r="B349" s="4" t="s">
        <v>53</v>
      </c>
      <c r="C349" s="5">
        <v>0.19</v>
      </c>
      <c r="D349" s="6">
        <v>43646</v>
      </c>
      <c r="E349" s="4" t="s">
        <v>318</v>
      </c>
      <c r="F349" s="4" t="s">
        <v>362</v>
      </c>
      <c r="G349" s="7" t="s">
        <v>377</v>
      </c>
      <c r="H349" s="8" t="s">
        <v>14</v>
      </c>
      <c r="I349" s="3">
        <v>1</v>
      </c>
      <c r="J349" s="9">
        <v>18000</v>
      </c>
      <c r="K349" s="10">
        <f t="shared" si="27"/>
        <v>18000</v>
      </c>
      <c r="L349" s="9">
        <v>1743.2876712328762</v>
      </c>
    </row>
    <row r="350" spans="1:12" ht="15" x14ac:dyDescent="0.25">
      <c r="A350" s="3">
        <f t="shared" si="26"/>
        <v>347</v>
      </c>
      <c r="B350" s="4" t="s">
        <v>10</v>
      </c>
      <c r="C350" s="5">
        <v>9.5000000000000001E-2</v>
      </c>
      <c r="D350" s="6">
        <v>43646</v>
      </c>
      <c r="E350" s="4" t="s">
        <v>318</v>
      </c>
      <c r="F350" s="4" t="s">
        <v>362</v>
      </c>
      <c r="G350" s="7" t="s">
        <v>95</v>
      </c>
      <c r="H350" s="8" t="s">
        <v>14</v>
      </c>
      <c r="I350" s="3">
        <v>2</v>
      </c>
      <c r="J350" s="9">
        <v>1800</v>
      </c>
      <c r="K350" s="10">
        <f t="shared" si="27"/>
        <v>3600</v>
      </c>
      <c r="L350" s="9">
        <v>1974.3287671232874</v>
      </c>
    </row>
    <row r="351" spans="1:12" ht="15" x14ac:dyDescent="0.25">
      <c r="A351" s="3">
        <f t="shared" si="26"/>
        <v>348</v>
      </c>
      <c r="B351" s="4" t="s">
        <v>16</v>
      </c>
      <c r="C351" s="5">
        <v>0.31669999999999998</v>
      </c>
      <c r="D351" s="6">
        <v>43646</v>
      </c>
      <c r="E351" s="4" t="s">
        <v>318</v>
      </c>
      <c r="F351" s="4" t="s">
        <v>378</v>
      </c>
      <c r="G351" s="7" t="s">
        <v>379</v>
      </c>
      <c r="H351" s="8" t="s">
        <v>14</v>
      </c>
      <c r="I351" s="3">
        <v>1</v>
      </c>
      <c r="J351" s="9">
        <v>17000</v>
      </c>
      <c r="K351" s="10">
        <f t="shared" si="27"/>
        <v>17000</v>
      </c>
      <c r="L351" s="9">
        <v>0</v>
      </c>
    </row>
    <row r="352" spans="1:12" ht="15" x14ac:dyDescent="0.25">
      <c r="A352" s="3">
        <f t="shared" si="26"/>
        <v>349</v>
      </c>
      <c r="B352" s="4" t="s">
        <v>16</v>
      </c>
      <c r="C352" s="5">
        <v>0.31669999999999998</v>
      </c>
      <c r="D352" s="6">
        <v>43646</v>
      </c>
      <c r="E352" s="4" t="s">
        <v>318</v>
      </c>
      <c r="F352" s="4" t="s">
        <v>378</v>
      </c>
      <c r="G352" s="7" t="s">
        <v>380</v>
      </c>
      <c r="H352" s="8" t="s">
        <v>14</v>
      </c>
      <c r="I352" s="3">
        <v>1</v>
      </c>
      <c r="J352" s="9">
        <v>3500</v>
      </c>
      <c r="K352" s="10">
        <f t="shared" si="27"/>
        <v>3500</v>
      </c>
      <c r="L352" s="9">
        <v>0</v>
      </c>
    </row>
    <row r="353" spans="1:12" ht="15" x14ac:dyDescent="0.25">
      <c r="A353" s="3">
        <f t="shared" si="26"/>
        <v>350</v>
      </c>
      <c r="B353" s="4" t="s">
        <v>16</v>
      </c>
      <c r="C353" s="5">
        <v>0.31669999999999998</v>
      </c>
      <c r="D353" s="6">
        <v>43646</v>
      </c>
      <c r="E353" s="4" t="s">
        <v>318</v>
      </c>
      <c r="F353" s="4" t="s">
        <v>378</v>
      </c>
      <c r="G353" s="7" t="s">
        <v>381</v>
      </c>
      <c r="H353" s="8" t="s">
        <v>14</v>
      </c>
      <c r="I353" s="3">
        <v>1</v>
      </c>
      <c r="J353" s="9">
        <v>7500</v>
      </c>
      <c r="K353" s="10">
        <f t="shared" si="27"/>
        <v>7500</v>
      </c>
      <c r="L353" s="9">
        <v>0</v>
      </c>
    </row>
    <row r="354" spans="1:12" ht="15" x14ac:dyDescent="0.25">
      <c r="A354" s="3">
        <f t="shared" si="26"/>
        <v>351</v>
      </c>
      <c r="B354" s="4" t="s">
        <v>16</v>
      </c>
      <c r="C354" s="5">
        <v>0.31669999999999998</v>
      </c>
      <c r="D354" s="6">
        <v>43646</v>
      </c>
      <c r="E354" s="4" t="s">
        <v>318</v>
      </c>
      <c r="F354" s="4" t="s">
        <v>378</v>
      </c>
      <c r="G354" s="7" t="s">
        <v>379</v>
      </c>
      <c r="H354" s="8" t="s">
        <v>14</v>
      </c>
      <c r="I354" s="3">
        <v>1</v>
      </c>
      <c r="J354" s="9">
        <v>17000</v>
      </c>
      <c r="K354" s="10">
        <f t="shared" si="27"/>
        <v>17000</v>
      </c>
      <c r="L354" s="9">
        <v>0</v>
      </c>
    </row>
    <row r="355" spans="1:12" ht="15" x14ac:dyDescent="0.25">
      <c r="A355" s="3">
        <f t="shared" si="26"/>
        <v>352</v>
      </c>
      <c r="B355" s="4" t="s">
        <v>16</v>
      </c>
      <c r="C355" s="5">
        <v>0.31669999999999998</v>
      </c>
      <c r="D355" s="6">
        <v>43646</v>
      </c>
      <c r="E355" s="4" t="s">
        <v>318</v>
      </c>
      <c r="F355" s="4" t="s">
        <v>378</v>
      </c>
      <c r="G355" s="7" t="s">
        <v>382</v>
      </c>
      <c r="H355" s="8" t="s">
        <v>14</v>
      </c>
      <c r="I355" s="3">
        <v>1</v>
      </c>
      <c r="J355" s="9">
        <v>3500</v>
      </c>
      <c r="K355" s="10">
        <f t="shared" si="27"/>
        <v>3500</v>
      </c>
      <c r="L355" s="9">
        <v>0</v>
      </c>
    </row>
    <row r="356" spans="1:12" ht="15" x14ac:dyDescent="0.25">
      <c r="A356" s="3">
        <f t="shared" si="26"/>
        <v>353</v>
      </c>
      <c r="B356" s="4" t="s">
        <v>16</v>
      </c>
      <c r="C356" s="5">
        <v>0.31669999999999998</v>
      </c>
      <c r="D356" s="6">
        <v>43646</v>
      </c>
      <c r="E356" s="4" t="s">
        <v>318</v>
      </c>
      <c r="F356" s="4" t="s">
        <v>378</v>
      </c>
      <c r="G356" s="7" t="s">
        <v>383</v>
      </c>
      <c r="H356" s="8" t="s">
        <v>14</v>
      </c>
      <c r="I356" s="3">
        <v>1</v>
      </c>
      <c r="J356" s="9">
        <v>11000</v>
      </c>
      <c r="K356" s="10">
        <f t="shared" si="27"/>
        <v>11000</v>
      </c>
      <c r="L356" s="9">
        <v>0</v>
      </c>
    </row>
    <row r="357" spans="1:12" ht="15" x14ac:dyDescent="0.25">
      <c r="A357" s="3">
        <f t="shared" si="26"/>
        <v>354</v>
      </c>
      <c r="B357" s="4" t="s">
        <v>16</v>
      </c>
      <c r="C357" s="5">
        <v>0.31669999999999998</v>
      </c>
      <c r="D357" s="6">
        <v>43646</v>
      </c>
      <c r="E357" s="4" t="s">
        <v>318</v>
      </c>
      <c r="F357" s="4" t="s">
        <v>378</v>
      </c>
      <c r="G357" s="7" t="s">
        <v>384</v>
      </c>
      <c r="H357" s="8" t="s">
        <v>14</v>
      </c>
      <c r="I357" s="3">
        <v>1</v>
      </c>
      <c r="J357" s="9">
        <v>20000</v>
      </c>
      <c r="K357" s="10">
        <f t="shared" si="27"/>
        <v>20000</v>
      </c>
      <c r="L357" s="9">
        <v>0</v>
      </c>
    </row>
    <row r="358" spans="1:12" ht="15" x14ac:dyDescent="0.25">
      <c r="A358" s="3">
        <f t="shared" si="26"/>
        <v>355</v>
      </c>
      <c r="B358" s="4" t="s">
        <v>16</v>
      </c>
      <c r="C358" s="5">
        <v>0.31669999999999998</v>
      </c>
      <c r="D358" s="6">
        <v>43646</v>
      </c>
      <c r="E358" s="4" t="s">
        <v>318</v>
      </c>
      <c r="F358" s="4" t="s">
        <v>378</v>
      </c>
      <c r="G358" s="7" t="s">
        <v>379</v>
      </c>
      <c r="H358" s="8" t="s">
        <v>14</v>
      </c>
      <c r="I358" s="3">
        <v>1</v>
      </c>
      <c r="J358" s="9">
        <v>17000</v>
      </c>
      <c r="K358" s="10">
        <f t="shared" si="27"/>
        <v>17000</v>
      </c>
      <c r="L358" s="9">
        <v>0</v>
      </c>
    </row>
    <row r="359" spans="1:12" ht="15" x14ac:dyDescent="0.25">
      <c r="A359" s="3">
        <f t="shared" si="26"/>
        <v>356</v>
      </c>
      <c r="B359" s="4" t="s">
        <v>16</v>
      </c>
      <c r="C359" s="5">
        <v>0.31669999999999998</v>
      </c>
      <c r="D359" s="6">
        <v>43646</v>
      </c>
      <c r="E359" s="4" t="s">
        <v>318</v>
      </c>
      <c r="F359" s="4" t="s">
        <v>378</v>
      </c>
      <c r="G359" s="7" t="s">
        <v>385</v>
      </c>
      <c r="H359" s="8" t="s">
        <v>14</v>
      </c>
      <c r="I359" s="3">
        <v>1</v>
      </c>
      <c r="J359" s="9">
        <v>3000</v>
      </c>
      <c r="K359" s="10">
        <f t="shared" si="27"/>
        <v>3000</v>
      </c>
      <c r="L359" s="9">
        <v>0</v>
      </c>
    </row>
    <row r="360" spans="1:12" ht="15" x14ac:dyDescent="0.25">
      <c r="A360" s="3">
        <f t="shared" si="26"/>
        <v>357</v>
      </c>
      <c r="B360" s="4" t="s">
        <v>16</v>
      </c>
      <c r="C360" s="5">
        <v>0.31669999999999998</v>
      </c>
      <c r="D360" s="6">
        <v>43646</v>
      </c>
      <c r="E360" s="4" t="s">
        <v>318</v>
      </c>
      <c r="F360" s="4" t="s">
        <v>378</v>
      </c>
      <c r="G360" s="7" t="s">
        <v>386</v>
      </c>
      <c r="H360" s="8" t="s">
        <v>14</v>
      </c>
      <c r="I360" s="3">
        <v>1</v>
      </c>
      <c r="J360" s="9">
        <v>12000</v>
      </c>
      <c r="K360" s="10">
        <f t="shared" si="27"/>
        <v>12000</v>
      </c>
      <c r="L360" s="9">
        <v>0</v>
      </c>
    </row>
    <row r="361" spans="1:12" ht="15" x14ac:dyDescent="0.25">
      <c r="A361" s="3">
        <f t="shared" si="26"/>
        <v>358</v>
      </c>
      <c r="B361" s="4" t="s">
        <v>16</v>
      </c>
      <c r="C361" s="5">
        <v>0.31669999999999998</v>
      </c>
      <c r="D361" s="6">
        <v>43646</v>
      </c>
      <c r="E361" s="4" t="s">
        <v>318</v>
      </c>
      <c r="F361" s="4" t="s">
        <v>378</v>
      </c>
      <c r="G361" s="7" t="s">
        <v>379</v>
      </c>
      <c r="H361" s="8" t="s">
        <v>14</v>
      </c>
      <c r="I361" s="3">
        <v>1</v>
      </c>
      <c r="J361" s="9">
        <v>17000</v>
      </c>
      <c r="K361" s="10">
        <f t="shared" si="27"/>
        <v>17000</v>
      </c>
      <c r="L361" s="9">
        <v>0</v>
      </c>
    </row>
    <row r="362" spans="1:12" ht="15" x14ac:dyDescent="0.25">
      <c r="A362" s="3">
        <f t="shared" si="26"/>
        <v>359</v>
      </c>
      <c r="B362" s="4" t="s">
        <v>16</v>
      </c>
      <c r="C362" s="5">
        <v>0.31669999999999998</v>
      </c>
      <c r="D362" s="6">
        <v>43646</v>
      </c>
      <c r="E362" s="4" t="s">
        <v>318</v>
      </c>
      <c r="F362" s="4" t="s">
        <v>378</v>
      </c>
      <c r="G362" s="7" t="s">
        <v>387</v>
      </c>
      <c r="H362" s="8" t="s">
        <v>14</v>
      </c>
      <c r="I362" s="3">
        <v>1</v>
      </c>
      <c r="J362" s="9">
        <v>3000</v>
      </c>
      <c r="K362" s="10">
        <f t="shared" si="27"/>
        <v>3000</v>
      </c>
      <c r="L362" s="9">
        <v>0</v>
      </c>
    </row>
    <row r="363" spans="1:12" ht="15" x14ac:dyDescent="0.25">
      <c r="A363" s="3">
        <f t="shared" si="26"/>
        <v>360</v>
      </c>
      <c r="B363" s="4" t="s">
        <v>53</v>
      </c>
      <c r="C363" s="5">
        <v>0.19</v>
      </c>
      <c r="D363" s="6">
        <v>43646</v>
      </c>
      <c r="E363" s="4" t="s">
        <v>318</v>
      </c>
      <c r="F363" s="4" t="s">
        <v>378</v>
      </c>
      <c r="G363" s="7" t="s">
        <v>388</v>
      </c>
      <c r="H363" s="8" t="s">
        <v>14</v>
      </c>
      <c r="I363" s="3">
        <v>1</v>
      </c>
      <c r="J363" s="9">
        <v>45000</v>
      </c>
      <c r="K363" s="10">
        <f t="shared" si="27"/>
        <v>45000</v>
      </c>
      <c r="L363" s="9">
        <v>0</v>
      </c>
    </row>
    <row r="364" spans="1:12" ht="15" x14ac:dyDescent="0.25">
      <c r="A364" s="3">
        <f t="shared" si="26"/>
        <v>361</v>
      </c>
      <c r="B364" s="4" t="s">
        <v>53</v>
      </c>
      <c r="C364" s="5">
        <v>0.19</v>
      </c>
      <c r="D364" s="6">
        <v>43646</v>
      </c>
      <c r="E364" s="4" t="s">
        <v>318</v>
      </c>
      <c r="F364" s="4" t="s">
        <v>378</v>
      </c>
      <c r="G364" s="7" t="s">
        <v>389</v>
      </c>
      <c r="H364" s="8" t="s">
        <v>14</v>
      </c>
      <c r="I364" s="3">
        <v>1</v>
      </c>
      <c r="J364" s="9">
        <v>4500</v>
      </c>
      <c r="K364" s="10">
        <f t="shared" si="27"/>
        <v>4500</v>
      </c>
      <c r="L364" s="9">
        <v>0</v>
      </c>
    </row>
    <row r="365" spans="1:12" ht="15" x14ac:dyDescent="0.25">
      <c r="A365" s="3">
        <f t="shared" si="26"/>
        <v>362</v>
      </c>
      <c r="B365" s="4" t="s">
        <v>16</v>
      </c>
      <c r="C365" s="5">
        <v>0.31669999999999998</v>
      </c>
      <c r="D365" s="6">
        <v>43646</v>
      </c>
      <c r="E365" s="4" t="s">
        <v>318</v>
      </c>
      <c r="F365" s="4" t="s">
        <v>378</v>
      </c>
      <c r="G365" s="7" t="s">
        <v>390</v>
      </c>
      <c r="H365" s="8" t="s">
        <v>14</v>
      </c>
      <c r="I365" s="3">
        <v>1</v>
      </c>
      <c r="J365" s="9">
        <v>35000</v>
      </c>
      <c r="K365" s="10">
        <f t="shared" si="27"/>
        <v>35000</v>
      </c>
      <c r="L365" s="9">
        <v>0</v>
      </c>
    </row>
    <row r="366" spans="1:12" ht="15" x14ac:dyDescent="0.25">
      <c r="A366" s="3">
        <f t="shared" si="26"/>
        <v>363</v>
      </c>
      <c r="B366" s="4" t="s">
        <v>16</v>
      </c>
      <c r="C366" s="5">
        <v>0.31669999999999998</v>
      </c>
      <c r="D366" s="6">
        <v>43646</v>
      </c>
      <c r="E366" s="4" t="s">
        <v>318</v>
      </c>
      <c r="F366" s="4" t="s">
        <v>378</v>
      </c>
      <c r="G366" s="7" t="s">
        <v>379</v>
      </c>
      <c r="H366" s="8" t="s">
        <v>14</v>
      </c>
      <c r="I366" s="3">
        <v>1</v>
      </c>
      <c r="J366" s="9">
        <v>17000</v>
      </c>
      <c r="K366" s="10">
        <f t="shared" si="27"/>
        <v>17000</v>
      </c>
      <c r="L366" s="9">
        <v>0</v>
      </c>
    </row>
    <row r="367" spans="1:12" ht="15" x14ac:dyDescent="0.25">
      <c r="A367" s="3">
        <f t="shared" si="26"/>
        <v>364</v>
      </c>
      <c r="B367" s="4" t="s">
        <v>16</v>
      </c>
      <c r="C367" s="5">
        <v>0.31669999999999998</v>
      </c>
      <c r="D367" s="6">
        <v>43646</v>
      </c>
      <c r="E367" s="4" t="s">
        <v>318</v>
      </c>
      <c r="F367" s="4" t="s">
        <v>378</v>
      </c>
      <c r="G367" s="7" t="s">
        <v>391</v>
      </c>
      <c r="H367" s="8" t="s">
        <v>14</v>
      </c>
      <c r="I367" s="3">
        <v>1</v>
      </c>
      <c r="J367" s="9">
        <v>3500</v>
      </c>
      <c r="K367" s="10">
        <f t="shared" si="27"/>
        <v>3500</v>
      </c>
      <c r="L367" s="9">
        <v>0</v>
      </c>
    </row>
    <row r="368" spans="1:12" ht="15" x14ac:dyDescent="0.25">
      <c r="A368" s="3">
        <f t="shared" si="26"/>
        <v>365</v>
      </c>
      <c r="B368" s="4" t="s">
        <v>16</v>
      </c>
      <c r="C368" s="5">
        <v>0.31669999999999998</v>
      </c>
      <c r="D368" s="6">
        <v>43646</v>
      </c>
      <c r="E368" s="4" t="s">
        <v>318</v>
      </c>
      <c r="F368" s="4" t="s">
        <v>378</v>
      </c>
      <c r="G368" s="7" t="s">
        <v>379</v>
      </c>
      <c r="H368" s="8" t="s">
        <v>14</v>
      </c>
      <c r="I368" s="3">
        <v>1</v>
      </c>
      <c r="J368" s="9">
        <v>17000</v>
      </c>
      <c r="K368" s="10">
        <f t="shared" si="27"/>
        <v>17000</v>
      </c>
      <c r="L368" s="9">
        <v>0</v>
      </c>
    </row>
    <row r="369" spans="1:12" ht="15" x14ac:dyDescent="0.25">
      <c r="A369" s="3">
        <f t="shared" si="26"/>
        <v>366</v>
      </c>
      <c r="B369" s="4" t="s">
        <v>16</v>
      </c>
      <c r="C369" s="5">
        <v>0.31669999999999998</v>
      </c>
      <c r="D369" s="6">
        <v>43646</v>
      </c>
      <c r="E369" s="4" t="s">
        <v>318</v>
      </c>
      <c r="F369" s="4" t="s">
        <v>378</v>
      </c>
      <c r="G369" s="7" t="s">
        <v>391</v>
      </c>
      <c r="H369" s="8" t="s">
        <v>14</v>
      </c>
      <c r="I369" s="3">
        <v>1</v>
      </c>
      <c r="J369" s="9">
        <v>3000</v>
      </c>
      <c r="K369" s="10">
        <f t="shared" si="27"/>
        <v>3000</v>
      </c>
      <c r="L369" s="9">
        <v>0</v>
      </c>
    </row>
    <row r="370" spans="1:12" ht="15" x14ac:dyDescent="0.25">
      <c r="A370" s="3">
        <f t="shared" si="26"/>
        <v>367</v>
      </c>
      <c r="B370" s="4" t="s">
        <v>10</v>
      </c>
      <c r="C370" s="5">
        <v>9.5000000000000001E-2</v>
      </c>
      <c r="D370" s="6">
        <v>43646</v>
      </c>
      <c r="E370" s="4" t="s">
        <v>318</v>
      </c>
      <c r="F370" s="4" t="s">
        <v>392</v>
      </c>
      <c r="G370" s="7" t="s">
        <v>393</v>
      </c>
      <c r="H370" s="8" t="s">
        <v>14</v>
      </c>
      <c r="I370" s="3">
        <v>4</v>
      </c>
      <c r="J370" s="9">
        <f>4500-2307.65/4</f>
        <v>3923.0875000000001</v>
      </c>
      <c r="K370" s="10">
        <f>+I370*J370</f>
        <v>15692.35</v>
      </c>
      <c r="L370" s="9">
        <v>8606.0716746575345</v>
      </c>
    </row>
    <row r="371" spans="1:12" ht="15" x14ac:dyDescent="0.25">
      <c r="A371" s="3">
        <f t="shared" si="26"/>
        <v>368</v>
      </c>
      <c r="B371" s="4" t="s">
        <v>10</v>
      </c>
      <c r="C371" s="5">
        <v>9.5000000000000001E-2</v>
      </c>
      <c r="D371" s="6">
        <v>43646</v>
      </c>
      <c r="E371" s="4" t="s">
        <v>318</v>
      </c>
      <c r="F371" s="4" t="s">
        <v>392</v>
      </c>
      <c r="G371" s="7" t="s">
        <v>93</v>
      </c>
      <c r="H371" s="8" t="s">
        <v>14</v>
      </c>
      <c r="I371" s="3">
        <v>7</v>
      </c>
      <c r="J371" s="9">
        <v>750</v>
      </c>
      <c r="K371" s="10">
        <f t="shared" ref="K371:K377" si="28">+I371*J371</f>
        <v>5250</v>
      </c>
      <c r="L371" s="9">
        <v>2879.2294520547948</v>
      </c>
    </row>
    <row r="372" spans="1:12" ht="15" x14ac:dyDescent="0.25">
      <c r="A372" s="3">
        <f t="shared" si="26"/>
        <v>369</v>
      </c>
      <c r="B372" s="4" t="s">
        <v>10</v>
      </c>
      <c r="C372" s="5">
        <v>9.5000000000000001E-2</v>
      </c>
      <c r="D372" s="6">
        <v>43646</v>
      </c>
      <c r="E372" s="4" t="s">
        <v>318</v>
      </c>
      <c r="F372" s="4" t="s">
        <v>392</v>
      </c>
      <c r="G372" s="7" t="s">
        <v>162</v>
      </c>
      <c r="H372" s="8" t="s">
        <v>14</v>
      </c>
      <c r="I372" s="3">
        <v>2</v>
      </c>
      <c r="J372" s="9">
        <v>4500</v>
      </c>
      <c r="K372" s="10">
        <f t="shared" si="28"/>
        <v>9000</v>
      </c>
      <c r="L372" s="9">
        <v>4935.821917808219</v>
      </c>
    </row>
    <row r="373" spans="1:12" ht="15" x14ac:dyDescent="0.25">
      <c r="A373" s="3">
        <f t="shared" si="26"/>
        <v>370</v>
      </c>
      <c r="B373" s="4" t="s">
        <v>16</v>
      </c>
      <c r="C373" s="5">
        <v>0.31669999999999998</v>
      </c>
      <c r="D373" s="6">
        <v>43646</v>
      </c>
      <c r="E373" s="4" t="s">
        <v>318</v>
      </c>
      <c r="F373" s="4" t="s">
        <v>392</v>
      </c>
      <c r="G373" s="7" t="s">
        <v>379</v>
      </c>
      <c r="H373" s="8" t="s">
        <v>14</v>
      </c>
      <c r="I373" s="3">
        <v>1</v>
      </c>
      <c r="J373" s="9">
        <v>17000</v>
      </c>
      <c r="K373" s="10">
        <f t="shared" si="28"/>
        <v>17000</v>
      </c>
      <c r="L373" s="9">
        <v>0</v>
      </c>
    </row>
    <row r="374" spans="1:12" ht="15" x14ac:dyDescent="0.25">
      <c r="A374" s="3">
        <f t="shared" si="26"/>
        <v>371</v>
      </c>
      <c r="B374" s="4" t="s">
        <v>16</v>
      </c>
      <c r="C374" s="5">
        <v>0.31669999999999998</v>
      </c>
      <c r="D374" s="6">
        <v>43646</v>
      </c>
      <c r="E374" s="4" t="s">
        <v>318</v>
      </c>
      <c r="F374" s="4" t="s">
        <v>392</v>
      </c>
      <c r="G374" s="7" t="s">
        <v>394</v>
      </c>
      <c r="H374" s="8" t="s">
        <v>14</v>
      </c>
      <c r="I374" s="3">
        <v>1</v>
      </c>
      <c r="J374" s="9">
        <v>3500</v>
      </c>
      <c r="K374" s="10">
        <f t="shared" si="28"/>
        <v>3500</v>
      </c>
      <c r="L374" s="9">
        <v>0</v>
      </c>
    </row>
    <row r="375" spans="1:12" ht="15" x14ac:dyDescent="0.25">
      <c r="A375" s="3">
        <f t="shared" si="26"/>
        <v>372</v>
      </c>
      <c r="B375" s="4" t="s">
        <v>16</v>
      </c>
      <c r="C375" s="5">
        <v>0.31669999999999998</v>
      </c>
      <c r="D375" s="6">
        <v>43646</v>
      </c>
      <c r="E375" s="4" t="s">
        <v>318</v>
      </c>
      <c r="F375" s="4" t="s">
        <v>392</v>
      </c>
      <c r="G375" s="7" t="s">
        <v>395</v>
      </c>
      <c r="H375" s="8" t="s">
        <v>14</v>
      </c>
      <c r="I375" s="3">
        <v>1</v>
      </c>
      <c r="J375" s="9">
        <v>17000</v>
      </c>
      <c r="K375" s="10">
        <f t="shared" si="28"/>
        <v>17000</v>
      </c>
      <c r="L375" s="9">
        <v>0</v>
      </c>
    </row>
    <row r="376" spans="1:12" ht="15" x14ac:dyDescent="0.25">
      <c r="A376" s="3">
        <f t="shared" si="26"/>
        <v>373</v>
      </c>
      <c r="B376" s="4" t="s">
        <v>16</v>
      </c>
      <c r="C376" s="5">
        <v>0.31669999999999998</v>
      </c>
      <c r="D376" s="6">
        <v>43646</v>
      </c>
      <c r="E376" s="4" t="s">
        <v>318</v>
      </c>
      <c r="F376" s="4" t="s">
        <v>392</v>
      </c>
      <c r="G376" s="7" t="s">
        <v>396</v>
      </c>
      <c r="H376" s="8" t="s">
        <v>14</v>
      </c>
      <c r="I376" s="3">
        <v>1</v>
      </c>
      <c r="J376" s="9">
        <v>3500</v>
      </c>
      <c r="K376" s="10">
        <f t="shared" si="28"/>
        <v>3500</v>
      </c>
      <c r="L376" s="9">
        <v>0</v>
      </c>
    </row>
    <row r="377" spans="1:12" ht="15" x14ac:dyDescent="0.25">
      <c r="A377" s="3">
        <f t="shared" si="26"/>
        <v>374</v>
      </c>
      <c r="B377" s="4" t="s">
        <v>16</v>
      </c>
      <c r="C377" s="5">
        <v>0.31669999999999998</v>
      </c>
      <c r="D377" s="6">
        <v>43646</v>
      </c>
      <c r="E377" s="4" t="s">
        <v>318</v>
      </c>
      <c r="F377" s="4" t="s">
        <v>392</v>
      </c>
      <c r="G377" s="7" t="s">
        <v>397</v>
      </c>
      <c r="H377" s="8" t="s">
        <v>14</v>
      </c>
      <c r="I377" s="3">
        <v>1</v>
      </c>
      <c r="J377" s="9">
        <v>5500</v>
      </c>
      <c r="K377" s="10">
        <f t="shared" si="28"/>
        <v>5500</v>
      </c>
      <c r="L377" s="9">
        <v>0</v>
      </c>
    </row>
    <row r="378" spans="1:12" ht="15" x14ac:dyDescent="0.25">
      <c r="A378" s="3">
        <f t="shared" si="26"/>
        <v>375</v>
      </c>
      <c r="B378" s="4" t="s">
        <v>10</v>
      </c>
      <c r="C378" s="5">
        <v>9.5000000000000001E-2</v>
      </c>
      <c r="D378" s="6">
        <v>43646</v>
      </c>
      <c r="E378" s="4" t="s">
        <v>318</v>
      </c>
      <c r="F378" s="4" t="s">
        <v>398</v>
      </c>
      <c r="G378" s="7" t="s">
        <v>13</v>
      </c>
      <c r="H378" s="8" t="s">
        <v>14</v>
      </c>
      <c r="I378" s="3">
        <v>4</v>
      </c>
      <c r="J378" s="9">
        <v>1200</v>
      </c>
      <c r="K378" s="10">
        <f>+I378*J378</f>
        <v>4800</v>
      </c>
      <c r="L378" s="9">
        <v>2632.4383561643835</v>
      </c>
    </row>
    <row r="379" spans="1:12" ht="15" x14ac:dyDescent="0.25">
      <c r="A379" s="3">
        <f t="shared" si="26"/>
        <v>376</v>
      </c>
      <c r="B379" s="4" t="s">
        <v>10</v>
      </c>
      <c r="C379" s="5">
        <v>9.5000000000000001E-2</v>
      </c>
      <c r="D379" s="6">
        <v>43646</v>
      </c>
      <c r="E379" s="4" t="s">
        <v>318</v>
      </c>
      <c r="F379" s="4" t="s">
        <v>398</v>
      </c>
      <c r="G379" s="7" t="s">
        <v>93</v>
      </c>
      <c r="H379" s="8" t="s">
        <v>14</v>
      </c>
      <c r="I379" s="3">
        <v>10</v>
      </c>
      <c r="J379" s="9">
        <v>750</v>
      </c>
      <c r="K379" s="10">
        <f t="shared" ref="K379:K384" si="29">+I379*J379</f>
        <v>7500</v>
      </c>
      <c r="L379" s="9">
        <v>4113.1849315068494</v>
      </c>
    </row>
    <row r="380" spans="1:12" ht="15" x14ac:dyDescent="0.25">
      <c r="A380" s="3">
        <f t="shared" si="26"/>
        <v>377</v>
      </c>
      <c r="B380" s="4" t="s">
        <v>10</v>
      </c>
      <c r="C380" s="5">
        <v>9.5000000000000001E-2</v>
      </c>
      <c r="D380" s="6">
        <v>43646</v>
      </c>
      <c r="E380" s="4" t="s">
        <v>318</v>
      </c>
      <c r="F380" s="4" t="s">
        <v>398</v>
      </c>
      <c r="G380" s="7" t="s">
        <v>399</v>
      </c>
      <c r="H380" s="8" t="s">
        <v>14</v>
      </c>
      <c r="I380" s="3">
        <v>1</v>
      </c>
      <c r="J380" s="9">
        <v>2500</v>
      </c>
      <c r="K380" s="10">
        <f t="shared" si="29"/>
        <v>2500</v>
      </c>
      <c r="L380" s="9">
        <v>1371.0616438356165</v>
      </c>
    </row>
    <row r="381" spans="1:12" ht="15" x14ac:dyDescent="0.25">
      <c r="A381" s="3">
        <f t="shared" si="26"/>
        <v>378</v>
      </c>
      <c r="B381" s="4" t="s">
        <v>10</v>
      </c>
      <c r="C381" s="5">
        <v>9.5000000000000001E-2</v>
      </c>
      <c r="D381" s="6">
        <v>43646</v>
      </c>
      <c r="E381" s="4" t="s">
        <v>318</v>
      </c>
      <c r="F381" s="4" t="s">
        <v>398</v>
      </c>
      <c r="G381" s="7" t="s">
        <v>328</v>
      </c>
      <c r="H381" s="8" t="s">
        <v>14</v>
      </c>
      <c r="I381" s="3">
        <v>2</v>
      </c>
      <c r="J381" s="9">
        <v>1500</v>
      </c>
      <c r="K381" s="10">
        <f t="shared" si="29"/>
        <v>3000</v>
      </c>
      <c r="L381" s="9">
        <v>1645.2739726027398</v>
      </c>
    </row>
    <row r="382" spans="1:12" ht="15" x14ac:dyDescent="0.25">
      <c r="A382" s="3">
        <f t="shared" si="26"/>
        <v>379</v>
      </c>
      <c r="B382" s="4" t="s">
        <v>10</v>
      </c>
      <c r="C382" s="5">
        <v>9.5000000000000001E-2</v>
      </c>
      <c r="D382" s="6">
        <v>43646</v>
      </c>
      <c r="E382" s="4" t="s">
        <v>318</v>
      </c>
      <c r="F382" s="4" t="s">
        <v>398</v>
      </c>
      <c r="G382" s="7" t="s">
        <v>400</v>
      </c>
      <c r="H382" s="8" t="s">
        <v>14</v>
      </c>
      <c r="I382" s="3">
        <v>2</v>
      </c>
      <c r="J382" s="9">
        <v>4500</v>
      </c>
      <c r="K382" s="10">
        <f t="shared" si="29"/>
        <v>9000</v>
      </c>
      <c r="L382" s="9">
        <v>4935.821917808219</v>
      </c>
    </row>
    <row r="383" spans="1:12" ht="15" x14ac:dyDescent="0.25">
      <c r="A383" s="3">
        <f t="shared" si="26"/>
        <v>380</v>
      </c>
      <c r="B383" s="4" t="s">
        <v>10</v>
      </c>
      <c r="C383" s="5">
        <v>9.5000000000000001E-2</v>
      </c>
      <c r="D383" s="6">
        <v>43646</v>
      </c>
      <c r="E383" s="4" t="s">
        <v>318</v>
      </c>
      <c r="F383" s="4" t="s">
        <v>398</v>
      </c>
      <c r="G383" s="7" t="s">
        <v>401</v>
      </c>
      <c r="H383" s="8" t="s">
        <v>14</v>
      </c>
      <c r="I383" s="3">
        <v>2</v>
      </c>
      <c r="J383" s="9">
        <v>850</v>
      </c>
      <c r="K383" s="10">
        <f t="shared" si="29"/>
        <v>1700</v>
      </c>
      <c r="L383" s="9">
        <v>932.32191780821904</v>
      </c>
    </row>
    <row r="384" spans="1:12" ht="15" x14ac:dyDescent="0.25">
      <c r="A384" s="3">
        <f t="shared" si="26"/>
        <v>381</v>
      </c>
      <c r="B384" s="4" t="s">
        <v>53</v>
      </c>
      <c r="C384" s="5">
        <v>0.19</v>
      </c>
      <c r="D384" s="6">
        <v>43646</v>
      </c>
      <c r="E384" s="4" t="s">
        <v>318</v>
      </c>
      <c r="F384" s="4" t="s">
        <v>398</v>
      </c>
      <c r="G384" s="7" t="s">
        <v>402</v>
      </c>
      <c r="H384" s="8" t="s">
        <v>14</v>
      </c>
      <c r="I384" s="3">
        <v>2</v>
      </c>
      <c r="J384" s="9">
        <v>4500</v>
      </c>
      <c r="K384" s="10">
        <f t="shared" si="29"/>
        <v>9000</v>
      </c>
      <c r="L384" s="9">
        <v>0</v>
      </c>
    </row>
    <row r="385" spans="1:12" ht="15" x14ac:dyDescent="0.25">
      <c r="A385" s="3">
        <f t="shared" si="26"/>
        <v>382</v>
      </c>
      <c r="B385" s="4" t="s">
        <v>403</v>
      </c>
      <c r="C385" s="4"/>
      <c r="D385" s="6">
        <v>40633</v>
      </c>
      <c r="E385" s="4" t="s">
        <v>403</v>
      </c>
      <c r="F385" s="4" t="s">
        <v>403</v>
      </c>
      <c r="G385" s="7" t="s">
        <v>404</v>
      </c>
      <c r="H385" s="16" t="s">
        <v>405</v>
      </c>
      <c r="I385" s="16">
        <v>100000</v>
      </c>
      <c r="J385" s="16">
        <v>600</v>
      </c>
      <c r="K385" s="17">
        <v>4717654</v>
      </c>
      <c r="L385" s="9">
        <v>4717654</v>
      </c>
    </row>
    <row r="386" spans="1:12" ht="15" x14ac:dyDescent="0.25">
      <c r="A386" s="3">
        <f t="shared" si="26"/>
        <v>383</v>
      </c>
      <c r="B386" s="4" t="s">
        <v>315</v>
      </c>
      <c r="C386" s="5">
        <v>7.4999999999999997E-2</v>
      </c>
      <c r="D386" s="6">
        <v>43646</v>
      </c>
      <c r="E386" s="4" t="s">
        <v>318</v>
      </c>
      <c r="F386" s="4" t="s">
        <v>406</v>
      </c>
      <c r="G386" s="7" t="s">
        <v>407</v>
      </c>
      <c r="H386" s="8" t="s">
        <v>405</v>
      </c>
      <c r="I386" s="15">
        <v>182</v>
      </c>
      <c r="J386" s="10">
        <v>7200</v>
      </c>
      <c r="K386" s="17">
        <v>1310400</v>
      </c>
      <c r="L386" s="9">
        <v>843233.42465753423</v>
      </c>
    </row>
    <row r="387" spans="1:12" ht="15" x14ac:dyDescent="0.25">
      <c r="A387" s="3">
        <f t="shared" si="26"/>
        <v>384</v>
      </c>
      <c r="B387" s="4" t="s">
        <v>315</v>
      </c>
      <c r="C387" s="5">
        <v>7.4999999999999997E-2</v>
      </c>
      <c r="D387" s="6">
        <v>43646</v>
      </c>
      <c r="E387" s="4" t="s">
        <v>318</v>
      </c>
      <c r="F387" s="4" t="s">
        <v>406</v>
      </c>
      <c r="G387" s="7" t="s">
        <v>408</v>
      </c>
      <c r="H387" s="8" t="s">
        <v>405</v>
      </c>
      <c r="I387" s="15">
        <v>168</v>
      </c>
      <c r="J387" s="10">
        <v>720</v>
      </c>
      <c r="K387" s="17">
        <v>1209600</v>
      </c>
      <c r="L387" s="9">
        <v>778369.31506849313</v>
      </c>
    </row>
    <row r="388" spans="1:12" ht="15" x14ac:dyDescent="0.25">
      <c r="A388" s="3">
        <f t="shared" si="26"/>
        <v>385</v>
      </c>
      <c r="B388" s="4" t="s">
        <v>315</v>
      </c>
      <c r="C388" s="5">
        <v>7.4999999999999997E-2</v>
      </c>
      <c r="D388" s="6">
        <v>43646</v>
      </c>
      <c r="E388" s="4" t="s">
        <v>318</v>
      </c>
      <c r="F388" s="4" t="s">
        <v>406</v>
      </c>
      <c r="G388" s="7" t="s">
        <v>409</v>
      </c>
      <c r="H388" s="8" t="s">
        <v>405</v>
      </c>
      <c r="I388" s="15">
        <v>364</v>
      </c>
      <c r="J388" s="10">
        <v>7200</v>
      </c>
      <c r="K388" s="17">
        <v>2620800</v>
      </c>
      <c r="L388" s="9">
        <v>1686466.8493150685</v>
      </c>
    </row>
    <row r="389" spans="1:12" ht="15" x14ac:dyDescent="0.25">
      <c r="A389" s="3">
        <f t="shared" si="26"/>
        <v>386</v>
      </c>
      <c r="B389" s="4" t="s">
        <v>315</v>
      </c>
      <c r="C389" s="5">
        <v>7.4999999999999997E-2</v>
      </c>
      <c r="D389" s="6">
        <v>43646</v>
      </c>
      <c r="E389" s="4" t="s">
        <v>318</v>
      </c>
      <c r="F389" s="4" t="s">
        <v>406</v>
      </c>
      <c r="G389" s="7" t="s">
        <v>410</v>
      </c>
      <c r="H389" s="8" t="s">
        <v>405</v>
      </c>
      <c r="I389" s="15">
        <v>364</v>
      </c>
      <c r="J389" s="10">
        <v>7200</v>
      </c>
      <c r="K389" s="17">
        <v>2620800</v>
      </c>
      <c r="L389" s="9">
        <v>1686466.8493150685</v>
      </c>
    </row>
    <row r="390" spans="1:12" ht="15" x14ac:dyDescent="0.25">
      <c r="A390" s="3">
        <f t="shared" ref="A390:A453" si="30">A389+1</f>
        <v>387</v>
      </c>
      <c r="B390" s="4" t="s">
        <v>315</v>
      </c>
      <c r="C390" s="5">
        <v>7.4999999999999997E-2</v>
      </c>
      <c r="D390" s="6">
        <v>43646</v>
      </c>
      <c r="E390" s="4" t="s">
        <v>318</v>
      </c>
      <c r="F390" s="4" t="s">
        <v>406</v>
      </c>
      <c r="G390" s="7" t="s">
        <v>411</v>
      </c>
      <c r="H390" s="8" t="s">
        <v>405</v>
      </c>
      <c r="I390" s="15">
        <v>196</v>
      </c>
      <c r="J390" s="10">
        <v>7200</v>
      </c>
      <c r="K390" s="17">
        <v>1411200</v>
      </c>
      <c r="L390" s="9">
        <v>908097.53424657532</v>
      </c>
    </row>
    <row r="391" spans="1:12" ht="15" x14ac:dyDescent="0.25">
      <c r="A391" s="3">
        <f t="shared" si="30"/>
        <v>388</v>
      </c>
      <c r="B391" s="4" t="s">
        <v>315</v>
      </c>
      <c r="C391" s="5">
        <v>7.4999999999999997E-2</v>
      </c>
      <c r="D391" s="6">
        <v>41364</v>
      </c>
      <c r="E391" s="4" t="s">
        <v>145</v>
      </c>
      <c r="F391" s="4" t="s">
        <v>412</v>
      </c>
      <c r="G391" s="7" t="s">
        <v>413</v>
      </c>
      <c r="H391" s="8" t="s">
        <v>405</v>
      </c>
      <c r="I391" s="15">
        <v>810</v>
      </c>
      <c r="J391" s="10">
        <v>7200</v>
      </c>
      <c r="K391" s="17">
        <v>583200</v>
      </c>
      <c r="L391" s="9">
        <v>101820.32876712328</v>
      </c>
    </row>
    <row r="392" spans="1:12" ht="15" x14ac:dyDescent="0.25">
      <c r="A392" s="3">
        <f t="shared" si="30"/>
        <v>389</v>
      </c>
      <c r="B392" s="4" t="s">
        <v>315</v>
      </c>
      <c r="C392" s="5">
        <v>7.4999999999999997E-2</v>
      </c>
      <c r="D392" s="6">
        <v>41364</v>
      </c>
      <c r="E392" s="4" t="s">
        <v>145</v>
      </c>
      <c r="F392" s="4" t="s">
        <v>412</v>
      </c>
      <c r="G392" s="7" t="s">
        <v>414</v>
      </c>
      <c r="H392" s="8" t="s">
        <v>405</v>
      </c>
      <c r="I392" s="15">
        <v>810</v>
      </c>
      <c r="J392" s="10">
        <v>7200</v>
      </c>
      <c r="K392" s="17">
        <v>583200</v>
      </c>
      <c r="L392" s="9">
        <v>101820.32876712328</v>
      </c>
    </row>
    <row r="393" spans="1:12" ht="15" x14ac:dyDescent="0.25">
      <c r="A393" s="3">
        <f t="shared" si="30"/>
        <v>390</v>
      </c>
      <c r="B393" s="4" t="s">
        <v>315</v>
      </c>
      <c r="C393" s="5">
        <v>7.4999999999999997E-2</v>
      </c>
      <c r="D393" s="6">
        <v>41364</v>
      </c>
      <c r="E393" s="4" t="s">
        <v>145</v>
      </c>
      <c r="F393" s="4" t="s">
        <v>415</v>
      </c>
      <c r="G393" s="7" t="s">
        <v>416</v>
      </c>
      <c r="H393" s="8" t="s">
        <v>405</v>
      </c>
      <c r="I393" s="15">
        <v>214.2</v>
      </c>
      <c r="J393" s="10">
        <v>810</v>
      </c>
      <c r="K393" s="17">
        <v>173502</v>
      </c>
      <c r="L393" s="9">
        <v>30291.547808219184</v>
      </c>
    </row>
    <row r="394" spans="1:12" ht="15" x14ac:dyDescent="0.25">
      <c r="A394" s="3">
        <f t="shared" si="30"/>
        <v>391</v>
      </c>
      <c r="B394" s="4" t="s">
        <v>315</v>
      </c>
      <c r="C394" s="5">
        <v>7.4999999999999997E-2</v>
      </c>
      <c r="D394" s="6">
        <v>41364</v>
      </c>
      <c r="E394" s="4" t="s">
        <v>145</v>
      </c>
      <c r="F394" s="4" t="s">
        <v>415</v>
      </c>
      <c r="G394" s="7" t="s">
        <v>417</v>
      </c>
      <c r="H394" s="8" t="s">
        <v>405</v>
      </c>
      <c r="I394" s="15">
        <v>214.2</v>
      </c>
      <c r="J394" s="10">
        <v>810</v>
      </c>
      <c r="K394" s="17">
        <v>173502</v>
      </c>
      <c r="L394" s="9">
        <v>30291.547808219184</v>
      </c>
    </row>
    <row r="395" spans="1:12" ht="15" x14ac:dyDescent="0.25">
      <c r="A395" s="3">
        <f t="shared" si="30"/>
        <v>392</v>
      </c>
      <c r="B395" s="4" t="s">
        <v>315</v>
      </c>
      <c r="C395" s="5">
        <v>7.4999999999999997E-2</v>
      </c>
      <c r="D395" s="6">
        <v>41364</v>
      </c>
      <c r="E395" s="4" t="s">
        <v>145</v>
      </c>
      <c r="F395" s="4" t="s">
        <v>418</v>
      </c>
      <c r="G395" s="7" t="s">
        <v>419</v>
      </c>
      <c r="H395" s="8" t="s">
        <v>405</v>
      </c>
      <c r="I395" s="15">
        <v>77</v>
      </c>
      <c r="J395" s="10">
        <v>7650</v>
      </c>
      <c r="K395" s="17">
        <v>589050</v>
      </c>
      <c r="L395" s="9">
        <v>102841.67465753423</v>
      </c>
    </row>
    <row r="396" spans="1:12" ht="15" x14ac:dyDescent="0.25">
      <c r="A396" s="3">
        <f t="shared" si="30"/>
        <v>393</v>
      </c>
      <c r="B396" s="4" t="s">
        <v>315</v>
      </c>
      <c r="C396" s="5">
        <v>7.4999999999999997E-2</v>
      </c>
      <c r="D396" s="6">
        <v>41364</v>
      </c>
      <c r="E396" s="4" t="s">
        <v>145</v>
      </c>
      <c r="F396" s="4" t="s">
        <v>418</v>
      </c>
      <c r="G396" s="7" t="s">
        <v>420</v>
      </c>
      <c r="H396" s="8" t="s">
        <v>405</v>
      </c>
      <c r="I396" s="15">
        <v>40.200000000000003</v>
      </c>
      <c r="J396" s="10">
        <v>7200</v>
      </c>
      <c r="K396" s="17">
        <v>289440</v>
      </c>
      <c r="L396" s="9">
        <v>50533.052054794534</v>
      </c>
    </row>
    <row r="397" spans="1:12" ht="15" x14ac:dyDescent="0.25">
      <c r="A397" s="3">
        <f t="shared" si="30"/>
        <v>394</v>
      </c>
      <c r="B397" s="4" t="s">
        <v>315</v>
      </c>
      <c r="C397" s="5">
        <v>7.4999999999999997E-2</v>
      </c>
      <c r="D397" s="6">
        <v>41364</v>
      </c>
      <c r="E397" s="4" t="s">
        <v>145</v>
      </c>
      <c r="F397" s="4" t="s">
        <v>418</v>
      </c>
      <c r="G397" s="7" t="s">
        <v>421</v>
      </c>
      <c r="H397" s="8" t="s">
        <v>405</v>
      </c>
      <c r="I397" s="15">
        <v>40.200000000000003</v>
      </c>
      <c r="J397" s="10">
        <v>7200</v>
      </c>
      <c r="K397" s="17">
        <v>289440</v>
      </c>
      <c r="L397" s="9">
        <v>50533.052054794534</v>
      </c>
    </row>
    <row r="398" spans="1:12" ht="15" x14ac:dyDescent="0.25">
      <c r="A398" s="3">
        <f t="shared" si="30"/>
        <v>395</v>
      </c>
      <c r="B398" s="4" t="s">
        <v>315</v>
      </c>
      <c r="C398" s="5">
        <v>7.4999999999999997E-2</v>
      </c>
      <c r="D398" s="6">
        <v>41364</v>
      </c>
      <c r="E398" s="4" t="s">
        <v>145</v>
      </c>
      <c r="F398" s="4" t="s">
        <v>422</v>
      </c>
      <c r="G398" s="7" t="s">
        <v>423</v>
      </c>
      <c r="H398" s="8" t="s">
        <v>405</v>
      </c>
      <c r="I398" s="15">
        <v>350</v>
      </c>
      <c r="J398" s="10">
        <v>13500</v>
      </c>
      <c r="K398" s="17">
        <v>4725000</v>
      </c>
      <c r="L398" s="9">
        <v>824933.21917808242</v>
      </c>
    </row>
    <row r="399" spans="1:12" ht="15" x14ac:dyDescent="0.25">
      <c r="A399" s="3">
        <f t="shared" si="30"/>
        <v>396</v>
      </c>
      <c r="B399" s="4" t="s">
        <v>315</v>
      </c>
      <c r="C399" s="5">
        <v>7.4999999999999997E-2</v>
      </c>
      <c r="D399" s="6">
        <v>43646</v>
      </c>
      <c r="E399" s="4" t="s">
        <v>11</v>
      </c>
      <c r="F399" s="4" t="s">
        <v>424</v>
      </c>
      <c r="G399" s="7" t="s">
        <v>425</v>
      </c>
      <c r="H399" s="8" t="s">
        <v>426</v>
      </c>
      <c r="I399" s="15">
        <v>30</v>
      </c>
      <c r="J399" s="10">
        <v>13500</v>
      </c>
      <c r="K399" s="17">
        <v>2500000</v>
      </c>
      <c r="L399" s="9">
        <v>1608732.8767123288</v>
      </c>
    </row>
    <row r="400" spans="1:12" ht="15" x14ac:dyDescent="0.25">
      <c r="A400" s="3">
        <f t="shared" si="30"/>
        <v>397</v>
      </c>
      <c r="B400" s="4" t="s">
        <v>315</v>
      </c>
      <c r="C400" s="5">
        <v>7.4999999999999997E-2</v>
      </c>
      <c r="D400" s="6">
        <v>41364</v>
      </c>
      <c r="E400" s="4" t="s">
        <v>145</v>
      </c>
      <c r="F400" s="4" t="s">
        <v>427</v>
      </c>
      <c r="G400" s="7" t="s">
        <v>428</v>
      </c>
      <c r="H400" s="8"/>
      <c r="I400" s="15"/>
      <c r="J400" s="10"/>
      <c r="K400" s="17">
        <v>500000</v>
      </c>
      <c r="L400" s="9">
        <v>87294.520547945227</v>
      </c>
    </row>
    <row r="401" spans="1:12" ht="15" x14ac:dyDescent="0.25">
      <c r="A401" s="3">
        <f t="shared" si="30"/>
        <v>398</v>
      </c>
      <c r="B401" s="4" t="s">
        <v>315</v>
      </c>
      <c r="C401" s="5">
        <v>7.4999999999999997E-2</v>
      </c>
      <c r="D401" s="6">
        <v>41364</v>
      </c>
      <c r="E401" s="4" t="s">
        <v>145</v>
      </c>
      <c r="F401" s="4" t="s">
        <v>429</v>
      </c>
      <c r="G401" s="7" t="s">
        <v>430</v>
      </c>
      <c r="H401" s="8"/>
      <c r="I401" s="15"/>
      <c r="J401" s="10"/>
      <c r="K401" s="17">
        <v>500000</v>
      </c>
      <c r="L401" s="9">
        <v>87294.520547945227</v>
      </c>
    </row>
    <row r="402" spans="1:12" ht="15" x14ac:dyDescent="0.25">
      <c r="A402" s="3">
        <f t="shared" si="30"/>
        <v>399</v>
      </c>
      <c r="B402" s="4" t="s">
        <v>315</v>
      </c>
      <c r="C402" s="5">
        <v>7.4999999999999997E-2</v>
      </c>
      <c r="D402" s="6">
        <v>41364</v>
      </c>
      <c r="E402" s="4" t="s">
        <v>145</v>
      </c>
      <c r="F402" s="4" t="s">
        <v>431</v>
      </c>
      <c r="G402" s="7" t="s">
        <v>432</v>
      </c>
      <c r="H402" s="8" t="s">
        <v>405</v>
      </c>
      <c r="I402" s="15">
        <v>286.31</v>
      </c>
      <c r="J402" s="10">
        <v>7200</v>
      </c>
      <c r="K402" s="17">
        <v>2061432</v>
      </c>
      <c r="L402" s="9">
        <v>359903.43616438354</v>
      </c>
    </row>
    <row r="403" spans="1:12" ht="15" x14ac:dyDescent="0.25">
      <c r="A403" s="3">
        <f t="shared" si="30"/>
        <v>400</v>
      </c>
      <c r="B403" s="4" t="s">
        <v>315</v>
      </c>
      <c r="C403" s="5">
        <v>7.4999999999999997E-2</v>
      </c>
      <c r="D403" s="6">
        <v>41364</v>
      </c>
      <c r="E403" s="4" t="s">
        <v>145</v>
      </c>
      <c r="F403" s="4" t="s">
        <v>431</v>
      </c>
      <c r="G403" s="7" t="s">
        <v>433</v>
      </c>
      <c r="H403" s="8" t="s">
        <v>405</v>
      </c>
      <c r="I403" s="15">
        <v>286.31</v>
      </c>
      <c r="J403" s="10">
        <v>7200</v>
      </c>
      <c r="K403" s="17">
        <v>2061432</v>
      </c>
      <c r="L403" s="9">
        <v>359903.43616438354</v>
      </c>
    </row>
    <row r="404" spans="1:12" ht="15" x14ac:dyDescent="0.25">
      <c r="A404" s="3">
        <f t="shared" si="30"/>
        <v>401</v>
      </c>
      <c r="B404" s="4" t="s">
        <v>315</v>
      </c>
      <c r="C404" s="5">
        <v>7.4999999999999997E-2</v>
      </c>
      <c r="D404" s="6">
        <v>41364</v>
      </c>
      <c r="E404" s="4" t="s">
        <v>145</v>
      </c>
      <c r="F404" s="4" t="s">
        <v>431</v>
      </c>
      <c r="G404" s="7" t="s">
        <v>434</v>
      </c>
      <c r="H404" s="8" t="s">
        <v>405</v>
      </c>
      <c r="I404" s="15">
        <v>238.94</v>
      </c>
      <c r="J404" s="10">
        <v>7200</v>
      </c>
      <c r="K404" s="17">
        <v>1720368</v>
      </c>
      <c r="L404" s="9">
        <v>300357.39945205487</v>
      </c>
    </row>
    <row r="405" spans="1:12" ht="15" x14ac:dyDescent="0.25">
      <c r="A405" s="3">
        <f t="shared" si="30"/>
        <v>402</v>
      </c>
      <c r="B405" s="4" t="s">
        <v>315</v>
      </c>
      <c r="C405" s="5">
        <v>7.4999999999999997E-2</v>
      </c>
      <c r="D405" s="6">
        <v>41364</v>
      </c>
      <c r="E405" s="4" t="s">
        <v>145</v>
      </c>
      <c r="F405" s="4" t="s">
        <v>431</v>
      </c>
      <c r="G405" s="7" t="s">
        <v>435</v>
      </c>
      <c r="H405" s="8" t="s">
        <v>405</v>
      </c>
      <c r="I405" s="15">
        <v>238.94</v>
      </c>
      <c r="J405" s="10">
        <v>7200</v>
      </c>
      <c r="K405" s="17">
        <v>1720368</v>
      </c>
      <c r="L405" s="9">
        <v>300357.39945205487</v>
      </c>
    </row>
    <row r="406" spans="1:12" ht="15" x14ac:dyDescent="0.25">
      <c r="A406" s="3">
        <f t="shared" si="30"/>
        <v>403</v>
      </c>
      <c r="B406" s="4" t="s">
        <v>315</v>
      </c>
      <c r="C406" s="5">
        <v>7.4999999999999997E-2</v>
      </c>
      <c r="D406" s="6">
        <v>41364</v>
      </c>
      <c r="E406" s="4" t="s">
        <v>145</v>
      </c>
      <c r="F406" s="4" t="s">
        <v>436</v>
      </c>
      <c r="G406" s="7" t="s">
        <v>437</v>
      </c>
      <c r="H406" s="8" t="s">
        <v>405</v>
      </c>
      <c r="I406" s="15">
        <v>241.43</v>
      </c>
      <c r="J406" s="10">
        <v>2700</v>
      </c>
      <c r="K406" s="17">
        <v>651861</v>
      </c>
      <c r="L406" s="9">
        <v>113807.78691780825</v>
      </c>
    </row>
    <row r="407" spans="1:12" ht="15" x14ac:dyDescent="0.25">
      <c r="A407" s="3">
        <f t="shared" si="30"/>
        <v>404</v>
      </c>
      <c r="B407" s="4" t="s">
        <v>315</v>
      </c>
      <c r="C407" s="5">
        <v>7.4999999999999997E-2</v>
      </c>
      <c r="D407" s="6">
        <v>41364</v>
      </c>
      <c r="E407" s="4" t="s">
        <v>145</v>
      </c>
      <c r="F407" s="4" t="s">
        <v>438</v>
      </c>
      <c r="G407" s="7" t="s">
        <v>439</v>
      </c>
      <c r="H407" s="8" t="s">
        <v>405</v>
      </c>
      <c r="I407" s="15">
        <v>32</v>
      </c>
      <c r="J407" s="10">
        <v>6750</v>
      </c>
      <c r="K407" s="17">
        <v>216000</v>
      </c>
      <c r="L407" s="9">
        <v>37711.23287671234</v>
      </c>
    </row>
    <row r="408" spans="1:12" ht="15" x14ac:dyDescent="0.25">
      <c r="A408" s="3">
        <f t="shared" si="30"/>
        <v>405</v>
      </c>
      <c r="B408" s="4" t="s">
        <v>315</v>
      </c>
      <c r="C408" s="5">
        <v>7.4999999999999997E-2</v>
      </c>
      <c r="D408" s="6">
        <v>41364</v>
      </c>
      <c r="E408" s="4" t="s">
        <v>145</v>
      </c>
      <c r="F408" s="4" t="s">
        <v>438</v>
      </c>
      <c r="G408" s="7" t="s">
        <v>440</v>
      </c>
      <c r="H408" s="8" t="s">
        <v>405</v>
      </c>
      <c r="I408" s="15">
        <v>32</v>
      </c>
      <c r="J408" s="10">
        <v>6750</v>
      </c>
      <c r="K408" s="17">
        <v>216000</v>
      </c>
      <c r="L408" s="9">
        <v>37711.23287671234</v>
      </c>
    </row>
    <row r="409" spans="1:12" ht="15" x14ac:dyDescent="0.25">
      <c r="A409" s="3">
        <f t="shared" si="30"/>
        <v>406</v>
      </c>
      <c r="B409" s="4" t="s">
        <v>315</v>
      </c>
      <c r="C409" s="5">
        <v>7.4999999999999997E-2</v>
      </c>
      <c r="D409" s="6">
        <v>41364</v>
      </c>
      <c r="E409" s="4" t="s">
        <v>145</v>
      </c>
      <c r="F409" s="4" t="s">
        <v>441</v>
      </c>
      <c r="G409" s="7" t="s">
        <v>442</v>
      </c>
      <c r="H409" s="8" t="s">
        <v>405</v>
      </c>
      <c r="I409" s="15">
        <v>235</v>
      </c>
      <c r="J409" s="10">
        <v>7200</v>
      </c>
      <c r="K409" s="17">
        <v>1821600</v>
      </c>
      <c r="L409" s="9">
        <v>318031.39726027404</v>
      </c>
    </row>
    <row r="410" spans="1:12" ht="15" x14ac:dyDescent="0.25">
      <c r="A410" s="3">
        <f t="shared" si="30"/>
        <v>407</v>
      </c>
      <c r="B410" s="4" t="s">
        <v>315</v>
      </c>
      <c r="C410" s="5">
        <v>7.4999999999999997E-2</v>
      </c>
      <c r="D410" s="6">
        <v>41364</v>
      </c>
      <c r="E410" s="4" t="s">
        <v>145</v>
      </c>
      <c r="F410" s="4" t="s">
        <v>441</v>
      </c>
      <c r="G410" s="7" t="s">
        <v>443</v>
      </c>
      <c r="H410" s="8" t="s">
        <v>405</v>
      </c>
      <c r="I410" s="15">
        <v>253</v>
      </c>
      <c r="J410" s="10">
        <v>7200</v>
      </c>
      <c r="K410" s="17">
        <v>1821600</v>
      </c>
      <c r="L410" s="9">
        <v>318031.39726027404</v>
      </c>
    </row>
    <row r="411" spans="1:12" ht="15" x14ac:dyDescent="0.25">
      <c r="A411" s="3">
        <f t="shared" si="30"/>
        <v>408</v>
      </c>
      <c r="B411" s="4" t="s">
        <v>315</v>
      </c>
      <c r="C411" s="5">
        <v>7.4999999999999997E-2</v>
      </c>
      <c r="D411" s="6">
        <v>41364</v>
      </c>
      <c r="E411" s="4" t="s">
        <v>145</v>
      </c>
      <c r="F411" s="4" t="s">
        <v>441</v>
      </c>
      <c r="G411" s="7" t="s">
        <v>444</v>
      </c>
      <c r="H411" s="8" t="s">
        <v>405</v>
      </c>
      <c r="I411" s="15">
        <v>253</v>
      </c>
      <c r="J411" s="10">
        <v>7200</v>
      </c>
      <c r="K411" s="17">
        <v>1821600</v>
      </c>
      <c r="L411" s="9">
        <v>318031.39726027404</v>
      </c>
    </row>
    <row r="412" spans="1:12" ht="15" x14ac:dyDescent="0.25">
      <c r="A412" s="3">
        <f t="shared" si="30"/>
        <v>409</v>
      </c>
      <c r="B412" s="4" t="s">
        <v>315</v>
      </c>
      <c r="C412" s="5">
        <v>7.4999999999999997E-2</v>
      </c>
      <c r="D412" s="6">
        <v>41364</v>
      </c>
      <c r="E412" s="4" t="s">
        <v>145</v>
      </c>
      <c r="F412" s="4" t="s">
        <v>441</v>
      </c>
      <c r="G412" s="7" t="s">
        <v>445</v>
      </c>
      <c r="H412" s="8" t="s">
        <v>405</v>
      </c>
      <c r="I412" s="15">
        <v>253</v>
      </c>
      <c r="J412" s="10">
        <v>7200</v>
      </c>
      <c r="K412" s="17">
        <v>1821600</v>
      </c>
      <c r="L412" s="9">
        <v>318031.39726027404</v>
      </c>
    </row>
    <row r="413" spans="1:12" ht="15" x14ac:dyDescent="0.25">
      <c r="A413" s="3">
        <f t="shared" si="30"/>
        <v>410</v>
      </c>
      <c r="B413" s="4" t="s">
        <v>315</v>
      </c>
      <c r="C413" s="5">
        <v>7.4999999999999997E-2</v>
      </c>
      <c r="D413" s="6">
        <v>41364</v>
      </c>
      <c r="E413" s="4" t="s">
        <v>145</v>
      </c>
      <c r="F413" s="4" t="s">
        <v>441</v>
      </c>
      <c r="G413" s="7" t="s">
        <v>446</v>
      </c>
      <c r="H413" s="8" t="s">
        <v>405</v>
      </c>
      <c r="I413" s="15">
        <v>253</v>
      </c>
      <c r="J413" s="10">
        <v>7200</v>
      </c>
      <c r="K413" s="17">
        <v>1821600</v>
      </c>
      <c r="L413" s="9">
        <v>318031.39726027404</v>
      </c>
    </row>
    <row r="414" spans="1:12" ht="15" x14ac:dyDescent="0.25">
      <c r="A414" s="3">
        <f t="shared" si="30"/>
        <v>411</v>
      </c>
      <c r="B414" s="4" t="s">
        <v>315</v>
      </c>
      <c r="C414" s="5">
        <v>7.4999999999999997E-2</v>
      </c>
      <c r="D414" s="6">
        <v>41364</v>
      </c>
      <c r="E414" s="4" t="s">
        <v>145</v>
      </c>
      <c r="F414" s="4" t="s">
        <v>441</v>
      </c>
      <c r="G414" s="7" t="s">
        <v>447</v>
      </c>
      <c r="H414" s="8" t="s">
        <v>405</v>
      </c>
      <c r="I414" s="15">
        <v>253</v>
      </c>
      <c r="J414" s="10">
        <v>7200</v>
      </c>
      <c r="K414" s="17">
        <v>1821600</v>
      </c>
      <c r="L414" s="9">
        <v>318031.39726027404</v>
      </c>
    </row>
    <row r="415" spans="1:12" ht="15" x14ac:dyDescent="0.25">
      <c r="A415" s="3">
        <f t="shared" si="30"/>
        <v>412</v>
      </c>
      <c r="B415" s="4" t="s">
        <v>315</v>
      </c>
      <c r="C415" s="5">
        <v>7.4999999999999997E-2</v>
      </c>
      <c r="D415" s="6">
        <v>41364</v>
      </c>
      <c r="E415" s="4" t="s">
        <v>145</v>
      </c>
      <c r="F415" s="4" t="s">
        <v>448</v>
      </c>
      <c r="G415" s="7" t="s">
        <v>449</v>
      </c>
      <c r="H415" s="8" t="s">
        <v>405</v>
      </c>
      <c r="I415" s="15">
        <v>90</v>
      </c>
      <c r="J415" s="10">
        <v>7200</v>
      </c>
      <c r="K415" s="17">
        <v>648000</v>
      </c>
      <c r="L415" s="9">
        <v>113133.69863013696</v>
      </c>
    </row>
    <row r="416" spans="1:12" ht="15" x14ac:dyDescent="0.25">
      <c r="A416" s="3">
        <f t="shared" si="30"/>
        <v>413</v>
      </c>
      <c r="B416" s="4" t="s">
        <v>315</v>
      </c>
      <c r="C416" s="5">
        <v>7.4999999999999997E-2</v>
      </c>
      <c r="D416" s="6">
        <v>41364</v>
      </c>
      <c r="E416" s="4" t="s">
        <v>145</v>
      </c>
      <c r="F416" s="4" t="s">
        <v>448</v>
      </c>
      <c r="G416" s="7" t="s">
        <v>450</v>
      </c>
      <c r="H416" s="8" t="s">
        <v>405</v>
      </c>
      <c r="I416" s="15">
        <v>90</v>
      </c>
      <c r="J416" s="10">
        <v>7200</v>
      </c>
      <c r="K416" s="17">
        <v>648000</v>
      </c>
      <c r="L416" s="9">
        <v>113133.69863013696</v>
      </c>
    </row>
    <row r="417" spans="1:12" ht="15" x14ac:dyDescent="0.25">
      <c r="A417" s="3">
        <f t="shared" si="30"/>
        <v>414</v>
      </c>
      <c r="B417" s="4" t="s">
        <v>315</v>
      </c>
      <c r="C417" s="5">
        <v>7.4999999999999997E-2</v>
      </c>
      <c r="D417" s="6">
        <v>41364</v>
      </c>
      <c r="E417" s="4" t="s">
        <v>145</v>
      </c>
      <c r="F417" s="4" t="s">
        <v>448</v>
      </c>
      <c r="G417" s="7" t="s">
        <v>451</v>
      </c>
      <c r="H417" s="8" t="s">
        <v>405</v>
      </c>
      <c r="I417" s="15">
        <v>270</v>
      </c>
      <c r="J417" s="10">
        <v>7200</v>
      </c>
      <c r="K417" s="17">
        <v>1944000</v>
      </c>
      <c r="L417" s="9">
        <v>339401.09589041094</v>
      </c>
    </row>
    <row r="418" spans="1:12" ht="15" x14ac:dyDescent="0.25">
      <c r="A418" s="3">
        <f t="shared" si="30"/>
        <v>415</v>
      </c>
      <c r="B418" s="4" t="s">
        <v>315</v>
      </c>
      <c r="C418" s="5">
        <v>7.4999999999999997E-2</v>
      </c>
      <c r="D418" s="6">
        <v>41364</v>
      </c>
      <c r="E418" s="4" t="s">
        <v>145</v>
      </c>
      <c r="F418" s="4" t="s">
        <v>452</v>
      </c>
      <c r="G418" s="7" t="s">
        <v>453</v>
      </c>
      <c r="H418" s="8" t="s">
        <v>405</v>
      </c>
      <c r="I418" s="15">
        <v>31.5</v>
      </c>
      <c r="J418" s="10">
        <v>7200</v>
      </c>
      <c r="K418" s="17">
        <v>226800</v>
      </c>
      <c r="L418" s="9">
        <v>39596.794520547934</v>
      </c>
    </row>
    <row r="419" spans="1:12" ht="15" x14ac:dyDescent="0.25">
      <c r="A419" s="3">
        <f t="shared" si="30"/>
        <v>416</v>
      </c>
      <c r="B419" s="4" t="s">
        <v>315</v>
      </c>
      <c r="C419" s="5">
        <v>7.4999999999999997E-2</v>
      </c>
      <c r="D419" s="6">
        <v>41364</v>
      </c>
      <c r="E419" s="4" t="s">
        <v>145</v>
      </c>
      <c r="F419" s="4" t="s">
        <v>452</v>
      </c>
      <c r="G419" s="7" t="s">
        <v>454</v>
      </c>
      <c r="H419" s="8" t="s">
        <v>405</v>
      </c>
      <c r="I419" s="15">
        <v>31.5</v>
      </c>
      <c r="J419" s="10">
        <v>7200</v>
      </c>
      <c r="K419" s="17">
        <v>226800</v>
      </c>
      <c r="L419" s="9">
        <v>39596.794520547934</v>
      </c>
    </row>
    <row r="420" spans="1:12" ht="15" x14ac:dyDescent="0.25">
      <c r="A420" s="3">
        <f t="shared" si="30"/>
        <v>417</v>
      </c>
      <c r="B420" s="4" t="s">
        <v>315</v>
      </c>
      <c r="C420" s="5">
        <v>7.4999999999999997E-2</v>
      </c>
      <c r="D420" s="6">
        <v>41364</v>
      </c>
      <c r="E420" s="4" t="s">
        <v>145</v>
      </c>
      <c r="F420" s="4" t="s">
        <v>452</v>
      </c>
      <c r="G420" s="7" t="s">
        <v>455</v>
      </c>
      <c r="H420" s="8" t="s">
        <v>405</v>
      </c>
      <c r="I420" s="15">
        <v>31.5</v>
      </c>
      <c r="J420" s="10">
        <v>7200</v>
      </c>
      <c r="K420" s="17">
        <v>226800</v>
      </c>
      <c r="L420" s="9">
        <v>39596.794520547934</v>
      </c>
    </row>
    <row r="421" spans="1:12" ht="15" x14ac:dyDescent="0.25">
      <c r="A421" s="3">
        <f t="shared" si="30"/>
        <v>418</v>
      </c>
      <c r="B421" s="4" t="s">
        <v>315</v>
      </c>
      <c r="C421" s="5">
        <v>7.4999999999999997E-2</v>
      </c>
      <c r="D421" s="6">
        <v>41364</v>
      </c>
      <c r="E421" s="4" t="s">
        <v>145</v>
      </c>
      <c r="F421" s="4" t="s">
        <v>456</v>
      </c>
      <c r="G421" s="7" t="s">
        <v>457</v>
      </c>
      <c r="H421" s="8" t="s">
        <v>405</v>
      </c>
      <c r="I421" s="15">
        <v>1800</v>
      </c>
      <c r="J421" s="10">
        <v>2700</v>
      </c>
      <c r="K421" s="17">
        <v>4860000</v>
      </c>
      <c r="L421" s="9">
        <v>848502.73972602747</v>
      </c>
    </row>
    <row r="422" spans="1:12" ht="15" x14ac:dyDescent="0.25">
      <c r="A422" s="3">
        <f t="shared" si="30"/>
        <v>419</v>
      </c>
      <c r="B422" s="4" t="s">
        <v>315</v>
      </c>
      <c r="C422" s="5">
        <v>7.4999999999999997E-2</v>
      </c>
      <c r="D422" s="6">
        <v>41364</v>
      </c>
      <c r="E422" s="4" t="s">
        <v>145</v>
      </c>
      <c r="F422" s="4" t="s">
        <v>456</v>
      </c>
      <c r="G422" s="7" t="s">
        <v>458</v>
      </c>
      <c r="H422" s="8" t="s">
        <v>405</v>
      </c>
      <c r="I422" s="15">
        <v>324</v>
      </c>
      <c r="J422" s="10">
        <v>2700</v>
      </c>
      <c r="K422" s="17">
        <v>874800</v>
      </c>
      <c r="L422" s="9">
        <v>152730.49315068498</v>
      </c>
    </row>
    <row r="423" spans="1:12" ht="15" x14ac:dyDescent="0.25">
      <c r="A423" s="3">
        <f t="shared" si="30"/>
        <v>420</v>
      </c>
      <c r="B423" s="4" t="s">
        <v>315</v>
      </c>
      <c r="C423" s="5">
        <v>7.4999999999999997E-2</v>
      </c>
      <c r="D423" s="6">
        <v>41364</v>
      </c>
      <c r="E423" s="4" t="s">
        <v>145</v>
      </c>
      <c r="F423" s="4" t="s">
        <v>459</v>
      </c>
      <c r="G423" s="7" t="s">
        <v>460</v>
      </c>
      <c r="H423" s="8" t="s">
        <v>405</v>
      </c>
      <c r="I423" s="15">
        <v>132</v>
      </c>
      <c r="J423" s="10">
        <v>7200</v>
      </c>
      <c r="K423" s="17">
        <v>950400</v>
      </c>
      <c r="L423" s="9">
        <v>165929.42465753423</v>
      </c>
    </row>
    <row r="424" spans="1:12" ht="15" x14ac:dyDescent="0.25">
      <c r="A424" s="3">
        <f t="shared" si="30"/>
        <v>421</v>
      </c>
      <c r="B424" s="4" t="s">
        <v>315</v>
      </c>
      <c r="C424" s="5">
        <v>7.4999999999999997E-2</v>
      </c>
      <c r="D424" s="6">
        <v>41364</v>
      </c>
      <c r="E424" s="4" t="s">
        <v>145</v>
      </c>
      <c r="F424" s="4" t="s">
        <v>459</v>
      </c>
      <c r="G424" s="7" t="s">
        <v>461</v>
      </c>
      <c r="H424" s="8" t="s">
        <v>405</v>
      </c>
      <c r="I424" s="15">
        <v>120</v>
      </c>
      <c r="J424" s="10">
        <v>7200</v>
      </c>
      <c r="K424" s="17">
        <v>864000</v>
      </c>
      <c r="L424" s="9">
        <v>150844.93150684936</v>
      </c>
    </row>
    <row r="425" spans="1:12" ht="15" x14ac:dyDescent="0.25">
      <c r="A425" s="3">
        <f t="shared" si="30"/>
        <v>422</v>
      </c>
      <c r="B425" s="4" t="s">
        <v>315</v>
      </c>
      <c r="C425" s="5">
        <v>7.4999999999999997E-2</v>
      </c>
      <c r="D425" s="6">
        <v>41364</v>
      </c>
      <c r="E425" s="4" t="s">
        <v>145</v>
      </c>
      <c r="F425" s="4" t="s">
        <v>459</v>
      </c>
      <c r="G425" s="7" t="s">
        <v>462</v>
      </c>
      <c r="H425" s="8" t="s">
        <v>405</v>
      </c>
      <c r="I425" s="15">
        <v>9</v>
      </c>
      <c r="J425" s="10">
        <v>7200</v>
      </c>
      <c r="K425" s="17">
        <v>64800</v>
      </c>
      <c r="L425" s="9">
        <v>11313.369863013701</v>
      </c>
    </row>
    <row r="426" spans="1:12" ht="15" x14ac:dyDescent="0.25">
      <c r="A426" s="3">
        <f t="shared" si="30"/>
        <v>423</v>
      </c>
      <c r="B426" s="4" t="s">
        <v>315</v>
      </c>
      <c r="C426" s="5">
        <v>7.4999999999999997E-2</v>
      </c>
      <c r="D426" s="6">
        <v>41364</v>
      </c>
      <c r="E426" s="4" t="s">
        <v>145</v>
      </c>
      <c r="F426" s="4" t="s">
        <v>459</v>
      </c>
      <c r="G426" s="7" t="s">
        <v>463</v>
      </c>
      <c r="H426" s="8" t="s">
        <v>405</v>
      </c>
      <c r="I426" s="15">
        <v>783</v>
      </c>
      <c r="J426" s="10">
        <v>7200</v>
      </c>
      <c r="K426" s="17">
        <v>5637600</v>
      </c>
      <c r="L426" s="9">
        <v>984263.17808219185</v>
      </c>
    </row>
    <row r="427" spans="1:12" ht="15" x14ac:dyDescent="0.25">
      <c r="A427" s="3">
        <f t="shared" si="30"/>
        <v>424</v>
      </c>
      <c r="B427" s="4" t="s">
        <v>315</v>
      </c>
      <c r="C427" s="5">
        <v>7.4999999999999997E-2</v>
      </c>
      <c r="D427" s="6">
        <v>41364</v>
      </c>
      <c r="E427" s="4" t="s">
        <v>145</v>
      </c>
      <c r="F427" s="4" t="s">
        <v>464</v>
      </c>
      <c r="G427" s="7" t="s">
        <v>465</v>
      </c>
      <c r="H427" s="8" t="s">
        <v>405</v>
      </c>
      <c r="I427" s="15">
        <v>150</v>
      </c>
      <c r="J427" s="10">
        <v>7200</v>
      </c>
      <c r="K427" s="17">
        <v>1080000</v>
      </c>
      <c r="L427" s="9">
        <v>188556.1643835617</v>
      </c>
    </row>
    <row r="428" spans="1:12" ht="15" x14ac:dyDescent="0.25">
      <c r="A428" s="3">
        <f t="shared" si="30"/>
        <v>425</v>
      </c>
      <c r="B428" s="4" t="s">
        <v>315</v>
      </c>
      <c r="C428" s="5">
        <v>7.4999999999999997E-2</v>
      </c>
      <c r="D428" s="6">
        <v>41364</v>
      </c>
      <c r="E428" s="4" t="s">
        <v>145</v>
      </c>
      <c r="F428" s="4" t="s">
        <v>464</v>
      </c>
      <c r="G428" s="7" t="s">
        <v>466</v>
      </c>
      <c r="H428" s="8" t="s">
        <v>405</v>
      </c>
      <c r="I428" s="15">
        <v>150</v>
      </c>
      <c r="J428" s="10">
        <v>7200</v>
      </c>
      <c r="K428" s="17">
        <v>1080000</v>
      </c>
      <c r="L428" s="9">
        <v>188556.1643835617</v>
      </c>
    </row>
    <row r="429" spans="1:12" ht="15" x14ac:dyDescent="0.25">
      <c r="A429" s="3">
        <f t="shared" si="30"/>
        <v>426</v>
      </c>
      <c r="B429" s="4" t="s">
        <v>315</v>
      </c>
      <c r="C429" s="5">
        <v>7.4999999999999997E-2</v>
      </c>
      <c r="D429" s="6">
        <v>41364</v>
      </c>
      <c r="E429" s="4" t="s">
        <v>145</v>
      </c>
      <c r="F429" s="4" t="s">
        <v>464</v>
      </c>
      <c r="G429" s="7" t="s">
        <v>467</v>
      </c>
      <c r="H429" s="8" t="s">
        <v>405</v>
      </c>
      <c r="I429" s="15">
        <v>150</v>
      </c>
      <c r="J429" s="10">
        <v>7200</v>
      </c>
      <c r="K429" s="17">
        <v>1080000</v>
      </c>
      <c r="L429" s="9">
        <v>188556.1643835617</v>
      </c>
    </row>
    <row r="430" spans="1:12" ht="15" x14ac:dyDescent="0.25">
      <c r="A430" s="3">
        <f t="shared" si="30"/>
        <v>427</v>
      </c>
      <c r="B430" s="4" t="s">
        <v>315</v>
      </c>
      <c r="C430" s="5">
        <v>7.4999999999999997E-2</v>
      </c>
      <c r="D430" s="6">
        <v>41364</v>
      </c>
      <c r="E430" s="4" t="s">
        <v>145</v>
      </c>
      <c r="F430" s="4" t="s">
        <v>464</v>
      </c>
      <c r="G430" s="7" t="s">
        <v>468</v>
      </c>
      <c r="H430" s="8" t="s">
        <v>405</v>
      </c>
      <c r="I430" s="15">
        <v>150</v>
      </c>
      <c r="J430" s="10">
        <v>7200</v>
      </c>
      <c r="K430" s="17">
        <v>1080000</v>
      </c>
      <c r="L430" s="9">
        <v>188556.1643835617</v>
      </c>
    </row>
    <row r="431" spans="1:12" ht="15" x14ac:dyDescent="0.25">
      <c r="A431" s="3">
        <f t="shared" si="30"/>
        <v>428</v>
      </c>
      <c r="B431" s="4" t="s">
        <v>315</v>
      </c>
      <c r="C431" s="5">
        <v>7.4999999999999997E-2</v>
      </c>
      <c r="D431" s="6">
        <v>41364</v>
      </c>
      <c r="E431" s="4" t="s">
        <v>145</v>
      </c>
      <c r="F431" s="4" t="s">
        <v>469</v>
      </c>
      <c r="G431" s="7" t="s">
        <v>470</v>
      </c>
      <c r="H431" s="8" t="s">
        <v>405</v>
      </c>
      <c r="I431" s="15">
        <v>1064.69</v>
      </c>
      <c r="J431" s="10">
        <v>10800</v>
      </c>
      <c r="K431" s="17">
        <v>11498652</v>
      </c>
      <c r="L431" s="9">
        <v>9384922.7165753413</v>
      </c>
    </row>
    <row r="432" spans="1:12" ht="15" x14ac:dyDescent="0.25">
      <c r="A432" s="3">
        <f t="shared" si="30"/>
        <v>429</v>
      </c>
      <c r="B432" s="4" t="s">
        <v>315</v>
      </c>
      <c r="C432" s="5">
        <v>7.4999999999999997E-2</v>
      </c>
      <c r="D432" s="6">
        <v>43646</v>
      </c>
      <c r="E432" s="4" t="s">
        <v>318</v>
      </c>
      <c r="F432" s="4" t="s">
        <v>471</v>
      </c>
      <c r="G432" s="7" t="s">
        <v>472</v>
      </c>
      <c r="H432" s="8" t="s">
        <v>405</v>
      </c>
      <c r="I432" s="15">
        <v>54.16</v>
      </c>
      <c r="J432" s="10">
        <v>9000</v>
      </c>
      <c r="K432" s="17">
        <v>487440</v>
      </c>
      <c r="L432" s="9">
        <v>313664.30136986298</v>
      </c>
    </row>
    <row r="433" spans="1:12" ht="15" x14ac:dyDescent="0.25">
      <c r="A433" s="3">
        <f t="shared" si="30"/>
        <v>430</v>
      </c>
      <c r="B433" s="4" t="s">
        <v>315</v>
      </c>
      <c r="C433" s="5">
        <v>7.4999999999999997E-2</v>
      </c>
      <c r="D433" s="6">
        <v>43646</v>
      </c>
      <c r="E433" s="4" t="s">
        <v>318</v>
      </c>
      <c r="F433" s="4" t="s">
        <v>473</v>
      </c>
      <c r="G433" s="7" t="s">
        <v>474</v>
      </c>
      <c r="H433" s="8" t="s">
        <v>405</v>
      </c>
      <c r="I433" s="15">
        <v>16</v>
      </c>
      <c r="J433" s="10">
        <v>9000</v>
      </c>
      <c r="K433" s="17">
        <v>144000</v>
      </c>
      <c r="L433" s="9">
        <v>92663.013698630137</v>
      </c>
    </row>
    <row r="434" spans="1:12" ht="15" x14ac:dyDescent="0.25">
      <c r="A434" s="3">
        <f t="shared" si="30"/>
        <v>431</v>
      </c>
      <c r="B434" s="4" t="s">
        <v>315</v>
      </c>
      <c r="C434" s="5">
        <v>7.4999999999999997E-2</v>
      </c>
      <c r="D434" s="6">
        <v>43646</v>
      </c>
      <c r="E434" s="4" t="s">
        <v>318</v>
      </c>
      <c r="F434" s="4" t="s">
        <v>475</v>
      </c>
      <c r="G434" s="7" t="s">
        <v>476</v>
      </c>
      <c r="H434" s="8" t="s">
        <v>405</v>
      </c>
      <c r="I434" s="15">
        <v>32</v>
      </c>
      <c r="J434" s="10">
        <v>10800</v>
      </c>
      <c r="K434" s="17">
        <v>345600</v>
      </c>
      <c r="L434" s="9">
        <v>222391.23287671234</v>
      </c>
    </row>
    <row r="435" spans="1:12" ht="15" x14ac:dyDescent="0.25">
      <c r="A435" s="3">
        <f t="shared" si="30"/>
        <v>432</v>
      </c>
      <c r="B435" s="4" t="s">
        <v>315</v>
      </c>
      <c r="C435" s="5">
        <v>7.4999999999999997E-2</v>
      </c>
      <c r="D435" s="6">
        <v>43646</v>
      </c>
      <c r="E435" s="4" t="s">
        <v>11</v>
      </c>
      <c r="F435" s="4" t="s">
        <v>477</v>
      </c>
      <c r="G435" s="7" t="s">
        <v>478</v>
      </c>
      <c r="H435" s="8" t="s">
        <v>405</v>
      </c>
      <c r="I435" s="15">
        <v>415</v>
      </c>
      <c r="J435" s="10">
        <v>2700</v>
      </c>
      <c r="K435" s="17">
        <v>1120500</v>
      </c>
      <c r="L435" s="9">
        <v>721034.07534246577</v>
      </c>
    </row>
    <row r="436" spans="1:12" ht="15" x14ac:dyDescent="0.25">
      <c r="A436" s="3">
        <f t="shared" si="30"/>
        <v>433</v>
      </c>
      <c r="B436" s="4" t="s">
        <v>315</v>
      </c>
      <c r="C436" s="5">
        <v>7.4999999999999997E-2</v>
      </c>
      <c r="D436" s="6">
        <v>43646</v>
      </c>
      <c r="E436" s="4" t="s">
        <v>11</v>
      </c>
      <c r="F436" s="4" t="s">
        <v>477</v>
      </c>
      <c r="G436" s="7" t="s">
        <v>479</v>
      </c>
      <c r="H436" s="8"/>
      <c r="I436" s="15"/>
      <c r="J436" s="10"/>
      <c r="K436" s="17">
        <v>1600000</v>
      </c>
      <c r="L436" s="9">
        <v>1029589.0410958903</v>
      </c>
    </row>
    <row r="437" spans="1:12" ht="15" x14ac:dyDescent="0.25">
      <c r="A437" s="3">
        <f t="shared" si="30"/>
        <v>434</v>
      </c>
      <c r="B437" s="4" t="s">
        <v>315</v>
      </c>
      <c r="C437" s="5">
        <v>7.4999999999999997E-2</v>
      </c>
      <c r="D437" s="6">
        <v>43646</v>
      </c>
      <c r="E437" s="4" t="s">
        <v>11</v>
      </c>
      <c r="F437" s="4" t="s">
        <v>477</v>
      </c>
      <c r="G437" s="7" t="s">
        <v>480</v>
      </c>
      <c r="H437" s="8" t="s">
        <v>405</v>
      </c>
      <c r="I437" s="15">
        <v>20</v>
      </c>
      <c r="J437" s="10">
        <v>7200</v>
      </c>
      <c r="K437" s="17">
        <v>144000</v>
      </c>
      <c r="L437" s="9">
        <v>92663.013698630137</v>
      </c>
    </row>
    <row r="438" spans="1:12" ht="15" x14ac:dyDescent="0.25">
      <c r="A438" s="3">
        <f t="shared" si="30"/>
        <v>435</v>
      </c>
      <c r="B438" s="4" t="s">
        <v>315</v>
      </c>
      <c r="C438" s="5">
        <v>7.4999999999999997E-2</v>
      </c>
      <c r="D438" s="6">
        <v>43646</v>
      </c>
      <c r="E438" s="4" t="s">
        <v>11</v>
      </c>
      <c r="F438" s="4" t="s">
        <v>477</v>
      </c>
      <c r="G438" s="7" t="s">
        <v>481</v>
      </c>
      <c r="H438" s="8" t="s">
        <v>405</v>
      </c>
      <c r="I438" s="15">
        <v>864</v>
      </c>
      <c r="J438" s="10">
        <v>23000</v>
      </c>
      <c r="K438" s="17">
        <v>19872000</v>
      </c>
      <c r="L438" s="9">
        <v>16891200</v>
      </c>
    </row>
    <row r="439" spans="1:12" ht="15" x14ac:dyDescent="0.25">
      <c r="A439" s="3">
        <f t="shared" si="30"/>
        <v>436</v>
      </c>
      <c r="B439" s="4" t="s">
        <v>315</v>
      </c>
      <c r="C439" s="5">
        <v>7.4999999999999997E-2</v>
      </c>
      <c r="D439" s="6">
        <v>43646</v>
      </c>
      <c r="E439" s="4" t="s">
        <v>11</v>
      </c>
      <c r="F439" s="4" t="s">
        <v>477</v>
      </c>
      <c r="G439" s="7" t="s">
        <v>482</v>
      </c>
      <c r="H439" s="8" t="s">
        <v>405</v>
      </c>
      <c r="I439" s="15">
        <v>1440</v>
      </c>
      <c r="J439" s="10">
        <v>23000</v>
      </c>
      <c r="K439" s="17">
        <v>33120000</v>
      </c>
      <c r="L439" s="9">
        <v>28152000</v>
      </c>
    </row>
    <row r="440" spans="1:12" ht="15" x14ac:dyDescent="0.25">
      <c r="A440" s="3">
        <f t="shared" si="30"/>
        <v>437</v>
      </c>
      <c r="B440" s="4" t="s">
        <v>315</v>
      </c>
      <c r="C440" s="5">
        <v>7.4999999999999997E-2</v>
      </c>
      <c r="D440" s="6">
        <v>43646</v>
      </c>
      <c r="E440" s="4" t="s">
        <v>11</v>
      </c>
      <c r="F440" s="4" t="s">
        <v>477</v>
      </c>
      <c r="G440" s="7" t="s">
        <v>483</v>
      </c>
      <c r="H440" s="8" t="s">
        <v>405</v>
      </c>
      <c r="I440" s="15">
        <v>1080</v>
      </c>
      <c r="J440" s="10">
        <v>23000</v>
      </c>
      <c r="K440" s="17">
        <v>24840000</v>
      </c>
      <c r="L440" s="9">
        <v>21114000</v>
      </c>
    </row>
    <row r="441" spans="1:12" ht="15" x14ac:dyDescent="0.25">
      <c r="A441" s="3">
        <f t="shared" si="30"/>
        <v>438</v>
      </c>
      <c r="B441" s="4" t="s">
        <v>315</v>
      </c>
      <c r="C441" s="5">
        <v>7.4999999999999997E-2</v>
      </c>
      <c r="D441" s="6">
        <v>41364</v>
      </c>
      <c r="E441" s="4" t="s">
        <v>145</v>
      </c>
      <c r="F441" s="4" t="s">
        <v>484</v>
      </c>
      <c r="G441" s="7" t="s">
        <v>485</v>
      </c>
      <c r="H441" s="8" t="s">
        <v>405</v>
      </c>
      <c r="I441" s="15">
        <v>30</v>
      </c>
      <c r="J441" s="10">
        <v>8500</v>
      </c>
      <c r="K441" s="17">
        <v>255000</v>
      </c>
      <c r="L441" s="9">
        <v>44520.205479452066</v>
      </c>
    </row>
    <row r="442" spans="1:12" ht="15" x14ac:dyDescent="0.25">
      <c r="A442" s="3">
        <f t="shared" si="30"/>
        <v>439</v>
      </c>
      <c r="B442" s="4" t="s">
        <v>315</v>
      </c>
      <c r="C442" s="5">
        <v>7.4999999999999997E-2</v>
      </c>
      <c r="D442" s="6">
        <v>41364</v>
      </c>
      <c r="E442" s="4" t="s">
        <v>145</v>
      </c>
      <c r="F442" s="4" t="s">
        <v>484</v>
      </c>
      <c r="G442" s="7" t="s">
        <v>486</v>
      </c>
      <c r="H442" s="8" t="s">
        <v>405</v>
      </c>
      <c r="I442" s="15">
        <v>1.25</v>
      </c>
      <c r="J442" s="10">
        <v>5400</v>
      </c>
      <c r="K442" s="17">
        <v>6750</v>
      </c>
      <c r="L442" s="9">
        <v>1178.4760273972606</v>
      </c>
    </row>
    <row r="443" spans="1:12" ht="15" x14ac:dyDescent="0.25">
      <c r="A443" s="3">
        <f t="shared" si="30"/>
        <v>440</v>
      </c>
      <c r="B443" s="4" t="s">
        <v>315</v>
      </c>
      <c r="C443" s="5">
        <v>7.4999999999999997E-2</v>
      </c>
      <c r="D443" s="6">
        <v>41364</v>
      </c>
      <c r="E443" s="4" t="s">
        <v>145</v>
      </c>
      <c r="F443" s="4" t="s">
        <v>484</v>
      </c>
      <c r="G443" s="7" t="s">
        <v>487</v>
      </c>
      <c r="H443" s="8" t="s">
        <v>405</v>
      </c>
      <c r="I443" s="15">
        <v>9.69</v>
      </c>
      <c r="J443" s="10">
        <v>6000</v>
      </c>
      <c r="K443" s="17">
        <v>58140</v>
      </c>
      <c r="L443" s="9">
        <v>10150.606849315067</v>
      </c>
    </row>
    <row r="444" spans="1:12" ht="15" x14ac:dyDescent="0.25">
      <c r="A444" s="3">
        <f t="shared" si="30"/>
        <v>441</v>
      </c>
      <c r="B444" s="4" t="s">
        <v>315</v>
      </c>
      <c r="C444" s="5">
        <v>7.4999999999999997E-2</v>
      </c>
      <c r="D444" s="6">
        <v>43646</v>
      </c>
      <c r="E444" s="4" t="s">
        <v>318</v>
      </c>
      <c r="F444" s="4" t="s">
        <v>484</v>
      </c>
      <c r="G444" s="7" t="s">
        <v>488</v>
      </c>
      <c r="H444" s="8" t="s">
        <v>405</v>
      </c>
      <c r="I444" s="15">
        <v>18</v>
      </c>
      <c r="J444" s="10">
        <v>5500</v>
      </c>
      <c r="K444" s="17">
        <v>99000</v>
      </c>
      <c r="L444" s="9">
        <v>63705.821917808222</v>
      </c>
    </row>
    <row r="445" spans="1:12" ht="15" x14ac:dyDescent="0.25">
      <c r="A445" s="3">
        <f t="shared" si="30"/>
        <v>442</v>
      </c>
      <c r="B445" s="4" t="s">
        <v>315</v>
      </c>
      <c r="C445" s="5">
        <v>7.4999999999999997E-2</v>
      </c>
      <c r="D445" s="6">
        <v>41364</v>
      </c>
      <c r="E445" s="4" t="s">
        <v>145</v>
      </c>
      <c r="F445" s="4" t="s">
        <v>484</v>
      </c>
      <c r="G445" s="7" t="s">
        <v>489</v>
      </c>
      <c r="H445" s="8" t="s">
        <v>405</v>
      </c>
      <c r="I445" s="15">
        <v>2100.1799999999998</v>
      </c>
      <c r="J445" s="10">
        <v>6000</v>
      </c>
      <c r="K445" s="17">
        <v>12601079.999999998</v>
      </c>
      <c r="L445" s="9">
        <v>2200010.4739726037</v>
      </c>
    </row>
    <row r="446" spans="1:12" ht="15" x14ac:dyDescent="0.25">
      <c r="A446" s="3">
        <f t="shared" si="30"/>
        <v>443</v>
      </c>
      <c r="B446" s="4" t="s">
        <v>315</v>
      </c>
      <c r="C446" s="5">
        <v>7.4999999999999997E-2</v>
      </c>
      <c r="D446" s="6">
        <v>41364</v>
      </c>
      <c r="E446" s="4" t="s">
        <v>145</v>
      </c>
      <c r="F446" s="4" t="s">
        <v>484</v>
      </c>
      <c r="G446" s="7" t="s">
        <v>490</v>
      </c>
      <c r="H446" s="8" t="s">
        <v>405</v>
      </c>
      <c r="I446" s="15">
        <v>2172.6</v>
      </c>
      <c r="J446" s="10">
        <v>6000</v>
      </c>
      <c r="K446" s="17">
        <v>13035600</v>
      </c>
      <c r="L446" s="9">
        <v>2275872.9041095898</v>
      </c>
    </row>
    <row r="447" spans="1:12" ht="15" x14ac:dyDescent="0.25">
      <c r="A447" s="3">
        <f t="shared" si="30"/>
        <v>444</v>
      </c>
      <c r="B447" s="4" t="s">
        <v>315</v>
      </c>
      <c r="C447" s="5">
        <v>7.4999999999999997E-2</v>
      </c>
      <c r="D447" s="6">
        <v>41364</v>
      </c>
      <c r="E447" s="4" t="s">
        <v>145</v>
      </c>
      <c r="F447" s="4" t="s">
        <v>484</v>
      </c>
      <c r="G447" s="7" t="s">
        <v>491</v>
      </c>
      <c r="H447" s="8" t="s">
        <v>405</v>
      </c>
      <c r="I447" s="15">
        <v>472.12</v>
      </c>
      <c r="J447" s="10">
        <v>6000</v>
      </c>
      <c r="K447" s="17">
        <v>2832720</v>
      </c>
      <c r="L447" s="9">
        <v>494561.86849315069</v>
      </c>
    </row>
    <row r="448" spans="1:12" ht="15" x14ac:dyDescent="0.25">
      <c r="A448" s="3">
        <f t="shared" si="30"/>
        <v>445</v>
      </c>
      <c r="B448" s="4" t="s">
        <v>315</v>
      </c>
      <c r="C448" s="5">
        <v>7.4999999999999997E-2</v>
      </c>
      <c r="D448" s="6">
        <v>43646</v>
      </c>
      <c r="E448" s="4" t="s">
        <v>318</v>
      </c>
      <c r="F448" s="4" t="s">
        <v>484</v>
      </c>
      <c r="G448" s="7" t="s">
        <v>492</v>
      </c>
      <c r="H448" s="8" t="s">
        <v>405</v>
      </c>
      <c r="I448" s="15">
        <v>54</v>
      </c>
      <c r="J448" s="10">
        <v>7000</v>
      </c>
      <c r="K448" s="17">
        <v>378000</v>
      </c>
      <c r="L448" s="9">
        <v>243240.41095890407</v>
      </c>
    </row>
    <row r="449" spans="1:12" ht="15" x14ac:dyDescent="0.25">
      <c r="A449" s="3">
        <f t="shared" si="30"/>
        <v>446</v>
      </c>
      <c r="B449" s="4" t="s">
        <v>315</v>
      </c>
      <c r="C449" s="5">
        <v>7.4999999999999997E-2</v>
      </c>
      <c r="D449" s="6">
        <v>43646</v>
      </c>
      <c r="E449" s="4" t="s">
        <v>11</v>
      </c>
      <c r="F449" s="4" t="s">
        <v>484</v>
      </c>
      <c r="G449" s="7" t="s">
        <v>493</v>
      </c>
      <c r="H449" s="8" t="s">
        <v>405</v>
      </c>
      <c r="I449" s="15">
        <v>486.88</v>
      </c>
      <c r="J449" s="10">
        <v>25000</v>
      </c>
      <c r="K449" s="17">
        <v>12172000</v>
      </c>
      <c r="L449" s="9">
        <v>10346200</v>
      </c>
    </row>
    <row r="450" spans="1:12" ht="15" x14ac:dyDescent="0.25">
      <c r="A450" s="3">
        <f t="shared" si="30"/>
        <v>447</v>
      </c>
      <c r="B450" s="4" t="s">
        <v>315</v>
      </c>
      <c r="C450" s="5">
        <v>7.4999999999999997E-2</v>
      </c>
      <c r="D450" s="6">
        <v>43646</v>
      </c>
      <c r="E450" s="4" t="s">
        <v>11</v>
      </c>
      <c r="F450" s="4" t="s">
        <v>484</v>
      </c>
      <c r="G450" s="7" t="s">
        <v>494</v>
      </c>
      <c r="H450" s="8" t="s">
        <v>405</v>
      </c>
      <c r="I450" s="15">
        <v>41</v>
      </c>
      <c r="J450" s="10">
        <v>5000</v>
      </c>
      <c r="K450" s="17">
        <v>1025000</v>
      </c>
      <c r="L450" s="9">
        <v>659580.47945205483</v>
      </c>
    </row>
    <row r="451" spans="1:12" ht="15" x14ac:dyDescent="0.25">
      <c r="A451" s="3">
        <f t="shared" si="30"/>
        <v>448</v>
      </c>
      <c r="B451" s="4" t="s">
        <v>315</v>
      </c>
      <c r="C451" s="5">
        <v>7.4999999999999997E-2</v>
      </c>
      <c r="D451" s="6">
        <v>43646</v>
      </c>
      <c r="E451" s="4" t="s">
        <v>318</v>
      </c>
      <c r="F451" s="4" t="s">
        <v>484</v>
      </c>
      <c r="G451" s="7" t="s">
        <v>495</v>
      </c>
      <c r="H451" s="8" t="s">
        <v>405</v>
      </c>
      <c r="I451" s="15">
        <v>25</v>
      </c>
      <c r="J451" s="10">
        <v>2000</v>
      </c>
      <c r="K451" s="17">
        <v>75000</v>
      </c>
      <c r="L451" s="9">
        <v>48261.986301369863</v>
      </c>
    </row>
    <row r="452" spans="1:12" ht="15" x14ac:dyDescent="0.25">
      <c r="A452" s="3">
        <f t="shared" si="30"/>
        <v>449</v>
      </c>
      <c r="B452" s="4" t="s">
        <v>315</v>
      </c>
      <c r="C452" s="5">
        <v>7.4999999999999997E-2</v>
      </c>
      <c r="D452" s="6">
        <v>43646</v>
      </c>
      <c r="E452" s="4" t="s">
        <v>318</v>
      </c>
      <c r="F452" s="4" t="s">
        <v>484</v>
      </c>
      <c r="G452" s="7" t="s">
        <v>496</v>
      </c>
      <c r="H452" s="8" t="s">
        <v>405</v>
      </c>
      <c r="I452" s="15">
        <v>55.63</v>
      </c>
      <c r="J452" s="10">
        <v>12000</v>
      </c>
      <c r="K452" s="17">
        <v>667560</v>
      </c>
      <c r="L452" s="9">
        <v>429570.28767123283</v>
      </c>
    </row>
    <row r="453" spans="1:12" ht="15" x14ac:dyDescent="0.25">
      <c r="A453" s="3">
        <f t="shared" si="30"/>
        <v>450</v>
      </c>
      <c r="B453" s="4" t="s">
        <v>315</v>
      </c>
      <c r="C453" s="5">
        <v>7.4999999999999997E-2</v>
      </c>
      <c r="D453" s="6">
        <v>43646</v>
      </c>
      <c r="E453" s="4" t="s">
        <v>318</v>
      </c>
      <c r="F453" s="4" t="s">
        <v>484</v>
      </c>
      <c r="G453" s="7" t="s">
        <v>497</v>
      </c>
      <c r="H453" s="8" t="s">
        <v>405</v>
      </c>
      <c r="I453" s="15">
        <v>278.7</v>
      </c>
      <c r="J453" s="10">
        <v>4500</v>
      </c>
      <c r="K453" s="10">
        <v>1254150</v>
      </c>
      <c r="L453" s="9">
        <v>807036.93493150687</v>
      </c>
    </row>
    <row r="454" spans="1:12" ht="15" x14ac:dyDescent="0.25">
      <c r="A454" s="3">
        <f t="shared" ref="A454:A517" si="31">A453+1</f>
        <v>451</v>
      </c>
      <c r="B454" s="4" t="s">
        <v>315</v>
      </c>
      <c r="C454" s="5">
        <v>7.4999999999999997E-2</v>
      </c>
      <c r="D454" s="6">
        <v>41364</v>
      </c>
      <c r="E454" s="4" t="s">
        <v>145</v>
      </c>
      <c r="F454" s="4" t="s">
        <v>484</v>
      </c>
      <c r="G454" s="7" t="s">
        <v>498</v>
      </c>
      <c r="H454" s="8" t="s">
        <v>405</v>
      </c>
      <c r="I454" s="15">
        <v>300</v>
      </c>
      <c r="J454" s="10">
        <v>40000</v>
      </c>
      <c r="K454" s="10">
        <v>12000000</v>
      </c>
      <c r="L454" s="9">
        <v>2095068.493150685</v>
      </c>
    </row>
    <row r="455" spans="1:12" ht="15" x14ac:dyDescent="0.25">
      <c r="A455" s="3">
        <f t="shared" si="31"/>
        <v>452</v>
      </c>
      <c r="B455" s="4" t="s">
        <v>315</v>
      </c>
      <c r="C455" s="5">
        <v>7.4999999999999997E-2</v>
      </c>
      <c r="D455" s="6">
        <v>43646</v>
      </c>
      <c r="E455" s="4" t="s">
        <v>318</v>
      </c>
      <c r="F455" s="4" t="s">
        <v>484</v>
      </c>
      <c r="G455" s="7" t="s">
        <v>499</v>
      </c>
      <c r="H455" s="8" t="s">
        <v>405</v>
      </c>
      <c r="I455" s="15">
        <v>5000</v>
      </c>
      <c r="J455" s="10">
        <v>100</v>
      </c>
      <c r="K455" s="10">
        <v>500000</v>
      </c>
      <c r="L455" s="9">
        <v>321746.57534246577</v>
      </c>
    </row>
    <row r="456" spans="1:12" ht="15" x14ac:dyDescent="0.25">
      <c r="A456" s="3">
        <f t="shared" si="31"/>
        <v>453</v>
      </c>
      <c r="B456" s="4" t="s">
        <v>315</v>
      </c>
      <c r="C456" s="5">
        <v>7.4999999999999997E-2</v>
      </c>
      <c r="D456" s="6">
        <v>43646</v>
      </c>
      <c r="E456" s="4" t="s">
        <v>318</v>
      </c>
      <c r="F456" s="4" t="s">
        <v>484</v>
      </c>
      <c r="G456" s="7" t="s">
        <v>500</v>
      </c>
      <c r="H456" s="8"/>
      <c r="I456" s="3"/>
      <c r="J456" s="3"/>
      <c r="K456" s="12">
        <v>9000000</v>
      </c>
      <c r="L456" s="9">
        <v>5791438.3561643837</v>
      </c>
    </row>
    <row r="457" spans="1:12" ht="15" x14ac:dyDescent="0.25">
      <c r="A457" s="3">
        <f t="shared" si="31"/>
        <v>454</v>
      </c>
      <c r="B457" s="4" t="s">
        <v>315</v>
      </c>
      <c r="C457" s="5">
        <v>7.4999999999999997E-2</v>
      </c>
      <c r="D457" s="6">
        <v>43646</v>
      </c>
      <c r="E457" s="4" t="s">
        <v>318</v>
      </c>
      <c r="F457" s="4" t="s">
        <v>484</v>
      </c>
      <c r="G457" s="7" t="s">
        <v>501</v>
      </c>
      <c r="H457" s="8"/>
      <c r="I457" s="3"/>
      <c r="J457" s="3"/>
      <c r="K457" s="12">
        <v>355312.0000000298</v>
      </c>
      <c r="L457" s="9">
        <v>228640.83835618355</v>
      </c>
    </row>
    <row r="458" spans="1:12" ht="15" x14ac:dyDescent="0.25">
      <c r="A458" s="3">
        <f t="shared" si="31"/>
        <v>455</v>
      </c>
      <c r="B458" s="4" t="s">
        <v>315</v>
      </c>
      <c r="C458" s="5">
        <v>7.4999999999999997E-2</v>
      </c>
      <c r="D458" s="6">
        <v>43646</v>
      </c>
      <c r="E458" s="4" t="s">
        <v>318</v>
      </c>
      <c r="F458" s="4" t="s">
        <v>484</v>
      </c>
      <c r="G458" s="7" t="s">
        <v>502</v>
      </c>
      <c r="H458" s="8"/>
      <c r="I458" s="3"/>
      <c r="J458" s="3"/>
      <c r="K458" s="12">
        <v>15000000</v>
      </c>
      <c r="L458" s="9">
        <v>12750000</v>
      </c>
    </row>
    <row r="459" spans="1:12" ht="15" x14ac:dyDescent="0.25">
      <c r="A459" s="3">
        <f t="shared" si="31"/>
        <v>456</v>
      </c>
      <c r="B459" s="4" t="s">
        <v>315</v>
      </c>
      <c r="C459" s="5">
        <v>7.4999999999999997E-2</v>
      </c>
      <c r="D459" s="6">
        <v>43646</v>
      </c>
      <c r="E459" s="4" t="s">
        <v>318</v>
      </c>
      <c r="F459" s="4" t="s">
        <v>484</v>
      </c>
      <c r="G459" s="7" t="s">
        <v>503</v>
      </c>
      <c r="H459" s="8"/>
      <c r="I459" s="3"/>
      <c r="J459" s="3"/>
      <c r="K459" s="12">
        <v>5000000</v>
      </c>
      <c r="L459" s="9">
        <v>3217465.7534246575</v>
      </c>
    </row>
    <row r="460" spans="1:12" ht="15" x14ac:dyDescent="0.25">
      <c r="A460" s="3">
        <f t="shared" si="31"/>
        <v>457</v>
      </c>
      <c r="B460" s="4" t="s">
        <v>315</v>
      </c>
      <c r="C460" s="5">
        <v>7.4999999999999997E-2</v>
      </c>
      <c r="D460" s="6">
        <v>43646</v>
      </c>
      <c r="E460" s="4" t="s">
        <v>318</v>
      </c>
      <c r="F460" s="4" t="s">
        <v>484</v>
      </c>
      <c r="G460" s="7" t="s">
        <v>504</v>
      </c>
      <c r="H460" s="8"/>
      <c r="I460" s="3"/>
      <c r="J460" s="3"/>
      <c r="K460" s="12">
        <v>3000000</v>
      </c>
      <c r="L460" s="9">
        <v>1930479.4520547944</v>
      </c>
    </row>
    <row r="461" spans="1:12" ht="15" x14ac:dyDescent="0.25">
      <c r="A461" s="3">
        <f t="shared" si="31"/>
        <v>458</v>
      </c>
      <c r="B461" s="4" t="s">
        <v>315</v>
      </c>
      <c r="C461" s="5">
        <v>7.4999999999999997E-2</v>
      </c>
      <c r="D461" s="6">
        <v>43646</v>
      </c>
      <c r="E461" s="4" t="s">
        <v>318</v>
      </c>
      <c r="F461" s="4" t="s">
        <v>484</v>
      </c>
      <c r="G461" s="7" t="s">
        <v>505</v>
      </c>
      <c r="H461" s="8"/>
      <c r="I461" s="3"/>
      <c r="J461" s="3"/>
      <c r="K461" s="12">
        <v>6000000</v>
      </c>
      <c r="L461" s="9">
        <v>3860958.9041095888</v>
      </c>
    </row>
    <row r="462" spans="1:12" ht="15" x14ac:dyDescent="0.25">
      <c r="A462" s="3">
        <f t="shared" si="31"/>
        <v>459</v>
      </c>
      <c r="B462" s="4" t="s">
        <v>315</v>
      </c>
      <c r="C462" s="5">
        <v>7.4999999999999997E-2</v>
      </c>
      <c r="D462" s="6">
        <v>43646</v>
      </c>
      <c r="E462" s="4" t="s">
        <v>318</v>
      </c>
      <c r="F462" s="4" t="s">
        <v>484</v>
      </c>
      <c r="G462" s="7" t="s">
        <v>506</v>
      </c>
      <c r="H462" s="8"/>
      <c r="I462" s="3"/>
      <c r="J462" s="3"/>
      <c r="K462" s="12">
        <v>25000</v>
      </c>
      <c r="L462" s="9">
        <v>16087.328767123287</v>
      </c>
    </row>
    <row r="463" spans="1:12" ht="15" x14ac:dyDescent="0.25">
      <c r="A463" s="3">
        <f t="shared" si="31"/>
        <v>460</v>
      </c>
      <c r="B463" s="4" t="s">
        <v>20</v>
      </c>
      <c r="C463" s="5">
        <v>9.5000000000000001E-2</v>
      </c>
      <c r="D463" s="6">
        <v>43646</v>
      </c>
      <c r="E463" s="4" t="s">
        <v>318</v>
      </c>
      <c r="F463" s="4" t="s">
        <v>484</v>
      </c>
      <c r="G463" s="7" t="s">
        <v>507</v>
      </c>
      <c r="H463" s="8"/>
      <c r="I463" s="3"/>
      <c r="J463" s="3"/>
      <c r="K463" s="12">
        <v>5118273</v>
      </c>
      <c r="L463" s="9">
        <v>0</v>
      </c>
    </row>
    <row r="464" spans="1:12" ht="15" x14ac:dyDescent="0.25">
      <c r="A464" s="3">
        <f t="shared" si="31"/>
        <v>461</v>
      </c>
      <c r="B464" s="4" t="s">
        <v>53</v>
      </c>
      <c r="C464" s="5">
        <v>0.19</v>
      </c>
      <c r="D464" s="6">
        <v>43646</v>
      </c>
      <c r="E464" s="4" t="s">
        <v>318</v>
      </c>
      <c r="F464" s="4" t="s">
        <v>484</v>
      </c>
      <c r="G464" s="7" t="s">
        <v>508</v>
      </c>
      <c r="H464" s="8"/>
      <c r="I464" s="3"/>
      <c r="J464" s="3"/>
      <c r="K464" s="10">
        <v>303655.62000000011</v>
      </c>
      <c r="L464" s="9">
        <v>0</v>
      </c>
    </row>
    <row r="465" spans="1:12" ht="15" x14ac:dyDescent="0.25">
      <c r="A465" s="3">
        <f t="shared" si="31"/>
        <v>462</v>
      </c>
      <c r="B465" s="4" t="s">
        <v>16</v>
      </c>
      <c r="C465" s="5">
        <v>0.31669999999999998</v>
      </c>
      <c r="D465" s="6">
        <v>43646</v>
      </c>
      <c r="E465" s="4" t="s">
        <v>318</v>
      </c>
      <c r="F465" s="4" t="s">
        <v>378</v>
      </c>
      <c r="G465" s="7" t="s">
        <v>509</v>
      </c>
      <c r="H465" s="8"/>
      <c r="I465" s="3"/>
      <c r="J465" s="3"/>
      <c r="K465" s="10">
        <v>72765.58</v>
      </c>
      <c r="L465" s="9">
        <v>0</v>
      </c>
    </row>
    <row r="466" spans="1:12" ht="15" x14ac:dyDescent="0.25">
      <c r="A466" s="3">
        <f t="shared" si="31"/>
        <v>463</v>
      </c>
      <c r="B466" s="4" t="s">
        <v>315</v>
      </c>
      <c r="C466" s="5">
        <v>7.4999999999999997E-2</v>
      </c>
      <c r="D466" s="6">
        <v>44681</v>
      </c>
      <c r="E466" s="4" t="s">
        <v>318</v>
      </c>
      <c r="F466" s="4" t="s">
        <v>378</v>
      </c>
      <c r="G466" s="7" t="s">
        <v>509</v>
      </c>
      <c r="H466" s="8"/>
      <c r="I466" s="3"/>
      <c r="J466" s="3"/>
      <c r="K466" s="10">
        <v>1763935</v>
      </c>
      <c r="L466" s="9">
        <v>1510218.3219178081</v>
      </c>
    </row>
    <row r="467" spans="1:12" ht="15" x14ac:dyDescent="0.25">
      <c r="A467" s="3">
        <f t="shared" si="31"/>
        <v>464</v>
      </c>
      <c r="B467" s="4" t="s">
        <v>16</v>
      </c>
      <c r="C467" s="5">
        <v>0.31669999999999998</v>
      </c>
      <c r="D467" s="6">
        <v>44747</v>
      </c>
      <c r="E467" s="4" t="s">
        <v>318</v>
      </c>
      <c r="F467" s="4"/>
      <c r="G467" s="7" t="s">
        <v>510</v>
      </c>
      <c r="H467" s="8" t="s">
        <v>511</v>
      </c>
      <c r="I467" s="3">
        <v>1</v>
      </c>
      <c r="J467" s="3"/>
      <c r="K467" s="10">
        <v>16779.66</v>
      </c>
      <c r="L467" s="9">
        <v>7549.1092708273982</v>
      </c>
    </row>
    <row r="468" spans="1:12" ht="15" x14ac:dyDescent="0.25">
      <c r="A468" s="3">
        <f t="shared" si="31"/>
        <v>465</v>
      </c>
      <c r="B468" s="4" t="s">
        <v>16</v>
      </c>
      <c r="C468" s="5">
        <v>0.31669999999999998</v>
      </c>
      <c r="D468" s="6">
        <v>44817</v>
      </c>
      <c r="E468" s="4" t="s">
        <v>318</v>
      </c>
      <c r="F468" s="4"/>
      <c r="G468" s="7" t="s">
        <v>510</v>
      </c>
      <c r="H468" s="8" t="s">
        <v>511</v>
      </c>
      <c r="I468" s="3">
        <v>1</v>
      </c>
      <c r="J468" s="3"/>
      <c r="K468" s="10">
        <v>24576.38</v>
      </c>
      <c r="L468" s="9">
        <v>12549.521085084931</v>
      </c>
    </row>
    <row r="469" spans="1:12" ht="15" x14ac:dyDescent="0.25">
      <c r="A469" s="3">
        <f t="shared" si="31"/>
        <v>466</v>
      </c>
      <c r="B469" s="4" t="s">
        <v>16</v>
      </c>
      <c r="C469" s="5">
        <v>0.31669999999999998</v>
      </c>
      <c r="D469" s="6">
        <v>44865</v>
      </c>
      <c r="E469" s="4" t="s">
        <v>318</v>
      </c>
      <c r="F469" s="4"/>
      <c r="G469" s="7" t="s">
        <v>510</v>
      </c>
      <c r="H469" s="8" t="s">
        <v>511</v>
      </c>
      <c r="I469" s="3">
        <v>1</v>
      </c>
      <c r="J469" s="3"/>
      <c r="K469" s="10">
        <v>17372.89</v>
      </c>
      <c r="L469" s="9">
        <v>9594.7282473753403</v>
      </c>
    </row>
    <row r="470" spans="1:12" ht="15" x14ac:dyDescent="0.25">
      <c r="A470" s="3">
        <f t="shared" si="31"/>
        <v>467</v>
      </c>
      <c r="B470" s="4" t="s">
        <v>20</v>
      </c>
      <c r="C470" s="5">
        <v>9.5000000000000001E-2</v>
      </c>
      <c r="D470" s="6">
        <v>44680</v>
      </c>
      <c r="E470" s="4" t="s">
        <v>145</v>
      </c>
      <c r="F470" s="4"/>
      <c r="G470" s="7" t="s">
        <v>512</v>
      </c>
      <c r="H470" s="8"/>
      <c r="I470" s="3"/>
      <c r="J470" s="3"/>
      <c r="K470" s="10">
        <v>13571</v>
      </c>
      <c r="L470" s="9">
        <v>11094.943164383561</v>
      </c>
    </row>
    <row r="471" spans="1:12" ht="15" x14ac:dyDescent="0.25">
      <c r="A471" s="3">
        <f t="shared" si="31"/>
        <v>468</v>
      </c>
      <c r="B471" s="4" t="s">
        <v>20</v>
      </c>
      <c r="C471" s="5">
        <v>9.5000000000000001E-2</v>
      </c>
      <c r="D471" s="6">
        <v>44725</v>
      </c>
      <c r="E471" s="4" t="s">
        <v>145</v>
      </c>
      <c r="F471" s="4"/>
      <c r="G471" s="7" t="s">
        <v>513</v>
      </c>
      <c r="H471" s="8" t="s">
        <v>514</v>
      </c>
      <c r="I471" s="3">
        <v>1</v>
      </c>
      <c r="J471" s="3"/>
      <c r="K471" s="10">
        <v>1950</v>
      </c>
      <c r="L471" s="9">
        <v>1617.0575342465754</v>
      </c>
    </row>
    <row r="472" spans="1:12" ht="15" x14ac:dyDescent="0.25">
      <c r="A472" s="3">
        <f t="shared" si="31"/>
        <v>469</v>
      </c>
      <c r="B472" s="4" t="s">
        <v>20</v>
      </c>
      <c r="C472" s="5">
        <v>9.5000000000000001E-2</v>
      </c>
      <c r="D472" s="6">
        <v>44799</v>
      </c>
      <c r="E472" s="4" t="s">
        <v>145</v>
      </c>
      <c r="F472" s="4"/>
      <c r="G472" s="7" t="s">
        <v>515</v>
      </c>
      <c r="H472" s="8" t="s">
        <v>514</v>
      </c>
      <c r="I472" s="3">
        <v>1</v>
      </c>
      <c r="J472" s="3"/>
      <c r="K472" s="10">
        <v>7720</v>
      </c>
      <c r="L472" s="9">
        <v>6550.5786301369862</v>
      </c>
    </row>
    <row r="473" spans="1:12" ht="15" x14ac:dyDescent="0.25">
      <c r="A473" s="3">
        <f t="shared" si="31"/>
        <v>470</v>
      </c>
      <c r="B473" s="4" t="s">
        <v>20</v>
      </c>
      <c r="C473" s="5">
        <v>9.5000000000000001E-2</v>
      </c>
      <c r="D473" s="6">
        <v>44811</v>
      </c>
      <c r="E473" s="4" t="s">
        <v>145</v>
      </c>
      <c r="F473" s="4"/>
      <c r="G473" s="7" t="s">
        <v>516</v>
      </c>
      <c r="H473" s="8" t="s">
        <v>426</v>
      </c>
      <c r="I473" s="3">
        <v>50</v>
      </c>
      <c r="J473" s="3"/>
      <c r="K473" s="10">
        <v>18400</v>
      </c>
      <c r="L473" s="9">
        <v>15670.246575342466</v>
      </c>
    </row>
    <row r="474" spans="1:12" ht="15" x14ac:dyDescent="0.25">
      <c r="A474" s="3">
        <f t="shared" si="31"/>
        <v>471</v>
      </c>
      <c r="B474" s="4" t="s">
        <v>20</v>
      </c>
      <c r="C474" s="5">
        <v>9.5000000000000001E-2</v>
      </c>
      <c r="D474" s="6">
        <v>44811</v>
      </c>
      <c r="E474" s="4" t="s">
        <v>145</v>
      </c>
      <c r="F474" s="4"/>
      <c r="G474" s="7" t="s">
        <v>517</v>
      </c>
      <c r="H474" s="8" t="s">
        <v>426</v>
      </c>
      <c r="I474" s="3">
        <v>200</v>
      </c>
      <c r="J474" s="3"/>
      <c r="K474" s="10">
        <v>101300</v>
      </c>
      <c r="L474" s="9">
        <v>86271.520547945198</v>
      </c>
    </row>
    <row r="475" spans="1:12" ht="15" x14ac:dyDescent="0.25">
      <c r="A475" s="3">
        <f t="shared" si="31"/>
        <v>472</v>
      </c>
      <c r="B475" s="4" t="s">
        <v>20</v>
      </c>
      <c r="C475" s="5">
        <v>9.5000000000000001E-2</v>
      </c>
      <c r="D475" s="6">
        <v>44814</v>
      </c>
      <c r="E475" s="4" t="s">
        <v>145</v>
      </c>
      <c r="F475" s="4"/>
      <c r="G475" s="7" t="s">
        <v>518</v>
      </c>
      <c r="H475" s="8" t="s">
        <v>514</v>
      </c>
      <c r="I475" s="3">
        <v>100</v>
      </c>
      <c r="J475" s="3"/>
      <c r="K475" s="10">
        <v>65712</v>
      </c>
      <c r="L475" s="9">
        <v>56014.529095890408</v>
      </c>
    </row>
    <row r="476" spans="1:12" ht="15" x14ac:dyDescent="0.25">
      <c r="A476" s="3">
        <f t="shared" si="31"/>
        <v>473</v>
      </c>
      <c r="B476" s="4" t="s">
        <v>20</v>
      </c>
      <c r="C476" s="5">
        <v>9.5000000000000001E-2</v>
      </c>
      <c r="D476" s="6">
        <v>44828</v>
      </c>
      <c r="E476" s="4" t="s">
        <v>145</v>
      </c>
      <c r="F476" s="4"/>
      <c r="G476" s="7" t="s">
        <v>519</v>
      </c>
      <c r="H476" s="8" t="s">
        <v>514</v>
      </c>
      <c r="I476" s="3">
        <v>900</v>
      </c>
      <c r="J476" s="3"/>
      <c r="K476" s="10">
        <v>21889.200000000001</v>
      </c>
      <c r="L476" s="9">
        <v>18738.654460273974</v>
      </c>
    </row>
    <row r="477" spans="1:12" ht="15" x14ac:dyDescent="0.25">
      <c r="A477" s="3">
        <f t="shared" si="31"/>
        <v>474</v>
      </c>
      <c r="B477" s="4" t="s">
        <v>20</v>
      </c>
      <c r="C477" s="5">
        <v>9.5000000000000001E-2</v>
      </c>
      <c r="D477" s="6">
        <v>44849</v>
      </c>
      <c r="E477" s="4" t="s">
        <v>145</v>
      </c>
      <c r="F477" s="4"/>
      <c r="G477" s="7" t="s">
        <v>520</v>
      </c>
      <c r="H477" s="8" t="s">
        <v>514</v>
      </c>
      <c r="I477" s="3">
        <v>1</v>
      </c>
      <c r="J477" s="3"/>
      <c r="K477" s="10">
        <v>8950</v>
      </c>
      <c r="L477" s="9">
        <v>7710.7315068493153</v>
      </c>
    </row>
    <row r="478" spans="1:12" ht="15" x14ac:dyDescent="0.25">
      <c r="A478" s="3">
        <f t="shared" si="31"/>
        <v>475</v>
      </c>
      <c r="B478" s="4" t="s">
        <v>20</v>
      </c>
      <c r="C478" s="5">
        <v>9.5000000000000001E-2</v>
      </c>
      <c r="D478" s="6">
        <v>44864</v>
      </c>
      <c r="E478" s="4" t="s">
        <v>145</v>
      </c>
      <c r="F478" s="4"/>
      <c r="G478" s="7" t="s">
        <v>513</v>
      </c>
      <c r="H478" s="8" t="s">
        <v>514</v>
      </c>
      <c r="I478" s="3">
        <v>6</v>
      </c>
      <c r="J478" s="3"/>
      <c r="K478" s="10">
        <v>7200</v>
      </c>
      <c r="L478" s="9">
        <v>6231.1561643835612</v>
      </c>
    </row>
    <row r="479" spans="1:12" ht="15" x14ac:dyDescent="0.25">
      <c r="A479" s="3">
        <f t="shared" si="31"/>
        <v>476</v>
      </c>
      <c r="B479" s="4" t="s">
        <v>20</v>
      </c>
      <c r="C479" s="5">
        <v>9.5000000000000001E-2</v>
      </c>
      <c r="D479" s="6">
        <v>44882</v>
      </c>
      <c r="E479" s="4" t="s">
        <v>145</v>
      </c>
      <c r="F479" s="4"/>
      <c r="G479" s="7" t="s">
        <v>513</v>
      </c>
      <c r="H479" s="8" t="s">
        <v>514</v>
      </c>
      <c r="I479" s="3">
        <v>4</v>
      </c>
      <c r="J479" s="3"/>
      <c r="K479" s="10">
        <v>4800</v>
      </c>
      <c r="L479" s="9">
        <v>4176.5917808219174</v>
      </c>
    </row>
    <row r="480" spans="1:12" ht="15" x14ac:dyDescent="0.25">
      <c r="A480" s="3">
        <f t="shared" si="31"/>
        <v>477</v>
      </c>
      <c r="B480" s="4" t="s">
        <v>20</v>
      </c>
      <c r="C480" s="5">
        <v>9.5000000000000001E-2</v>
      </c>
      <c r="D480" s="6">
        <v>44886</v>
      </c>
      <c r="E480" s="4" t="s">
        <v>145</v>
      </c>
      <c r="F480" s="4"/>
      <c r="G480" s="7" t="s">
        <v>521</v>
      </c>
      <c r="H480" s="8"/>
      <c r="I480" s="3"/>
      <c r="J480" s="3"/>
      <c r="K480" s="10">
        <v>65874</v>
      </c>
      <c r="L480" s="9">
        <v>57387.082602739727</v>
      </c>
    </row>
    <row r="481" spans="1:12" ht="15" x14ac:dyDescent="0.25">
      <c r="A481" s="3">
        <f t="shared" si="31"/>
        <v>478</v>
      </c>
      <c r="B481" s="4" t="s">
        <v>20</v>
      </c>
      <c r="C481" s="5">
        <v>9.5000000000000001E-2</v>
      </c>
      <c r="D481" s="6">
        <v>44909</v>
      </c>
      <c r="E481" s="4" t="s">
        <v>145</v>
      </c>
      <c r="F481" s="4"/>
      <c r="G481" s="7" t="s">
        <v>522</v>
      </c>
      <c r="H481" s="8" t="s">
        <v>514</v>
      </c>
      <c r="I481" s="3">
        <v>1</v>
      </c>
      <c r="J481" s="3"/>
      <c r="K481" s="10">
        <v>257000</v>
      </c>
      <c r="L481" s="9">
        <v>225427.72602739726</v>
      </c>
    </row>
    <row r="482" spans="1:12" ht="15" x14ac:dyDescent="0.25">
      <c r="A482" s="3">
        <f t="shared" si="31"/>
        <v>479</v>
      </c>
      <c r="B482" s="4" t="s">
        <v>20</v>
      </c>
      <c r="C482" s="5">
        <v>9.5000000000000001E-2</v>
      </c>
      <c r="D482" s="6">
        <v>44913</v>
      </c>
      <c r="E482" s="4" t="s">
        <v>145</v>
      </c>
      <c r="F482" s="4"/>
      <c r="G482" s="7" t="s">
        <v>518</v>
      </c>
      <c r="H482" s="8" t="s">
        <v>514</v>
      </c>
      <c r="I482" s="3">
        <v>10</v>
      </c>
      <c r="J482" s="3"/>
      <c r="K482" s="10">
        <v>28750</v>
      </c>
      <c r="L482" s="9">
        <v>25248.013698630137</v>
      </c>
    </row>
    <row r="483" spans="1:12" ht="15" x14ac:dyDescent="0.25">
      <c r="A483" s="3">
        <f t="shared" si="31"/>
        <v>480</v>
      </c>
      <c r="B483" s="4" t="s">
        <v>20</v>
      </c>
      <c r="C483" s="5">
        <v>9.5000000000000001E-2</v>
      </c>
      <c r="D483" s="6">
        <v>44922</v>
      </c>
      <c r="E483" s="4" t="s">
        <v>145</v>
      </c>
      <c r="F483" s="4"/>
      <c r="G483" s="7" t="s">
        <v>523</v>
      </c>
      <c r="H483" s="8" t="s">
        <v>426</v>
      </c>
      <c r="I483" s="3">
        <v>200</v>
      </c>
      <c r="J483" s="3"/>
      <c r="K483" s="10">
        <v>24400</v>
      </c>
      <c r="L483" s="9">
        <v>21485.035616438356</v>
      </c>
    </row>
    <row r="484" spans="1:12" ht="15" x14ac:dyDescent="0.25">
      <c r="A484" s="3">
        <f t="shared" si="31"/>
        <v>481</v>
      </c>
      <c r="B484" s="4" t="s">
        <v>20</v>
      </c>
      <c r="C484" s="5">
        <v>9.5000000000000001E-2</v>
      </c>
      <c r="D484" s="6">
        <v>44970</v>
      </c>
      <c r="E484" s="4" t="s">
        <v>145</v>
      </c>
      <c r="F484" s="4"/>
      <c r="G484" s="7" t="s">
        <v>524</v>
      </c>
      <c r="H484" s="8" t="s">
        <v>514</v>
      </c>
      <c r="I484" s="3">
        <v>1</v>
      </c>
      <c r="J484" s="3"/>
      <c r="K484" s="10">
        <v>2400</v>
      </c>
      <c r="L484" s="9">
        <v>2143.2657534246578</v>
      </c>
    </row>
    <row r="485" spans="1:12" ht="15" x14ac:dyDescent="0.25">
      <c r="A485" s="3">
        <f t="shared" si="31"/>
        <v>482</v>
      </c>
      <c r="B485" s="4" t="s">
        <v>20</v>
      </c>
      <c r="C485" s="5">
        <v>9.5000000000000001E-2</v>
      </c>
      <c r="D485" s="6">
        <v>44972</v>
      </c>
      <c r="E485" s="4" t="s">
        <v>145</v>
      </c>
      <c r="F485" s="4"/>
      <c r="G485" s="7" t="s">
        <v>518</v>
      </c>
      <c r="H485" s="8" t="s">
        <v>514</v>
      </c>
      <c r="I485" s="3">
        <v>20</v>
      </c>
      <c r="J485" s="3"/>
      <c r="K485" s="10">
        <v>48000</v>
      </c>
      <c r="L485" s="9">
        <v>42890.301369863017</v>
      </c>
    </row>
    <row r="486" spans="1:12" ht="15" x14ac:dyDescent="0.25">
      <c r="A486" s="3">
        <f t="shared" si="31"/>
        <v>483</v>
      </c>
      <c r="B486" s="4" t="s">
        <v>20</v>
      </c>
      <c r="C486" s="5">
        <v>9.5000000000000001E-2</v>
      </c>
      <c r="D486" s="6">
        <v>44864</v>
      </c>
      <c r="E486" s="4" t="s">
        <v>145</v>
      </c>
      <c r="F486" s="4"/>
      <c r="G486" s="7" t="s">
        <v>525</v>
      </c>
      <c r="H486" s="8" t="s">
        <v>514</v>
      </c>
      <c r="I486" s="3">
        <v>1</v>
      </c>
      <c r="J486" s="3"/>
      <c r="K486" s="10">
        <v>257000</v>
      </c>
      <c r="L486" s="9">
        <v>222417.65753424657</v>
      </c>
    </row>
    <row r="487" spans="1:12" ht="15" x14ac:dyDescent="0.25">
      <c r="A487" s="3">
        <f t="shared" si="31"/>
        <v>484</v>
      </c>
      <c r="B487" s="4" t="s">
        <v>20</v>
      </c>
      <c r="C487" s="5">
        <v>9.5000000000000001E-2</v>
      </c>
      <c r="D487" s="6">
        <v>44694</v>
      </c>
      <c r="E487" s="4" t="s">
        <v>526</v>
      </c>
      <c r="F487" s="4"/>
      <c r="G487" s="7" t="s">
        <v>527</v>
      </c>
      <c r="H487" s="8" t="s">
        <v>426</v>
      </c>
      <c r="I487" s="3">
        <v>200</v>
      </c>
      <c r="J487" s="3"/>
      <c r="K487" s="10">
        <v>12953</v>
      </c>
      <c r="L487" s="9">
        <v>10636.897136986301</v>
      </c>
    </row>
    <row r="488" spans="1:12" ht="15" x14ac:dyDescent="0.25">
      <c r="A488" s="3">
        <f t="shared" si="31"/>
        <v>485</v>
      </c>
      <c r="B488" s="4" t="s">
        <v>20</v>
      </c>
      <c r="C488" s="5">
        <v>9.5000000000000001E-2</v>
      </c>
      <c r="D488" s="6">
        <v>44695</v>
      </c>
      <c r="E488" s="4" t="s">
        <v>526</v>
      </c>
      <c r="F488" s="4"/>
      <c r="G488" s="7" t="s">
        <v>527</v>
      </c>
      <c r="H488" s="8" t="s">
        <v>426</v>
      </c>
      <c r="I488" s="3">
        <v>200</v>
      </c>
      <c r="J488" s="3"/>
      <c r="K488" s="10">
        <v>4017</v>
      </c>
      <c r="L488" s="9">
        <v>3299.772904109589</v>
      </c>
    </row>
    <row r="489" spans="1:12" ht="15" x14ac:dyDescent="0.25">
      <c r="A489" s="3">
        <f t="shared" si="31"/>
        <v>486</v>
      </c>
      <c r="B489" s="4" t="s">
        <v>20</v>
      </c>
      <c r="C489" s="5">
        <v>9.5000000000000001E-2</v>
      </c>
      <c r="D489" s="6">
        <v>44695</v>
      </c>
      <c r="E489" s="4" t="s">
        <v>526</v>
      </c>
      <c r="F489" s="4"/>
      <c r="G489" s="7" t="s">
        <v>528</v>
      </c>
      <c r="H489" s="8" t="s">
        <v>514</v>
      </c>
      <c r="I489" s="3">
        <v>31</v>
      </c>
      <c r="J489" s="3"/>
      <c r="K489" s="10">
        <v>12372</v>
      </c>
      <c r="L489" s="9">
        <v>10163.004821917808</v>
      </c>
    </row>
    <row r="490" spans="1:12" ht="15" x14ac:dyDescent="0.25">
      <c r="A490" s="3">
        <f t="shared" si="31"/>
        <v>487</v>
      </c>
      <c r="B490" s="4" t="s">
        <v>20</v>
      </c>
      <c r="C490" s="5">
        <v>9.5000000000000001E-2</v>
      </c>
      <c r="D490" s="6">
        <v>44697</v>
      </c>
      <c r="E490" s="4" t="s">
        <v>526</v>
      </c>
      <c r="F490" s="4"/>
      <c r="G490" s="7" t="s">
        <v>527</v>
      </c>
      <c r="H490" s="8" t="s">
        <v>426</v>
      </c>
      <c r="I490" s="3">
        <v>620</v>
      </c>
      <c r="J490" s="3"/>
      <c r="K490" s="10">
        <v>199000</v>
      </c>
      <c r="L490" s="9">
        <v>163572.54794520547</v>
      </c>
    </row>
    <row r="491" spans="1:12" ht="15" x14ac:dyDescent="0.25">
      <c r="A491" s="3">
        <f t="shared" si="31"/>
        <v>488</v>
      </c>
      <c r="B491" s="4" t="s">
        <v>20</v>
      </c>
      <c r="C491" s="5">
        <v>9.5000000000000001E-2</v>
      </c>
      <c r="D491" s="6">
        <v>44710</v>
      </c>
      <c r="E491" s="4" t="s">
        <v>526</v>
      </c>
      <c r="F491" s="4"/>
      <c r="G491" s="7" t="s">
        <v>529</v>
      </c>
      <c r="H491" s="8" t="s">
        <v>514</v>
      </c>
      <c r="I491" s="3">
        <v>9</v>
      </c>
      <c r="J491" s="3"/>
      <c r="K491" s="10">
        <v>24750</v>
      </c>
      <c r="L491" s="9">
        <v>20427.56506849315</v>
      </c>
    </row>
    <row r="492" spans="1:12" ht="15" x14ac:dyDescent="0.25">
      <c r="A492" s="3">
        <f t="shared" si="31"/>
        <v>489</v>
      </c>
      <c r="B492" s="4" t="s">
        <v>20</v>
      </c>
      <c r="C492" s="5">
        <v>9.5000000000000001E-2</v>
      </c>
      <c r="D492" s="6">
        <v>44740</v>
      </c>
      <c r="E492" s="4" t="s">
        <v>526</v>
      </c>
      <c r="F492" s="4"/>
      <c r="G492" s="7" t="s">
        <v>530</v>
      </c>
      <c r="H492" s="8"/>
      <c r="I492" s="3"/>
      <c r="J492" s="3"/>
      <c r="K492" s="10">
        <v>22242</v>
      </c>
      <c r="L492" s="9">
        <v>18531.242219178079</v>
      </c>
    </row>
    <row r="493" spans="1:12" ht="15" x14ac:dyDescent="0.25">
      <c r="A493" s="3">
        <f t="shared" si="31"/>
        <v>490</v>
      </c>
      <c r="B493" s="4" t="s">
        <v>20</v>
      </c>
      <c r="C493" s="5">
        <v>9.5000000000000001E-2</v>
      </c>
      <c r="D493" s="6">
        <v>44763</v>
      </c>
      <c r="E493" s="4" t="s">
        <v>526</v>
      </c>
      <c r="F493" s="4"/>
      <c r="G493" s="7" t="s">
        <v>518</v>
      </c>
      <c r="H493" s="8" t="s">
        <v>514</v>
      </c>
      <c r="I493" s="3">
        <v>15</v>
      </c>
      <c r="J493" s="3"/>
      <c r="K493" s="10">
        <v>30000</v>
      </c>
      <c r="L493" s="9">
        <v>25174.520547945205</v>
      </c>
    </row>
    <row r="494" spans="1:12" ht="15" x14ac:dyDescent="0.25">
      <c r="A494" s="3">
        <f t="shared" si="31"/>
        <v>491</v>
      </c>
      <c r="B494" s="4" t="s">
        <v>20</v>
      </c>
      <c r="C494" s="5">
        <v>9.5000000000000001E-2</v>
      </c>
      <c r="D494" s="6">
        <v>44774</v>
      </c>
      <c r="E494" s="4" t="s">
        <v>526</v>
      </c>
      <c r="F494" s="4"/>
      <c r="G494" s="7" t="s">
        <v>531</v>
      </c>
      <c r="H494" s="8" t="s">
        <v>514</v>
      </c>
      <c r="I494" s="3">
        <v>10</v>
      </c>
      <c r="J494" s="3"/>
      <c r="K494" s="10">
        <v>15000</v>
      </c>
      <c r="L494" s="9">
        <v>12630.205479452055</v>
      </c>
    </row>
    <row r="495" spans="1:12" ht="15" x14ac:dyDescent="0.25">
      <c r="A495" s="3">
        <f t="shared" si="31"/>
        <v>492</v>
      </c>
      <c r="B495" s="4" t="s">
        <v>20</v>
      </c>
      <c r="C495" s="5">
        <v>9.5000000000000001E-2</v>
      </c>
      <c r="D495" s="6">
        <v>44785</v>
      </c>
      <c r="E495" s="4" t="s">
        <v>526</v>
      </c>
      <c r="F495" s="4"/>
      <c r="G495" s="7" t="s">
        <v>513</v>
      </c>
      <c r="H495" s="8" t="s">
        <v>514</v>
      </c>
      <c r="I495" s="3">
        <v>1</v>
      </c>
      <c r="J495" s="3"/>
      <c r="K495" s="10">
        <v>1800</v>
      </c>
      <c r="L495" s="9">
        <v>1520.7780821917809</v>
      </c>
    </row>
    <row r="496" spans="1:12" ht="15" x14ac:dyDescent="0.25">
      <c r="A496" s="3">
        <f t="shared" si="31"/>
        <v>493</v>
      </c>
      <c r="B496" s="4" t="s">
        <v>20</v>
      </c>
      <c r="C496" s="5">
        <v>9.5000000000000001E-2</v>
      </c>
      <c r="D496" s="6">
        <v>44792</v>
      </c>
      <c r="E496" s="4" t="s">
        <v>526</v>
      </c>
      <c r="F496" s="4"/>
      <c r="G496" s="7" t="s">
        <v>532</v>
      </c>
      <c r="H496" s="8" t="s">
        <v>514</v>
      </c>
      <c r="I496" s="3">
        <v>15</v>
      </c>
      <c r="J496" s="3"/>
      <c r="K496" s="10">
        <v>263380.5</v>
      </c>
      <c r="L496" s="9">
        <v>223003.90855479453</v>
      </c>
    </row>
    <row r="497" spans="1:12" ht="15" x14ac:dyDescent="0.25">
      <c r="A497" s="3">
        <f t="shared" si="31"/>
        <v>494</v>
      </c>
      <c r="B497" s="4" t="s">
        <v>20</v>
      </c>
      <c r="C497" s="5">
        <v>9.5000000000000001E-2</v>
      </c>
      <c r="D497" s="6">
        <v>44805</v>
      </c>
      <c r="E497" s="4" t="s">
        <v>526</v>
      </c>
      <c r="F497" s="4"/>
      <c r="G497" s="7" t="s">
        <v>533</v>
      </c>
      <c r="H497" s="8" t="s">
        <v>426</v>
      </c>
      <c r="I497" s="3">
        <v>70</v>
      </c>
      <c r="J497" s="3"/>
      <c r="K497" s="10">
        <v>98776.3</v>
      </c>
      <c r="L497" s="9">
        <v>83967.973599999998</v>
      </c>
    </row>
    <row r="498" spans="1:12" ht="15" x14ac:dyDescent="0.25">
      <c r="A498" s="3">
        <f t="shared" si="31"/>
        <v>495</v>
      </c>
      <c r="B498" s="4" t="s">
        <v>20</v>
      </c>
      <c r="C498" s="5">
        <v>9.5000000000000001E-2</v>
      </c>
      <c r="D498" s="6">
        <v>44808</v>
      </c>
      <c r="E498" s="4" t="s">
        <v>526</v>
      </c>
      <c r="F498" s="4"/>
      <c r="G498" s="7" t="s">
        <v>527</v>
      </c>
      <c r="H498" s="8"/>
      <c r="I498" s="3"/>
      <c r="J498" s="3"/>
      <c r="K498" s="10">
        <v>35000</v>
      </c>
      <c r="L498" s="9">
        <v>29780.205479452052</v>
      </c>
    </row>
    <row r="499" spans="1:12" ht="15" x14ac:dyDescent="0.25">
      <c r="A499" s="3">
        <f t="shared" si="31"/>
        <v>496</v>
      </c>
      <c r="B499" s="4" t="s">
        <v>20</v>
      </c>
      <c r="C499" s="5">
        <v>9.5000000000000001E-2</v>
      </c>
      <c r="D499" s="6">
        <v>44847</v>
      </c>
      <c r="E499" s="4" t="s">
        <v>526</v>
      </c>
      <c r="F499" s="4"/>
      <c r="G499" s="7" t="s">
        <v>534</v>
      </c>
      <c r="H499" s="8" t="s">
        <v>514</v>
      </c>
      <c r="I499" s="3">
        <v>110</v>
      </c>
      <c r="J499" s="3"/>
      <c r="K499" s="10">
        <v>62150</v>
      </c>
      <c r="L499" s="9">
        <v>53512.001369863014</v>
      </c>
    </row>
    <row r="500" spans="1:12" ht="15" x14ac:dyDescent="0.25">
      <c r="A500" s="3">
        <f t="shared" si="31"/>
        <v>497</v>
      </c>
      <c r="B500" s="4" t="s">
        <v>20</v>
      </c>
      <c r="C500" s="5">
        <v>9.5000000000000001E-2</v>
      </c>
      <c r="D500" s="6">
        <v>44926</v>
      </c>
      <c r="E500" s="4" t="s">
        <v>526</v>
      </c>
      <c r="F500" s="4"/>
      <c r="G500" s="7" t="s">
        <v>535</v>
      </c>
      <c r="H500" s="8" t="s">
        <v>514</v>
      </c>
      <c r="I500" s="3">
        <v>1</v>
      </c>
      <c r="J500" s="3"/>
      <c r="K500" s="10">
        <v>1250000</v>
      </c>
      <c r="L500" s="9">
        <v>1101969.1780821919</v>
      </c>
    </row>
    <row r="501" spans="1:12" ht="15" x14ac:dyDescent="0.25">
      <c r="A501" s="3">
        <f t="shared" si="31"/>
        <v>498</v>
      </c>
      <c r="B501" s="4" t="s">
        <v>20</v>
      </c>
      <c r="C501" s="5">
        <v>9.5000000000000001E-2</v>
      </c>
      <c r="D501" s="6">
        <v>44966</v>
      </c>
      <c r="E501" s="4" t="s">
        <v>526</v>
      </c>
      <c r="F501" s="4"/>
      <c r="G501" s="7" t="s">
        <v>534</v>
      </c>
      <c r="H501" s="8" t="s">
        <v>514</v>
      </c>
      <c r="I501" s="3">
        <v>102</v>
      </c>
      <c r="J501" s="3"/>
      <c r="K501" s="10">
        <v>59160</v>
      </c>
      <c r="L501" s="9">
        <v>52769.909589041097</v>
      </c>
    </row>
    <row r="502" spans="1:12" ht="15" x14ac:dyDescent="0.25">
      <c r="A502" s="3">
        <f t="shared" si="31"/>
        <v>499</v>
      </c>
      <c r="B502" s="4" t="s">
        <v>20</v>
      </c>
      <c r="C502" s="5">
        <v>9.5000000000000001E-2</v>
      </c>
      <c r="D502" s="6">
        <v>44982</v>
      </c>
      <c r="E502" s="4" t="s">
        <v>526</v>
      </c>
      <c r="F502" s="4"/>
      <c r="G502" s="7" t="s">
        <v>536</v>
      </c>
      <c r="H502" s="8" t="s">
        <v>426</v>
      </c>
      <c r="I502" s="3">
        <v>180</v>
      </c>
      <c r="J502" s="3"/>
      <c r="K502" s="10">
        <v>17042</v>
      </c>
      <c r="L502" s="9">
        <v>15272.199972602741</v>
      </c>
    </row>
    <row r="503" spans="1:12" ht="15" x14ac:dyDescent="0.25">
      <c r="A503" s="3">
        <f t="shared" si="31"/>
        <v>500</v>
      </c>
      <c r="B503" s="4" t="s">
        <v>315</v>
      </c>
      <c r="C503" s="5">
        <v>7.4999999999999997E-2</v>
      </c>
      <c r="D503" s="6">
        <v>44676</v>
      </c>
      <c r="E503" s="4" t="s">
        <v>526</v>
      </c>
      <c r="F503" s="4"/>
      <c r="G503" s="7" t="s">
        <v>537</v>
      </c>
      <c r="H503" s="8"/>
      <c r="I503" s="3"/>
      <c r="J503" s="3"/>
      <c r="K503" s="10">
        <v>700000</v>
      </c>
      <c r="L503" s="9">
        <v>598595.89041095891</v>
      </c>
    </row>
    <row r="504" spans="1:12" ht="15" x14ac:dyDescent="0.25">
      <c r="A504" s="3">
        <f t="shared" si="31"/>
        <v>501</v>
      </c>
      <c r="B504" s="4" t="s">
        <v>315</v>
      </c>
      <c r="C504" s="5">
        <v>7.4999999999999997E-2</v>
      </c>
      <c r="D504" s="6">
        <v>44700</v>
      </c>
      <c r="E504" s="4" t="s">
        <v>526</v>
      </c>
      <c r="F504" s="4"/>
      <c r="G504" s="7" t="s">
        <v>538</v>
      </c>
      <c r="H504" s="8" t="s">
        <v>539</v>
      </c>
      <c r="I504" s="3">
        <v>117</v>
      </c>
      <c r="J504" s="3"/>
      <c r="K504" s="10">
        <v>18593.75</v>
      </c>
      <c r="L504" s="9">
        <v>15991.898544520547</v>
      </c>
    </row>
    <row r="505" spans="1:12" ht="15" x14ac:dyDescent="0.25">
      <c r="A505" s="3">
        <f t="shared" si="31"/>
        <v>502</v>
      </c>
      <c r="B505" s="4" t="s">
        <v>315</v>
      </c>
      <c r="C505" s="5">
        <v>7.4999999999999997E-2</v>
      </c>
      <c r="D505" s="6">
        <v>44705</v>
      </c>
      <c r="E505" s="4" t="s">
        <v>526</v>
      </c>
      <c r="F505" s="4"/>
      <c r="G505" s="7" t="s">
        <v>540</v>
      </c>
      <c r="H505" s="8" t="s">
        <v>514</v>
      </c>
      <c r="I505" s="3">
        <v>90</v>
      </c>
      <c r="J505" s="3"/>
      <c r="K505" s="10">
        <v>2820</v>
      </c>
      <c r="L505" s="9">
        <v>2428.290410958904</v>
      </c>
    </row>
    <row r="506" spans="1:12" ht="15" x14ac:dyDescent="0.25">
      <c r="A506" s="3">
        <f t="shared" si="31"/>
        <v>503</v>
      </c>
      <c r="B506" s="4" t="s">
        <v>315</v>
      </c>
      <c r="C506" s="5">
        <v>7.4999999999999997E-2</v>
      </c>
      <c r="D506" s="6">
        <v>44713</v>
      </c>
      <c r="E506" s="4" t="s">
        <v>526</v>
      </c>
      <c r="F506" s="4"/>
      <c r="G506" s="7" t="s">
        <v>541</v>
      </c>
      <c r="H506" s="8"/>
      <c r="I506" s="3"/>
      <c r="J506" s="3"/>
      <c r="K506" s="10">
        <v>76271.179999999993</v>
      </c>
      <c r="L506" s="9">
        <v>65802.176936986303</v>
      </c>
    </row>
    <row r="507" spans="1:12" ht="15" x14ac:dyDescent="0.25">
      <c r="A507" s="3">
        <f t="shared" si="31"/>
        <v>504</v>
      </c>
      <c r="B507" s="4" t="s">
        <v>315</v>
      </c>
      <c r="C507" s="5">
        <v>7.4999999999999997E-2</v>
      </c>
      <c r="D507" s="6">
        <v>44716</v>
      </c>
      <c r="E507" s="4" t="s">
        <v>526</v>
      </c>
      <c r="F507" s="4"/>
      <c r="G507" s="7" t="s">
        <v>542</v>
      </c>
      <c r="H507" s="8"/>
      <c r="I507" s="3"/>
      <c r="J507" s="3"/>
      <c r="K507" s="10">
        <v>96514</v>
      </c>
      <c r="L507" s="9">
        <v>83325.956849315073</v>
      </c>
    </row>
    <row r="508" spans="1:12" ht="15" x14ac:dyDescent="0.25">
      <c r="A508" s="3">
        <f t="shared" si="31"/>
        <v>505</v>
      </c>
      <c r="B508" s="4" t="s">
        <v>315</v>
      </c>
      <c r="C508" s="5">
        <v>7.4999999999999997E-2</v>
      </c>
      <c r="D508" s="6">
        <v>44722</v>
      </c>
      <c r="E508" s="4" t="s">
        <v>526</v>
      </c>
      <c r="F508" s="4"/>
      <c r="G508" s="7" t="s">
        <v>543</v>
      </c>
      <c r="H508" s="8"/>
      <c r="I508" s="3"/>
      <c r="J508" s="3"/>
      <c r="K508" s="10">
        <v>3069.46</v>
      </c>
      <c r="L508" s="9">
        <v>2653.8214780821918</v>
      </c>
    </row>
    <row r="509" spans="1:12" ht="15" x14ac:dyDescent="0.25">
      <c r="A509" s="3">
        <f t="shared" si="31"/>
        <v>506</v>
      </c>
      <c r="B509" s="4" t="s">
        <v>315</v>
      </c>
      <c r="C509" s="5">
        <v>7.4999999999999997E-2</v>
      </c>
      <c r="D509" s="6">
        <v>44731</v>
      </c>
      <c r="E509" s="4" t="s">
        <v>526</v>
      </c>
      <c r="F509" s="4"/>
      <c r="G509" s="7" t="s">
        <v>541</v>
      </c>
      <c r="H509" s="8" t="s">
        <v>539</v>
      </c>
      <c r="I509" s="3">
        <v>50</v>
      </c>
      <c r="J509" s="3"/>
      <c r="K509" s="10">
        <v>13672</v>
      </c>
      <c r="L509" s="9">
        <v>11845.945205479453</v>
      </c>
    </row>
    <row r="510" spans="1:12" ht="15" x14ac:dyDescent="0.25">
      <c r="A510" s="3">
        <f t="shared" si="31"/>
        <v>507</v>
      </c>
      <c r="B510" s="4" t="s">
        <v>315</v>
      </c>
      <c r="C510" s="5">
        <v>7.4999999999999997E-2</v>
      </c>
      <c r="D510" s="6">
        <v>44731</v>
      </c>
      <c r="E510" s="4" t="s">
        <v>526</v>
      </c>
      <c r="F510" s="4"/>
      <c r="G510" s="7" t="s">
        <v>544</v>
      </c>
      <c r="H510" s="8" t="s">
        <v>545</v>
      </c>
      <c r="I510" s="3">
        <v>0.60499999999999998</v>
      </c>
      <c r="J510" s="3"/>
      <c r="K510" s="10">
        <v>63525</v>
      </c>
      <c r="L510" s="9">
        <v>55040.496575342462</v>
      </c>
    </row>
    <row r="511" spans="1:12" ht="15" x14ac:dyDescent="0.25">
      <c r="A511" s="3">
        <f t="shared" si="31"/>
        <v>508</v>
      </c>
      <c r="B511" s="4" t="s">
        <v>315</v>
      </c>
      <c r="C511" s="5">
        <v>7.4999999999999997E-2</v>
      </c>
      <c r="D511" s="6">
        <v>44740</v>
      </c>
      <c r="E511" s="4" t="s">
        <v>526</v>
      </c>
      <c r="F511" s="4"/>
      <c r="G511" s="7" t="s">
        <v>546</v>
      </c>
      <c r="H511" s="8" t="s">
        <v>547</v>
      </c>
      <c r="I511" s="3">
        <v>4</v>
      </c>
      <c r="J511" s="3"/>
      <c r="K511" s="10">
        <v>1375</v>
      </c>
      <c r="L511" s="9">
        <v>1193.8955479452054</v>
      </c>
    </row>
    <row r="512" spans="1:12" ht="15" x14ac:dyDescent="0.25">
      <c r="A512" s="3">
        <f t="shared" si="31"/>
        <v>509</v>
      </c>
      <c r="B512" s="4" t="s">
        <v>315</v>
      </c>
      <c r="C512" s="5">
        <v>7.4999999999999997E-2</v>
      </c>
      <c r="D512" s="6">
        <v>44740</v>
      </c>
      <c r="E512" s="4" t="s">
        <v>526</v>
      </c>
      <c r="F512" s="4"/>
      <c r="G512" s="7" t="s">
        <v>548</v>
      </c>
      <c r="H512" s="8" t="s">
        <v>511</v>
      </c>
      <c r="I512" s="3">
        <v>30</v>
      </c>
      <c r="J512" s="3"/>
      <c r="K512" s="10">
        <v>8316</v>
      </c>
      <c r="L512" s="9">
        <v>7220.6802739726027</v>
      </c>
    </row>
    <row r="513" spans="1:12" ht="15" x14ac:dyDescent="0.25">
      <c r="A513" s="3">
        <f t="shared" si="31"/>
        <v>510</v>
      </c>
      <c r="B513" s="4" t="s">
        <v>315</v>
      </c>
      <c r="C513" s="5">
        <v>7.4999999999999997E-2</v>
      </c>
      <c r="D513" s="6">
        <v>44744</v>
      </c>
      <c r="E513" s="4" t="s">
        <v>526</v>
      </c>
      <c r="F513" s="4"/>
      <c r="G513" s="7" t="s">
        <v>549</v>
      </c>
      <c r="H513" s="8" t="s">
        <v>514</v>
      </c>
      <c r="I513" s="3">
        <v>2000</v>
      </c>
      <c r="J513" s="3"/>
      <c r="K513" s="10">
        <v>7002.36</v>
      </c>
      <c r="L513" s="9">
        <v>6085.8182219178079</v>
      </c>
    </row>
    <row r="514" spans="1:12" ht="15" x14ac:dyDescent="0.25">
      <c r="A514" s="3">
        <f t="shared" si="31"/>
        <v>511</v>
      </c>
      <c r="B514" s="4" t="s">
        <v>315</v>
      </c>
      <c r="C514" s="5">
        <v>7.4999999999999997E-2</v>
      </c>
      <c r="D514" s="6">
        <v>44745</v>
      </c>
      <c r="E514" s="4" t="s">
        <v>526</v>
      </c>
      <c r="F514" s="4"/>
      <c r="G514" s="7" t="s">
        <v>550</v>
      </c>
      <c r="H514" s="8" t="s">
        <v>551</v>
      </c>
      <c r="I514" s="3">
        <v>2</v>
      </c>
      <c r="J514" s="3"/>
      <c r="K514" s="10">
        <v>7000</v>
      </c>
      <c r="L514" s="9">
        <v>6085.2054794520545</v>
      </c>
    </row>
    <row r="515" spans="1:12" ht="15" x14ac:dyDescent="0.25">
      <c r="A515" s="3">
        <f t="shared" si="31"/>
        <v>512</v>
      </c>
      <c r="B515" s="4" t="s">
        <v>315</v>
      </c>
      <c r="C515" s="5">
        <v>7.4999999999999997E-2</v>
      </c>
      <c r="D515" s="6">
        <v>44762</v>
      </c>
      <c r="E515" s="4" t="s">
        <v>526</v>
      </c>
      <c r="F515" s="4"/>
      <c r="G515" s="7" t="s">
        <v>552</v>
      </c>
      <c r="H515" s="8" t="s">
        <v>547</v>
      </c>
      <c r="I515" s="3">
        <v>160</v>
      </c>
      <c r="J515" s="3"/>
      <c r="K515" s="10">
        <v>21920</v>
      </c>
      <c r="L515" s="9">
        <v>19131.956164383562</v>
      </c>
    </row>
    <row r="516" spans="1:12" ht="15" x14ac:dyDescent="0.25">
      <c r="A516" s="3">
        <f t="shared" si="31"/>
        <v>513</v>
      </c>
      <c r="B516" s="4" t="s">
        <v>315</v>
      </c>
      <c r="C516" s="5">
        <v>7.4999999999999997E-2</v>
      </c>
      <c r="D516" s="6">
        <v>44768</v>
      </c>
      <c r="E516" s="4" t="s">
        <v>526</v>
      </c>
      <c r="F516" s="4"/>
      <c r="G516" s="7" t="s">
        <v>549</v>
      </c>
      <c r="H516" s="8" t="s">
        <v>514</v>
      </c>
      <c r="I516" s="3">
        <v>2000</v>
      </c>
      <c r="J516" s="3"/>
      <c r="K516" s="10">
        <v>7003.42</v>
      </c>
      <c r="L516" s="9">
        <v>6121.2768917808226</v>
      </c>
    </row>
    <row r="517" spans="1:12" ht="15" x14ac:dyDescent="0.25">
      <c r="A517" s="3">
        <f t="shared" si="31"/>
        <v>514</v>
      </c>
      <c r="B517" s="4" t="s">
        <v>315</v>
      </c>
      <c r="C517" s="5">
        <v>7.4999999999999997E-2</v>
      </c>
      <c r="D517" s="6">
        <v>44769</v>
      </c>
      <c r="E517" s="4" t="s">
        <v>526</v>
      </c>
      <c r="F517" s="4"/>
      <c r="G517" s="7" t="s">
        <v>553</v>
      </c>
      <c r="H517" s="8" t="s">
        <v>545</v>
      </c>
      <c r="I517" s="3">
        <v>1.01</v>
      </c>
      <c r="J517" s="3"/>
      <c r="K517" s="10">
        <v>55635.6</v>
      </c>
      <c r="L517" s="9">
        <v>48639.232767123285</v>
      </c>
    </row>
    <row r="518" spans="1:12" ht="15" x14ac:dyDescent="0.25">
      <c r="A518" s="3">
        <f t="shared" ref="A518:A581" si="32">A517+1</f>
        <v>515</v>
      </c>
      <c r="B518" s="4" t="s">
        <v>315</v>
      </c>
      <c r="C518" s="5">
        <v>7.4999999999999997E-2</v>
      </c>
      <c r="D518" s="6">
        <v>44807</v>
      </c>
      <c r="E518" s="4" t="s">
        <v>526</v>
      </c>
      <c r="F518" s="4"/>
      <c r="G518" s="7" t="s">
        <v>553</v>
      </c>
      <c r="H518" s="8" t="s">
        <v>545</v>
      </c>
      <c r="I518" s="3">
        <v>2.004</v>
      </c>
      <c r="J518" s="3"/>
      <c r="K518" s="10">
        <v>110417.38</v>
      </c>
      <c r="L518" s="9">
        <v>97394.179427397277</v>
      </c>
    </row>
    <row r="519" spans="1:12" ht="15" x14ac:dyDescent="0.25">
      <c r="A519" s="3">
        <f t="shared" si="32"/>
        <v>516</v>
      </c>
      <c r="B519" s="4" t="s">
        <v>315</v>
      </c>
      <c r="C519" s="5">
        <v>7.4999999999999997E-2</v>
      </c>
      <c r="D519" s="6">
        <v>44928</v>
      </c>
      <c r="E519" s="4" t="s">
        <v>526</v>
      </c>
      <c r="F519" s="4"/>
      <c r="G519" s="7" t="s">
        <v>538</v>
      </c>
      <c r="H519" s="8" t="s">
        <v>539</v>
      </c>
      <c r="I519" s="3">
        <v>50</v>
      </c>
      <c r="J519" s="3"/>
      <c r="K519" s="10">
        <v>13672</v>
      </c>
      <c r="L519" s="9">
        <v>12399.380273972603</v>
      </c>
    </row>
    <row r="520" spans="1:12" ht="15" x14ac:dyDescent="0.25">
      <c r="A520" s="3">
        <f t="shared" si="32"/>
        <v>517</v>
      </c>
      <c r="B520" s="4" t="s">
        <v>315</v>
      </c>
      <c r="C520" s="5">
        <v>7.4999999999999997E-2</v>
      </c>
      <c r="D520" s="6">
        <v>44933</v>
      </c>
      <c r="E520" s="4" t="s">
        <v>526</v>
      </c>
      <c r="F520" s="4"/>
      <c r="G520" s="7" t="s">
        <v>554</v>
      </c>
      <c r="H520" s="8"/>
      <c r="I520" s="3"/>
      <c r="J520" s="3"/>
      <c r="K520" s="10">
        <v>23722.62</v>
      </c>
      <c r="L520" s="9">
        <v>21538.839090410958</v>
      </c>
    </row>
    <row r="521" spans="1:12" ht="15" x14ac:dyDescent="0.25">
      <c r="A521" s="3">
        <f t="shared" si="32"/>
        <v>518</v>
      </c>
      <c r="B521" s="4" t="s">
        <v>315</v>
      </c>
      <c r="C521" s="5">
        <v>7.4999999999999997E-2</v>
      </c>
      <c r="D521" s="6">
        <v>44934</v>
      </c>
      <c r="E521" s="4" t="s">
        <v>526</v>
      </c>
      <c r="F521" s="4"/>
      <c r="G521" s="7" t="s">
        <v>541</v>
      </c>
      <c r="H521" s="8"/>
      <c r="I521" s="3"/>
      <c r="J521" s="3"/>
      <c r="K521" s="10">
        <v>8474.58</v>
      </c>
      <c r="L521" s="9">
        <v>7696.1956315068501</v>
      </c>
    </row>
    <row r="522" spans="1:12" ht="15" x14ac:dyDescent="0.25">
      <c r="A522" s="3">
        <f t="shared" si="32"/>
        <v>519</v>
      </c>
      <c r="B522" s="4" t="s">
        <v>315</v>
      </c>
      <c r="C522" s="5">
        <v>7.4999999999999997E-2</v>
      </c>
      <c r="D522" s="6">
        <v>44958</v>
      </c>
      <c r="E522" s="4" t="s">
        <v>526</v>
      </c>
      <c r="F522" s="4"/>
      <c r="G522" s="7" t="s">
        <v>555</v>
      </c>
      <c r="H522" s="8" t="s">
        <v>545</v>
      </c>
      <c r="I522" s="3">
        <v>2.81</v>
      </c>
      <c r="J522" s="3"/>
      <c r="K522" s="10">
        <v>140500</v>
      </c>
      <c r="L522" s="9">
        <v>128288.04794520547</v>
      </c>
    </row>
    <row r="523" spans="1:12" ht="15" x14ac:dyDescent="0.25">
      <c r="A523" s="3">
        <f t="shared" si="32"/>
        <v>520</v>
      </c>
      <c r="B523" s="4" t="s">
        <v>315</v>
      </c>
      <c r="C523" s="5">
        <v>7.4999999999999997E-2</v>
      </c>
      <c r="D523" s="6">
        <v>44676</v>
      </c>
      <c r="E523" s="4" t="s">
        <v>526</v>
      </c>
      <c r="F523" s="4"/>
      <c r="G523" s="7" t="s">
        <v>556</v>
      </c>
      <c r="H523" s="8" t="s">
        <v>557</v>
      </c>
      <c r="I523" s="3">
        <v>4</v>
      </c>
      <c r="J523" s="3"/>
      <c r="K523" s="10">
        <v>10000</v>
      </c>
      <c r="L523" s="9">
        <v>8551.3698630136987</v>
      </c>
    </row>
    <row r="524" spans="1:12" ht="15" x14ac:dyDescent="0.25">
      <c r="A524" s="3">
        <f t="shared" si="32"/>
        <v>521</v>
      </c>
      <c r="B524" s="4" t="s">
        <v>315</v>
      </c>
      <c r="C524" s="5">
        <v>7.4999999999999997E-2</v>
      </c>
      <c r="D524" s="6">
        <v>44677</v>
      </c>
      <c r="E524" s="4" t="s">
        <v>526</v>
      </c>
      <c r="F524" s="4"/>
      <c r="G524" s="7" t="s">
        <v>558</v>
      </c>
      <c r="H524" s="8" t="s">
        <v>559</v>
      </c>
      <c r="I524" s="3">
        <v>100</v>
      </c>
      <c r="J524" s="3"/>
      <c r="K524" s="10">
        <v>36500</v>
      </c>
      <c r="L524" s="9">
        <v>31220</v>
      </c>
    </row>
    <row r="525" spans="1:12" ht="15" x14ac:dyDescent="0.25">
      <c r="A525" s="3">
        <f t="shared" si="32"/>
        <v>522</v>
      </c>
      <c r="B525" s="4" t="s">
        <v>315</v>
      </c>
      <c r="C525" s="5">
        <v>7.4999999999999997E-2</v>
      </c>
      <c r="D525" s="6">
        <v>44678</v>
      </c>
      <c r="E525" s="4" t="s">
        <v>526</v>
      </c>
      <c r="F525" s="4"/>
      <c r="G525" s="7" t="s">
        <v>560</v>
      </c>
      <c r="H525" s="8"/>
      <c r="I525" s="3"/>
      <c r="J525" s="3"/>
      <c r="K525" s="10">
        <v>14057.3</v>
      </c>
      <c r="L525" s="9">
        <v>12026.694130136984</v>
      </c>
    </row>
    <row r="526" spans="1:12" ht="15" x14ac:dyDescent="0.25">
      <c r="A526" s="3">
        <f t="shared" si="32"/>
        <v>523</v>
      </c>
      <c r="B526" s="4" t="s">
        <v>315</v>
      </c>
      <c r="C526" s="5">
        <v>7.4999999999999997E-2</v>
      </c>
      <c r="D526" s="6">
        <v>44706</v>
      </c>
      <c r="E526" s="4" t="s">
        <v>526</v>
      </c>
      <c r="F526" s="4"/>
      <c r="G526" s="7" t="s">
        <v>561</v>
      </c>
      <c r="H526" s="8" t="s">
        <v>559</v>
      </c>
      <c r="I526" s="3">
        <v>500</v>
      </c>
      <c r="J526" s="3"/>
      <c r="K526" s="10">
        <v>50424</v>
      </c>
      <c r="L526" s="9">
        <v>43430.260273972599</v>
      </c>
    </row>
    <row r="527" spans="1:12" ht="15" x14ac:dyDescent="0.25">
      <c r="A527" s="3">
        <f t="shared" si="32"/>
        <v>524</v>
      </c>
      <c r="B527" s="4" t="s">
        <v>315</v>
      </c>
      <c r="C527" s="5">
        <v>7.4999999999999997E-2</v>
      </c>
      <c r="D527" s="6">
        <v>44709</v>
      </c>
      <c r="E527" s="4" t="s">
        <v>526</v>
      </c>
      <c r="F527" s="4"/>
      <c r="G527" s="7" t="s">
        <v>560</v>
      </c>
      <c r="H527" s="8" t="s">
        <v>514</v>
      </c>
      <c r="I527" s="3">
        <v>169</v>
      </c>
      <c r="J527" s="3"/>
      <c r="K527" s="10">
        <v>9205</v>
      </c>
      <c r="L527" s="9">
        <v>7933.9534246575349</v>
      </c>
    </row>
    <row r="528" spans="1:12" ht="15" x14ac:dyDescent="0.25">
      <c r="A528" s="3">
        <f t="shared" si="32"/>
        <v>525</v>
      </c>
      <c r="B528" s="4" t="s">
        <v>315</v>
      </c>
      <c r="C528" s="5">
        <v>7.4999999999999997E-2</v>
      </c>
      <c r="D528" s="6">
        <v>44717</v>
      </c>
      <c r="E528" s="4" t="s">
        <v>526</v>
      </c>
      <c r="F528" s="4"/>
      <c r="G528" s="7" t="s">
        <v>562</v>
      </c>
      <c r="H528" s="8" t="s">
        <v>559</v>
      </c>
      <c r="I528" s="3">
        <v>1985</v>
      </c>
      <c r="J528" s="3"/>
      <c r="K528" s="10">
        <v>193789.55</v>
      </c>
      <c r="L528" s="9">
        <v>167349.22235616436</v>
      </c>
    </row>
    <row r="529" spans="1:12" ht="15" x14ac:dyDescent="0.25">
      <c r="A529" s="3">
        <f t="shared" si="32"/>
        <v>526</v>
      </c>
      <c r="B529" s="4" t="s">
        <v>315</v>
      </c>
      <c r="C529" s="5">
        <v>7.4999999999999997E-2</v>
      </c>
      <c r="D529" s="6">
        <v>44728</v>
      </c>
      <c r="E529" s="4" t="s">
        <v>526</v>
      </c>
      <c r="F529" s="4"/>
      <c r="G529" s="7" t="s">
        <v>549</v>
      </c>
      <c r="H529" s="8" t="s">
        <v>514</v>
      </c>
      <c r="I529" s="3">
        <v>2000</v>
      </c>
      <c r="J529" s="3"/>
      <c r="K529" s="10">
        <v>6996</v>
      </c>
      <c r="L529" s="9">
        <v>6057.2901369863021</v>
      </c>
    </row>
    <row r="530" spans="1:12" ht="15" x14ac:dyDescent="0.25">
      <c r="A530" s="3">
        <f t="shared" si="32"/>
        <v>527</v>
      </c>
      <c r="B530" s="4" t="s">
        <v>315</v>
      </c>
      <c r="C530" s="5">
        <v>7.4999999999999997E-2</v>
      </c>
      <c r="D530" s="6">
        <v>44728</v>
      </c>
      <c r="E530" s="4" t="s">
        <v>526</v>
      </c>
      <c r="F530" s="4"/>
      <c r="G530" s="7" t="s">
        <v>563</v>
      </c>
      <c r="H530" s="8" t="s">
        <v>514</v>
      </c>
      <c r="I530" s="3">
        <v>50</v>
      </c>
      <c r="J530" s="3"/>
      <c r="K530" s="10">
        <v>3590</v>
      </c>
      <c r="L530" s="9">
        <v>3108.300684931507</v>
      </c>
    </row>
    <row r="531" spans="1:12" ht="15" x14ac:dyDescent="0.25">
      <c r="A531" s="3">
        <f t="shared" si="32"/>
        <v>528</v>
      </c>
      <c r="B531" s="4" t="s">
        <v>315</v>
      </c>
      <c r="C531" s="5">
        <v>7.4999999999999997E-2</v>
      </c>
      <c r="D531" s="6">
        <v>44733</v>
      </c>
      <c r="E531" s="4" t="s">
        <v>526</v>
      </c>
      <c r="F531" s="4"/>
      <c r="G531" s="7" t="s">
        <v>549</v>
      </c>
      <c r="H531" s="8" t="s">
        <v>514</v>
      </c>
      <c r="I531" s="3">
        <v>4004</v>
      </c>
      <c r="J531" s="3"/>
      <c r="K531" s="10">
        <v>14005.78</v>
      </c>
      <c r="L531" s="9">
        <v>12140.900799999999</v>
      </c>
    </row>
    <row r="532" spans="1:12" ht="15" x14ac:dyDescent="0.25">
      <c r="A532" s="3">
        <f t="shared" si="32"/>
        <v>529</v>
      </c>
      <c r="B532" s="4" t="s">
        <v>315</v>
      </c>
      <c r="C532" s="5">
        <v>7.4999999999999997E-2</v>
      </c>
      <c r="D532" s="6">
        <v>44733</v>
      </c>
      <c r="E532" s="4" t="s">
        <v>526</v>
      </c>
      <c r="F532" s="4"/>
      <c r="G532" s="7" t="s">
        <v>550</v>
      </c>
      <c r="H532" s="8" t="s">
        <v>551</v>
      </c>
      <c r="I532" s="3">
        <v>2</v>
      </c>
      <c r="J532" s="3"/>
      <c r="K532" s="10">
        <v>7000</v>
      </c>
      <c r="L532" s="9">
        <v>6067.9452054794519</v>
      </c>
    </row>
    <row r="533" spans="1:12" ht="15" x14ac:dyDescent="0.25">
      <c r="A533" s="3">
        <f t="shared" si="32"/>
        <v>530</v>
      </c>
      <c r="B533" s="4" t="s">
        <v>315</v>
      </c>
      <c r="C533" s="5">
        <v>7.4999999999999997E-2</v>
      </c>
      <c r="D533" s="6">
        <v>44761</v>
      </c>
      <c r="E533" s="4" t="s">
        <v>526</v>
      </c>
      <c r="F533" s="4"/>
      <c r="G533" s="7" t="s">
        <v>538</v>
      </c>
      <c r="H533" s="8" t="s">
        <v>539</v>
      </c>
      <c r="I533" s="3">
        <v>60</v>
      </c>
      <c r="J533" s="3"/>
      <c r="K533" s="10">
        <v>16875</v>
      </c>
      <c r="L533" s="9">
        <v>14725.171232876712</v>
      </c>
    </row>
    <row r="534" spans="1:12" ht="15" x14ac:dyDescent="0.25">
      <c r="A534" s="3">
        <f t="shared" si="32"/>
        <v>531</v>
      </c>
      <c r="B534" s="4" t="s">
        <v>315</v>
      </c>
      <c r="C534" s="5">
        <v>7.4999999999999997E-2</v>
      </c>
      <c r="D534" s="6">
        <v>44762</v>
      </c>
      <c r="E534" s="4" t="s">
        <v>526</v>
      </c>
      <c r="F534" s="4"/>
      <c r="G534" s="7" t="s">
        <v>550</v>
      </c>
      <c r="H534" s="8" t="s">
        <v>551</v>
      </c>
      <c r="I534" s="3">
        <v>2</v>
      </c>
      <c r="J534" s="3"/>
      <c r="K534" s="10">
        <v>7000</v>
      </c>
      <c r="L534" s="9">
        <v>6109.6575342465749</v>
      </c>
    </row>
    <row r="535" spans="1:12" ht="15" x14ac:dyDescent="0.25">
      <c r="A535" s="3">
        <f t="shared" si="32"/>
        <v>532</v>
      </c>
      <c r="B535" s="4" t="s">
        <v>315</v>
      </c>
      <c r="C535" s="5">
        <v>7.4999999999999997E-2</v>
      </c>
      <c r="D535" s="6">
        <v>44777</v>
      </c>
      <c r="E535" s="4" t="s">
        <v>526</v>
      </c>
      <c r="F535" s="4"/>
      <c r="G535" s="7" t="s">
        <v>549</v>
      </c>
      <c r="H535" s="8" t="s">
        <v>514</v>
      </c>
      <c r="I535" s="3">
        <v>2000</v>
      </c>
      <c r="J535" s="3"/>
      <c r="K535" s="10">
        <v>7002.36</v>
      </c>
      <c r="L535" s="9">
        <v>6133.299978082192</v>
      </c>
    </row>
    <row r="536" spans="1:12" ht="15" x14ac:dyDescent="0.25">
      <c r="A536" s="3">
        <f t="shared" si="32"/>
        <v>533</v>
      </c>
      <c r="B536" s="4" t="s">
        <v>315</v>
      </c>
      <c r="C536" s="5">
        <v>7.4999999999999997E-2</v>
      </c>
      <c r="D536" s="6">
        <v>44783</v>
      </c>
      <c r="E536" s="4" t="s">
        <v>526</v>
      </c>
      <c r="F536" s="4"/>
      <c r="G536" s="7" t="s">
        <v>550</v>
      </c>
      <c r="H536" s="8" t="s">
        <v>551</v>
      </c>
      <c r="I536" s="3">
        <v>4</v>
      </c>
      <c r="J536" s="3"/>
      <c r="K536" s="10">
        <v>14000</v>
      </c>
      <c r="L536" s="9">
        <v>12279.726027397261</v>
      </c>
    </row>
    <row r="537" spans="1:12" ht="15" x14ac:dyDescent="0.25">
      <c r="A537" s="3">
        <f t="shared" si="32"/>
        <v>534</v>
      </c>
      <c r="B537" s="4" t="s">
        <v>315</v>
      </c>
      <c r="C537" s="5">
        <v>7.4999999999999997E-2</v>
      </c>
      <c r="D537" s="6">
        <v>44803</v>
      </c>
      <c r="E537" s="4" t="s">
        <v>526</v>
      </c>
      <c r="F537" s="4"/>
      <c r="G537" s="7" t="s">
        <v>564</v>
      </c>
      <c r="H537" s="8" t="s">
        <v>559</v>
      </c>
      <c r="I537" s="3">
        <v>2996.95</v>
      </c>
      <c r="J537" s="3"/>
      <c r="K537" s="10">
        <v>219997.42</v>
      </c>
      <c r="L537" s="9">
        <v>193868.95929589041</v>
      </c>
    </row>
    <row r="538" spans="1:12" ht="15" x14ac:dyDescent="0.25">
      <c r="A538" s="3">
        <f t="shared" si="32"/>
        <v>535</v>
      </c>
      <c r="B538" s="4" t="s">
        <v>315</v>
      </c>
      <c r="C538" s="5">
        <v>7.4999999999999997E-2</v>
      </c>
      <c r="D538" s="6">
        <v>44809</v>
      </c>
      <c r="E538" s="4" t="s">
        <v>526</v>
      </c>
      <c r="F538" s="4"/>
      <c r="G538" s="7" t="s">
        <v>565</v>
      </c>
      <c r="H538" s="8" t="s">
        <v>545</v>
      </c>
      <c r="I538" s="3">
        <v>0.40300000000000002</v>
      </c>
      <c r="J538" s="3"/>
      <c r="K538" s="10">
        <v>23965.279999999999</v>
      </c>
      <c r="L538" s="9">
        <v>21148.538871232875</v>
      </c>
    </row>
    <row r="539" spans="1:12" ht="15" x14ac:dyDescent="0.25">
      <c r="A539" s="3">
        <f t="shared" si="32"/>
        <v>536</v>
      </c>
      <c r="B539" s="4" t="s">
        <v>315</v>
      </c>
      <c r="C539" s="5">
        <v>7.4999999999999997E-2</v>
      </c>
      <c r="D539" s="6">
        <v>44811</v>
      </c>
      <c r="E539" s="4" t="s">
        <v>526</v>
      </c>
      <c r="F539" s="4"/>
      <c r="G539" s="7" t="s">
        <v>566</v>
      </c>
      <c r="H539" s="8"/>
      <c r="I539" s="3"/>
      <c r="J539" s="3"/>
      <c r="K539" s="10">
        <v>8429</v>
      </c>
      <c r="L539" s="9">
        <v>7441.7678082191778</v>
      </c>
    </row>
    <row r="540" spans="1:12" ht="15" x14ac:dyDescent="0.25">
      <c r="A540" s="3">
        <f t="shared" si="32"/>
        <v>537</v>
      </c>
      <c r="B540" s="4" t="s">
        <v>315</v>
      </c>
      <c r="C540" s="5">
        <v>7.4999999999999997E-2</v>
      </c>
      <c r="D540" s="6">
        <v>44817</v>
      </c>
      <c r="E540" s="4" t="s">
        <v>526</v>
      </c>
      <c r="F540" s="4"/>
      <c r="G540" s="7" t="s">
        <v>549</v>
      </c>
      <c r="H540" s="8" t="s">
        <v>514</v>
      </c>
      <c r="I540" s="3">
        <v>4004</v>
      </c>
      <c r="J540" s="3"/>
      <c r="K540" s="10">
        <v>14005.78</v>
      </c>
      <c r="L540" s="9">
        <v>12382.644400000001</v>
      </c>
    </row>
    <row r="541" spans="1:12" ht="15" x14ac:dyDescent="0.25">
      <c r="A541" s="3">
        <f t="shared" si="32"/>
        <v>538</v>
      </c>
      <c r="B541" s="4" t="s">
        <v>315</v>
      </c>
      <c r="C541" s="5">
        <v>7.4999999999999997E-2</v>
      </c>
      <c r="D541" s="6">
        <v>44827</v>
      </c>
      <c r="E541" s="4" t="s">
        <v>526</v>
      </c>
      <c r="F541" s="4"/>
      <c r="G541" s="7" t="s">
        <v>558</v>
      </c>
      <c r="H541" s="8" t="s">
        <v>559</v>
      </c>
      <c r="I541" s="3">
        <v>100</v>
      </c>
      <c r="J541" s="3"/>
      <c r="K541" s="10">
        <v>32500</v>
      </c>
      <c r="L541" s="9">
        <v>28800.342465753423</v>
      </c>
    </row>
    <row r="542" spans="1:12" ht="15" x14ac:dyDescent="0.25">
      <c r="A542" s="3">
        <f t="shared" si="32"/>
        <v>539</v>
      </c>
      <c r="B542" s="4" t="s">
        <v>315</v>
      </c>
      <c r="C542" s="5">
        <v>7.4999999999999997E-2</v>
      </c>
      <c r="D542" s="6">
        <v>44847</v>
      </c>
      <c r="E542" s="4" t="s">
        <v>526</v>
      </c>
      <c r="F542" s="4"/>
      <c r="G542" s="7" t="s">
        <v>567</v>
      </c>
      <c r="H542" s="8" t="s">
        <v>551</v>
      </c>
      <c r="I542" s="3">
        <v>2</v>
      </c>
      <c r="J542" s="3"/>
      <c r="K542" s="10">
        <v>11000</v>
      </c>
      <c r="L542" s="9">
        <v>9793.0136986301368</v>
      </c>
    </row>
    <row r="543" spans="1:12" ht="15" x14ac:dyDescent="0.25">
      <c r="A543" s="3">
        <f t="shared" si="32"/>
        <v>540</v>
      </c>
      <c r="B543" s="4" t="s">
        <v>315</v>
      </c>
      <c r="C543" s="5">
        <v>7.4999999999999997E-2</v>
      </c>
      <c r="D543" s="6">
        <v>44849</v>
      </c>
      <c r="E543" s="4" t="s">
        <v>526</v>
      </c>
      <c r="F543" s="4"/>
      <c r="G543" s="7" t="s">
        <v>550</v>
      </c>
      <c r="H543" s="8" t="s">
        <v>551</v>
      </c>
      <c r="I543" s="3">
        <v>4</v>
      </c>
      <c r="J543" s="3"/>
      <c r="K543" s="10">
        <v>16000</v>
      </c>
      <c r="L543" s="9">
        <v>14250.95890410959</v>
      </c>
    </row>
    <row r="544" spans="1:12" ht="15" x14ac:dyDescent="0.25">
      <c r="A544" s="3">
        <f t="shared" si="32"/>
        <v>541</v>
      </c>
      <c r="B544" s="4" t="s">
        <v>315</v>
      </c>
      <c r="C544" s="5">
        <v>7.4999999999999997E-2</v>
      </c>
      <c r="D544" s="6">
        <v>44877</v>
      </c>
      <c r="E544" s="4" t="s">
        <v>526</v>
      </c>
      <c r="F544" s="4"/>
      <c r="G544" s="7" t="s">
        <v>550</v>
      </c>
      <c r="H544" s="8" t="s">
        <v>551</v>
      </c>
      <c r="I544" s="3">
        <v>2</v>
      </c>
      <c r="J544" s="3"/>
      <c r="K544" s="10">
        <v>7000</v>
      </c>
      <c r="L544" s="9">
        <v>6275.0684931506848</v>
      </c>
    </row>
    <row r="545" spans="1:12" ht="15" x14ac:dyDescent="0.25">
      <c r="A545" s="3">
        <f t="shared" si="32"/>
        <v>542</v>
      </c>
      <c r="B545" s="4" t="s">
        <v>315</v>
      </c>
      <c r="C545" s="5">
        <v>7.4999999999999997E-2</v>
      </c>
      <c r="D545" s="6">
        <v>44892</v>
      </c>
      <c r="E545" s="4" t="s">
        <v>526</v>
      </c>
      <c r="F545" s="4"/>
      <c r="G545" s="7" t="s">
        <v>567</v>
      </c>
      <c r="H545" s="8" t="s">
        <v>551</v>
      </c>
      <c r="I545" s="3">
        <v>3</v>
      </c>
      <c r="J545" s="3"/>
      <c r="K545" s="10">
        <v>12500</v>
      </c>
      <c r="L545" s="9">
        <v>11244.006849315068</v>
      </c>
    </row>
    <row r="546" spans="1:12" ht="15" x14ac:dyDescent="0.25">
      <c r="A546" s="3">
        <f t="shared" si="32"/>
        <v>543</v>
      </c>
      <c r="B546" s="4" t="s">
        <v>315</v>
      </c>
      <c r="C546" s="5">
        <v>7.4999999999999997E-2</v>
      </c>
      <c r="D546" s="6">
        <v>44894</v>
      </c>
      <c r="E546" s="4" t="s">
        <v>526</v>
      </c>
      <c r="F546" s="4"/>
      <c r="G546" s="7" t="s">
        <v>538</v>
      </c>
      <c r="H546" s="8" t="s">
        <v>539</v>
      </c>
      <c r="I546" s="3">
        <v>50</v>
      </c>
      <c r="J546" s="3"/>
      <c r="K546" s="10">
        <v>13672</v>
      </c>
      <c r="L546" s="9">
        <v>12303.863561643837</v>
      </c>
    </row>
    <row r="547" spans="1:12" ht="15" x14ac:dyDescent="0.25">
      <c r="A547" s="3">
        <f t="shared" si="32"/>
        <v>544</v>
      </c>
      <c r="B547" s="4" t="s">
        <v>315</v>
      </c>
      <c r="C547" s="5">
        <v>7.4999999999999997E-2</v>
      </c>
      <c r="D547" s="6">
        <v>44894</v>
      </c>
      <c r="E547" s="4" t="s">
        <v>526</v>
      </c>
      <c r="F547" s="4"/>
      <c r="G547" s="7" t="s">
        <v>567</v>
      </c>
      <c r="H547" s="8" t="s">
        <v>551</v>
      </c>
      <c r="I547" s="3">
        <v>2</v>
      </c>
      <c r="J547" s="3"/>
      <c r="K547" s="10">
        <v>11000</v>
      </c>
      <c r="L547" s="9">
        <v>9899.2465753424658</v>
      </c>
    </row>
    <row r="548" spans="1:12" ht="15" x14ac:dyDescent="0.25">
      <c r="A548" s="3">
        <f t="shared" si="32"/>
        <v>545</v>
      </c>
      <c r="B548" s="4" t="s">
        <v>315</v>
      </c>
      <c r="C548" s="5">
        <v>7.4999999999999997E-2</v>
      </c>
      <c r="D548" s="6">
        <v>44895</v>
      </c>
      <c r="E548" s="4" t="s">
        <v>526</v>
      </c>
      <c r="F548" s="4"/>
      <c r="G548" s="7" t="s">
        <v>550</v>
      </c>
      <c r="H548" s="8" t="s">
        <v>551</v>
      </c>
      <c r="I548" s="3">
        <v>2</v>
      </c>
      <c r="J548" s="3"/>
      <c r="K548" s="10">
        <v>7000</v>
      </c>
      <c r="L548" s="9">
        <v>6300.9589041095887</v>
      </c>
    </row>
    <row r="549" spans="1:12" ht="15" x14ac:dyDescent="0.25">
      <c r="A549" s="3">
        <f t="shared" si="32"/>
        <v>546</v>
      </c>
      <c r="B549" s="4" t="s">
        <v>315</v>
      </c>
      <c r="C549" s="5">
        <v>7.4999999999999997E-2</v>
      </c>
      <c r="D549" s="6">
        <v>44901</v>
      </c>
      <c r="E549" s="4" t="s">
        <v>526</v>
      </c>
      <c r="F549" s="4"/>
      <c r="G549" s="7" t="s">
        <v>549</v>
      </c>
      <c r="H549" s="8" t="s">
        <v>514</v>
      </c>
      <c r="I549" s="3">
        <v>4000</v>
      </c>
      <c r="J549" s="3"/>
      <c r="K549" s="10">
        <v>13780</v>
      </c>
      <c r="L549" s="9">
        <v>12420.876712328767</v>
      </c>
    </row>
    <row r="550" spans="1:12" ht="15" x14ac:dyDescent="0.25">
      <c r="A550" s="3">
        <f t="shared" si="32"/>
        <v>547</v>
      </c>
      <c r="B550" s="4" t="s">
        <v>315</v>
      </c>
      <c r="C550" s="5">
        <v>7.4999999999999997E-2</v>
      </c>
      <c r="D550" s="6">
        <v>44911</v>
      </c>
      <c r="E550" s="4" t="s">
        <v>526</v>
      </c>
      <c r="F550" s="4"/>
      <c r="G550" s="7" t="s">
        <v>568</v>
      </c>
      <c r="H550" s="8"/>
      <c r="I550" s="3"/>
      <c r="J550" s="3"/>
      <c r="K550" s="10">
        <v>340000</v>
      </c>
      <c r="L550" s="9">
        <v>307164.38356164383</v>
      </c>
    </row>
    <row r="551" spans="1:12" ht="15" x14ac:dyDescent="0.25">
      <c r="A551" s="3">
        <f t="shared" si="32"/>
        <v>548</v>
      </c>
      <c r="B551" s="4" t="s">
        <v>315</v>
      </c>
      <c r="C551" s="5">
        <v>7.4999999999999997E-2</v>
      </c>
      <c r="D551" s="6">
        <v>44916</v>
      </c>
      <c r="E551" s="4" t="s">
        <v>526</v>
      </c>
      <c r="F551" s="4"/>
      <c r="G551" s="7" t="s">
        <v>569</v>
      </c>
      <c r="H551" s="8" t="s">
        <v>539</v>
      </c>
      <c r="I551" s="3">
        <v>50</v>
      </c>
      <c r="J551" s="3"/>
      <c r="K551" s="10">
        <v>13671.88</v>
      </c>
      <c r="L551" s="9">
        <v>12365.559958904108</v>
      </c>
    </row>
    <row r="552" spans="1:12" ht="15" x14ac:dyDescent="0.25">
      <c r="A552" s="3">
        <f t="shared" si="32"/>
        <v>549</v>
      </c>
      <c r="B552" s="4" t="s">
        <v>315</v>
      </c>
      <c r="C552" s="5">
        <v>7.4999999999999997E-2</v>
      </c>
      <c r="D552" s="6">
        <v>44926</v>
      </c>
      <c r="E552" s="4" t="s">
        <v>526</v>
      </c>
      <c r="F552" s="4"/>
      <c r="G552" s="7" t="s">
        <v>550</v>
      </c>
      <c r="H552" s="8" t="s">
        <v>551</v>
      </c>
      <c r="I552" s="3">
        <v>3</v>
      </c>
      <c r="J552" s="3"/>
      <c r="K552" s="10">
        <v>10500</v>
      </c>
      <c r="L552" s="9">
        <v>9518.32191780822</v>
      </c>
    </row>
    <row r="553" spans="1:12" ht="15" x14ac:dyDescent="0.25">
      <c r="A553" s="3">
        <f t="shared" si="32"/>
        <v>550</v>
      </c>
      <c r="B553" s="4" t="s">
        <v>315</v>
      </c>
      <c r="C553" s="5">
        <v>7.4999999999999997E-2</v>
      </c>
      <c r="D553" s="6">
        <v>44926</v>
      </c>
      <c r="E553" s="4" t="s">
        <v>526</v>
      </c>
      <c r="F553" s="4"/>
      <c r="G553" s="7" t="s">
        <v>550</v>
      </c>
      <c r="H553" s="8" t="s">
        <v>551</v>
      </c>
      <c r="I553" s="3">
        <v>2</v>
      </c>
      <c r="J553" s="3"/>
      <c r="K553" s="10">
        <v>7000</v>
      </c>
      <c r="L553" s="9">
        <v>6345.5479452054797</v>
      </c>
    </row>
    <row r="554" spans="1:12" ht="15" x14ac:dyDescent="0.25">
      <c r="A554" s="3">
        <f t="shared" si="32"/>
        <v>551</v>
      </c>
      <c r="B554" s="4" t="s">
        <v>315</v>
      </c>
      <c r="C554" s="5">
        <v>7.4999999999999997E-2</v>
      </c>
      <c r="D554" s="6">
        <v>44926</v>
      </c>
      <c r="E554" s="4" t="s">
        <v>526</v>
      </c>
      <c r="F554" s="4"/>
      <c r="G554" s="7" t="s">
        <v>554</v>
      </c>
      <c r="H554" s="8"/>
      <c r="I554" s="3"/>
      <c r="J554" s="3"/>
      <c r="K554" s="10">
        <v>38228.959999999999</v>
      </c>
      <c r="L554" s="9">
        <v>34654.814082191784</v>
      </c>
    </row>
    <row r="555" spans="1:12" ht="15" x14ac:dyDescent="0.25">
      <c r="A555" s="3">
        <f t="shared" si="32"/>
        <v>552</v>
      </c>
      <c r="B555" s="4" t="s">
        <v>315</v>
      </c>
      <c r="C555" s="5">
        <v>7.4999999999999997E-2</v>
      </c>
      <c r="D555" s="6">
        <v>44926</v>
      </c>
      <c r="E555" s="4" t="s">
        <v>526</v>
      </c>
      <c r="F555" s="4"/>
      <c r="G555" s="7" t="s">
        <v>570</v>
      </c>
      <c r="H555" s="8" t="s">
        <v>559</v>
      </c>
      <c r="I555" s="3">
        <v>3.83</v>
      </c>
      <c r="J555" s="3"/>
      <c r="K555" s="10">
        <v>28418.6</v>
      </c>
      <c r="L555" s="9">
        <v>25761.655547945204</v>
      </c>
    </row>
    <row r="556" spans="1:12" ht="15" x14ac:dyDescent="0.25">
      <c r="A556" s="3">
        <f t="shared" si="32"/>
        <v>553</v>
      </c>
      <c r="B556" s="4" t="s">
        <v>315</v>
      </c>
      <c r="C556" s="5">
        <v>7.4999999999999997E-2</v>
      </c>
      <c r="D556" s="6">
        <v>44926</v>
      </c>
      <c r="E556" s="4" t="s">
        <v>526</v>
      </c>
      <c r="F556" s="4"/>
      <c r="G556" s="7" t="s">
        <v>549</v>
      </c>
      <c r="H556" s="8" t="s">
        <v>514</v>
      </c>
      <c r="I556" s="3">
        <v>4002</v>
      </c>
      <c r="J556" s="3"/>
      <c r="K556" s="10">
        <v>14762.58</v>
      </c>
      <c r="L556" s="9">
        <v>13382.379883561644</v>
      </c>
    </row>
    <row r="557" spans="1:12" ht="15" x14ac:dyDescent="0.25">
      <c r="A557" s="3">
        <f t="shared" si="32"/>
        <v>554</v>
      </c>
      <c r="B557" s="4" t="s">
        <v>315</v>
      </c>
      <c r="C557" s="5">
        <v>7.4999999999999997E-2</v>
      </c>
      <c r="D557" s="6">
        <v>44934</v>
      </c>
      <c r="E557" s="4" t="s">
        <v>526</v>
      </c>
      <c r="F557" s="4"/>
      <c r="G557" s="7" t="s">
        <v>550</v>
      </c>
      <c r="H557" s="8" t="s">
        <v>551</v>
      </c>
      <c r="I557" s="3">
        <v>4</v>
      </c>
      <c r="J557" s="3"/>
      <c r="K557" s="10">
        <v>14000</v>
      </c>
      <c r="L557" s="9">
        <v>12714.109589041096</v>
      </c>
    </row>
    <row r="558" spans="1:12" ht="15" x14ac:dyDescent="0.25">
      <c r="A558" s="3">
        <f t="shared" si="32"/>
        <v>555</v>
      </c>
      <c r="B558" s="4" t="s">
        <v>315</v>
      </c>
      <c r="C558" s="5">
        <v>7.4999999999999997E-2</v>
      </c>
      <c r="D558" s="6">
        <v>44940</v>
      </c>
      <c r="E558" s="4" t="s">
        <v>526</v>
      </c>
      <c r="F558" s="4"/>
      <c r="G558" s="7" t="s">
        <v>538</v>
      </c>
      <c r="H558" s="8" t="s">
        <v>539</v>
      </c>
      <c r="I558" s="3">
        <v>50</v>
      </c>
      <c r="J558" s="3"/>
      <c r="K558" s="10">
        <v>13671.88</v>
      </c>
      <c r="L558" s="9">
        <v>12432.982928767124</v>
      </c>
    </row>
    <row r="559" spans="1:12" ht="15" x14ac:dyDescent="0.25">
      <c r="A559" s="3">
        <f t="shared" si="32"/>
        <v>556</v>
      </c>
      <c r="B559" s="4" t="s">
        <v>315</v>
      </c>
      <c r="C559" s="5">
        <v>7.4999999999999997E-2</v>
      </c>
      <c r="D559" s="6">
        <v>44942</v>
      </c>
      <c r="E559" s="4" t="s">
        <v>526</v>
      </c>
      <c r="F559" s="4"/>
      <c r="G559" s="7" t="s">
        <v>571</v>
      </c>
      <c r="H559" s="8"/>
      <c r="I559" s="3"/>
      <c r="J559" s="3"/>
      <c r="K559" s="10">
        <v>9551.24</v>
      </c>
      <c r="L559" s="9">
        <v>8689.6658164383553</v>
      </c>
    </row>
    <row r="560" spans="1:12" ht="15" x14ac:dyDescent="0.25">
      <c r="A560" s="3">
        <f t="shared" si="32"/>
        <v>557</v>
      </c>
      <c r="B560" s="4" t="s">
        <v>315</v>
      </c>
      <c r="C560" s="5">
        <v>7.4999999999999997E-2</v>
      </c>
      <c r="D560" s="6">
        <v>44957</v>
      </c>
      <c r="E560" s="4" t="s">
        <v>526</v>
      </c>
      <c r="F560" s="4"/>
      <c r="G560" s="7" t="s">
        <v>549</v>
      </c>
      <c r="H560" s="8" t="s">
        <v>514</v>
      </c>
      <c r="I560" s="3">
        <v>4000</v>
      </c>
      <c r="J560" s="3"/>
      <c r="K560" s="10">
        <v>14755.2</v>
      </c>
      <c r="L560" s="9">
        <v>13469.678465753426</v>
      </c>
    </row>
    <row r="561" spans="1:12" ht="15" x14ac:dyDescent="0.25">
      <c r="A561" s="3">
        <f t="shared" si="32"/>
        <v>558</v>
      </c>
      <c r="B561" s="4" t="s">
        <v>315</v>
      </c>
      <c r="C561" s="5">
        <v>7.4999999999999997E-2</v>
      </c>
      <c r="D561" s="6">
        <v>44961</v>
      </c>
      <c r="E561" s="4" t="s">
        <v>526</v>
      </c>
      <c r="F561" s="4"/>
      <c r="G561" s="7" t="s">
        <v>567</v>
      </c>
      <c r="H561" s="8" t="s">
        <v>551</v>
      </c>
      <c r="I561" s="3">
        <v>2</v>
      </c>
      <c r="J561" s="3"/>
      <c r="K561" s="10">
        <v>11000</v>
      </c>
      <c r="L561" s="9">
        <v>10050.684931506848</v>
      </c>
    </row>
    <row r="562" spans="1:12" ht="15" x14ac:dyDescent="0.25">
      <c r="A562" s="3">
        <f t="shared" si="32"/>
        <v>559</v>
      </c>
      <c r="B562" s="4" t="s">
        <v>315</v>
      </c>
      <c r="C562" s="5">
        <v>7.4999999999999997E-2</v>
      </c>
      <c r="D562" s="6">
        <v>44963</v>
      </c>
      <c r="E562" s="4" t="s">
        <v>526</v>
      </c>
      <c r="F562" s="4"/>
      <c r="G562" s="7" t="s">
        <v>550</v>
      </c>
      <c r="H562" s="8" t="s">
        <v>551</v>
      </c>
      <c r="I562" s="3">
        <v>3</v>
      </c>
      <c r="J562" s="3"/>
      <c r="K562" s="10">
        <v>10500</v>
      </c>
      <c r="L562" s="9">
        <v>9598.1506849315065</v>
      </c>
    </row>
    <row r="563" spans="1:12" ht="15" x14ac:dyDescent="0.25">
      <c r="A563" s="3">
        <f t="shared" si="32"/>
        <v>560</v>
      </c>
      <c r="B563" s="4" t="s">
        <v>315</v>
      </c>
      <c r="C563" s="5">
        <v>7.4999999999999997E-2</v>
      </c>
      <c r="D563" s="6">
        <v>44964</v>
      </c>
      <c r="E563" s="4" t="s">
        <v>526</v>
      </c>
      <c r="F563" s="4"/>
      <c r="G563" s="7" t="s">
        <v>538</v>
      </c>
      <c r="H563" s="8" t="s">
        <v>539</v>
      </c>
      <c r="I563" s="3">
        <v>50</v>
      </c>
      <c r="J563" s="3"/>
      <c r="K563" s="10">
        <v>13672</v>
      </c>
      <c r="L563" s="9">
        <v>12500.515616438357</v>
      </c>
    </row>
    <row r="564" spans="1:12" ht="15" x14ac:dyDescent="0.25">
      <c r="A564" s="3">
        <f t="shared" si="32"/>
        <v>561</v>
      </c>
      <c r="B564" s="4" t="s">
        <v>315</v>
      </c>
      <c r="C564" s="5">
        <v>7.4999999999999997E-2</v>
      </c>
      <c r="D564" s="6">
        <v>44974</v>
      </c>
      <c r="E564" s="4" t="s">
        <v>526</v>
      </c>
      <c r="F564" s="4"/>
      <c r="G564" s="7" t="s">
        <v>538</v>
      </c>
      <c r="H564" s="8" t="s">
        <v>539</v>
      </c>
      <c r="I564" s="3">
        <v>100</v>
      </c>
      <c r="J564" s="3"/>
      <c r="K564" s="10">
        <v>27344</v>
      </c>
      <c r="L564" s="9">
        <v>25057.217534246574</v>
      </c>
    </row>
    <row r="565" spans="1:12" ht="15" x14ac:dyDescent="0.25">
      <c r="A565" s="3">
        <f t="shared" si="32"/>
        <v>562</v>
      </c>
      <c r="B565" s="4" t="s">
        <v>315</v>
      </c>
      <c r="C565" s="5">
        <v>7.4999999999999997E-2</v>
      </c>
      <c r="D565" s="6">
        <v>44982</v>
      </c>
      <c r="E565" s="4" t="s">
        <v>526</v>
      </c>
      <c r="F565" s="4"/>
      <c r="G565" s="7" t="s">
        <v>572</v>
      </c>
      <c r="H565" s="8"/>
      <c r="I565" s="3"/>
      <c r="J565" s="3"/>
      <c r="K565" s="10">
        <v>12118.34</v>
      </c>
      <c r="L565" s="9">
        <v>11124.802124657534</v>
      </c>
    </row>
    <row r="566" spans="1:12" ht="15" x14ac:dyDescent="0.25">
      <c r="A566" s="3">
        <f t="shared" si="32"/>
        <v>563</v>
      </c>
      <c r="B566" s="4" t="s">
        <v>315</v>
      </c>
      <c r="C566" s="5">
        <v>7.4999999999999997E-2</v>
      </c>
      <c r="D566" s="6">
        <v>44982</v>
      </c>
      <c r="E566" s="4" t="s">
        <v>526</v>
      </c>
      <c r="F566" s="4"/>
      <c r="G566" s="7" t="s">
        <v>549</v>
      </c>
      <c r="H566" s="8" t="s">
        <v>514</v>
      </c>
      <c r="I566" s="3">
        <v>4000</v>
      </c>
      <c r="J566" s="3"/>
      <c r="K566" s="10">
        <v>14755.2</v>
      </c>
      <c r="L566" s="9">
        <v>13545.475726027398</v>
      </c>
    </row>
    <row r="567" spans="1:12" ht="15" x14ac:dyDescent="0.25">
      <c r="A567" s="3">
        <f t="shared" si="32"/>
        <v>564</v>
      </c>
      <c r="B567" s="4" t="s">
        <v>315</v>
      </c>
      <c r="C567" s="5">
        <v>7.4999999999999997E-2</v>
      </c>
      <c r="D567" s="6">
        <v>44982</v>
      </c>
      <c r="E567" s="4" t="s">
        <v>526</v>
      </c>
      <c r="F567" s="4"/>
      <c r="G567" s="7" t="s">
        <v>549</v>
      </c>
      <c r="H567" s="8" t="s">
        <v>514</v>
      </c>
      <c r="I567" s="3">
        <v>4000</v>
      </c>
      <c r="J567" s="3"/>
      <c r="K567" s="10">
        <v>14755.2</v>
      </c>
      <c r="L567" s="9">
        <v>13545.475726027398</v>
      </c>
    </row>
    <row r="568" spans="1:12" ht="15" x14ac:dyDescent="0.25">
      <c r="A568" s="3">
        <f t="shared" si="32"/>
        <v>565</v>
      </c>
      <c r="B568" s="4" t="s">
        <v>315</v>
      </c>
      <c r="C568" s="5">
        <v>7.4999999999999997E-2</v>
      </c>
      <c r="D568" s="6">
        <v>44989</v>
      </c>
      <c r="E568" s="4" t="s">
        <v>526</v>
      </c>
      <c r="F568" s="4"/>
      <c r="G568" s="7" t="s">
        <v>543</v>
      </c>
      <c r="H568" s="8"/>
      <c r="I568" s="3"/>
      <c r="J568" s="3"/>
      <c r="K568" s="10">
        <v>7347.46</v>
      </c>
      <c r="L568" s="9">
        <v>6755.6371945205474</v>
      </c>
    </row>
    <row r="569" spans="1:12" ht="15" x14ac:dyDescent="0.25">
      <c r="A569" s="3">
        <f t="shared" si="32"/>
        <v>566</v>
      </c>
      <c r="B569" s="4" t="s">
        <v>315</v>
      </c>
      <c r="C569" s="5">
        <v>7.4999999999999997E-2</v>
      </c>
      <c r="D569" s="6">
        <v>44989</v>
      </c>
      <c r="E569" s="4" t="s">
        <v>526</v>
      </c>
      <c r="F569" s="4"/>
      <c r="G569" s="7" t="s">
        <v>538</v>
      </c>
      <c r="H569" s="8" t="s">
        <v>539</v>
      </c>
      <c r="I569" s="3">
        <v>50</v>
      </c>
      <c r="J569" s="3"/>
      <c r="K569" s="10">
        <v>13672</v>
      </c>
      <c r="L569" s="9">
        <v>12570.748493150686</v>
      </c>
    </row>
    <row r="570" spans="1:12" ht="15" x14ac:dyDescent="0.25">
      <c r="A570" s="3">
        <f t="shared" si="32"/>
        <v>567</v>
      </c>
      <c r="B570" s="4" t="s">
        <v>315</v>
      </c>
      <c r="C570" s="5">
        <v>7.4999999999999997E-2</v>
      </c>
      <c r="D570" s="6">
        <v>44991</v>
      </c>
      <c r="E570" s="4" t="s">
        <v>526</v>
      </c>
      <c r="F570" s="4"/>
      <c r="G570" s="7" t="s">
        <v>571</v>
      </c>
      <c r="H570" s="8" t="s">
        <v>547</v>
      </c>
      <c r="I570" s="3">
        <v>84</v>
      </c>
      <c r="J570" s="3"/>
      <c r="K570" s="10">
        <v>14237.27</v>
      </c>
      <c r="L570" s="9">
        <v>13096.338089041097</v>
      </c>
    </row>
    <row r="571" spans="1:12" ht="15" x14ac:dyDescent="0.25">
      <c r="A571" s="3">
        <f t="shared" si="32"/>
        <v>568</v>
      </c>
      <c r="B571" s="4" t="s">
        <v>315</v>
      </c>
      <c r="C571" s="5">
        <v>7.4999999999999997E-2</v>
      </c>
      <c r="D571" s="6">
        <v>44999</v>
      </c>
      <c r="E571" s="4" t="s">
        <v>526</v>
      </c>
      <c r="F571" s="4"/>
      <c r="G571" s="7" t="s">
        <v>556</v>
      </c>
      <c r="H571" s="8" t="s">
        <v>557</v>
      </c>
      <c r="I571" s="3">
        <v>2</v>
      </c>
      <c r="J571" s="3"/>
      <c r="K571" s="10">
        <v>7000</v>
      </c>
      <c r="L571" s="9">
        <v>6450.5479452054797</v>
      </c>
    </row>
    <row r="572" spans="1:12" ht="15" x14ac:dyDescent="0.25">
      <c r="A572" s="3">
        <f t="shared" si="32"/>
        <v>569</v>
      </c>
      <c r="B572" s="4" t="s">
        <v>315</v>
      </c>
      <c r="C572" s="5">
        <v>7.4999999999999997E-2</v>
      </c>
      <c r="D572" s="6">
        <v>44999</v>
      </c>
      <c r="E572" s="4" t="s">
        <v>526</v>
      </c>
      <c r="F572" s="4"/>
      <c r="G572" s="7" t="s">
        <v>549</v>
      </c>
      <c r="H572" s="8" t="s">
        <v>514</v>
      </c>
      <c r="I572" s="3">
        <v>4000</v>
      </c>
      <c r="J572" s="3"/>
      <c r="K572" s="10">
        <v>14755.2</v>
      </c>
      <c r="L572" s="9">
        <v>13597.0178630137</v>
      </c>
    </row>
    <row r="573" spans="1:12" ht="15" x14ac:dyDescent="0.25">
      <c r="A573" s="3">
        <f t="shared" si="32"/>
        <v>570</v>
      </c>
      <c r="B573" s="4" t="s">
        <v>315</v>
      </c>
      <c r="C573" s="5">
        <v>7.4999999999999997E-2</v>
      </c>
      <c r="D573" s="6">
        <v>45008</v>
      </c>
      <c r="E573" s="4" t="s">
        <v>526</v>
      </c>
      <c r="F573" s="4"/>
      <c r="G573" s="7" t="s">
        <v>538</v>
      </c>
      <c r="H573" s="8" t="s">
        <v>539</v>
      </c>
      <c r="I573" s="3">
        <v>50</v>
      </c>
      <c r="J573" s="3"/>
      <c r="K573" s="10">
        <v>13672</v>
      </c>
      <c r="L573" s="9">
        <v>12624.125479452056</v>
      </c>
    </row>
    <row r="574" spans="1:12" ht="15" x14ac:dyDescent="0.25">
      <c r="A574" s="3">
        <f t="shared" si="32"/>
        <v>571</v>
      </c>
      <c r="B574" s="4" t="s">
        <v>315</v>
      </c>
      <c r="C574" s="5">
        <v>7.4999999999999997E-2</v>
      </c>
      <c r="D574" s="6">
        <v>45010</v>
      </c>
      <c r="E574" s="4" t="s">
        <v>526</v>
      </c>
      <c r="F574" s="4"/>
      <c r="G574" s="7" t="s">
        <v>549</v>
      </c>
      <c r="H574" s="8" t="s">
        <v>514</v>
      </c>
      <c r="I574" s="3">
        <v>4000</v>
      </c>
      <c r="J574" s="3"/>
      <c r="K574" s="10">
        <v>14755.2</v>
      </c>
      <c r="L574" s="9">
        <v>13630.368657534247</v>
      </c>
    </row>
    <row r="575" spans="1:12" ht="15" x14ac:dyDescent="0.25">
      <c r="A575" s="3">
        <f t="shared" si="32"/>
        <v>572</v>
      </c>
      <c r="B575" s="4" t="s">
        <v>315</v>
      </c>
      <c r="C575" s="5">
        <v>7.4999999999999997E-2</v>
      </c>
      <c r="D575" s="6">
        <v>45010</v>
      </c>
      <c r="E575" s="4" t="s">
        <v>526</v>
      </c>
      <c r="F575" s="4"/>
      <c r="G575" s="7" t="s">
        <v>556</v>
      </c>
      <c r="H575" s="8" t="s">
        <v>557</v>
      </c>
      <c r="I575" s="3">
        <v>1</v>
      </c>
      <c r="J575" s="3"/>
      <c r="K575" s="10">
        <v>3500</v>
      </c>
      <c r="L575" s="9">
        <v>3233.1849315068494</v>
      </c>
    </row>
    <row r="576" spans="1:12" ht="15" x14ac:dyDescent="0.25">
      <c r="A576" s="3">
        <f t="shared" si="32"/>
        <v>573</v>
      </c>
      <c r="B576" s="4" t="s">
        <v>315</v>
      </c>
      <c r="C576" s="5">
        <v>7.4999999999999997E-2</v>
      </c>
      <c r="D576" s="6">
        <v>45012</v>
      </c>
      <c r="E576" s="4" t="s">
        <v>526</v>
      </c>
      <c r="F576" s="4"/>
      <c r="G576" s="7" t="s">
        <v>556</v>
      </c>
      <c r="H576" s="8" t="s">
        <v>557</v>
      </c>
      <c r="I576" s="3">
        <v>2</v>
      </c>
      <c r="J576" s="3"/>
      <c r="K576" s="10">
        <v>7000</v>
      </c>
      <c r="L576" s="9">
        <v>6469.2465753424658</v>
      </c>
    </row>
    <row r="577" spans="1:12" ht="15" x14ac:dyDescent="0.25">
      <c r="A577" s="3">
        <f t="shared" si="32"/>
        <v>574</v>
      </c>
      <c r="B577" s="4" t="s">
        <v>10</v>
      </c>
      <c r="C577" s="5">
        <v>9.5000000000000001E-2</v>
      </c>
      <c r="D577" s="6">
        <v>44676</v>
      </c>
      <c r="E577" s="4" t="s">
        <v>318</v>
      </c>
      <c r="F577" s="4"/>
      <c r="G577" s="7" t="s">
        <v>573</v>
      </c>
      <c r="H577" s="8" t="s">
        <v>511</v>
      </c>
      <c r="I577" s="3">
        <v>1</v>
      </c>
      <c r="J577" s="3"/>
      <c r="K577" s="10">
        <v>5700</v>
      </c>
      <c r="L577" s="9">
        <v>4654.08904109589</v>
      </c>
    </row>
    <row r="578" spans="1:12" ht="15" x14ac:dyDescent="0.25">
      <c r="A578" s="3">
        <f t="shared" si="32"/>
        <v>575</v>
      </c>
      <c r="B578" s="4" t="s">
        <v>10</v>
      </c>
      <c r="C578" s="5">
        <v>9.5000000000000001E-2</v>
      </c>
      <c r="D578" s="6">
        <v>44693</v>
      </c>
      <c r="E578" s="4" t="s">
        <v>318</v>
      </c>
      <c r="F578" s="4"/>
      <c r="G578" s="7" t="s">
        <v>513</v>
      </c>
      <c r="H578" s="8" t="s">
        <v>514</v>
      </c>
      <c r="I578" s="3">
        <v>2</v>
      </c>
      <c r="J578" s="3"/>
      <c r="K578" s="10">
        <v>4400</v>
      </c>
      <c r="L578" s="9">
        <v>3612.0986301369862</v>
      </c>
    </row>
    <row r="579" spans="1:12" ht="15" x14ac:dyDescent="0.25">
      <c r="A579" s="3">
        <f t="shared" si="32"/>
        <v>576</v>
      </c>
      <c r="B579" s="4" t="s">
        <v>10</v>
      </c>
      <c r="C579" s="5">
        <v>9.5000000000000001E-2</v>
      </c>
      <c r="D579" s="6">
        <v>44742</v>
      </c>
      <c r="E579" s="4" t="s">
        <v>318</v>
      </c>
      <c r="F579" s="4"/>
      <c r="G579" s="7" t="s">
        <v>574</v>
      </c>
      <c r="H579" s="8" t="s">
        <v>514</v>
      </c>
      <c r="I579" s="3">
        <v>10</v>
      </c>
      <c r="J579" s="3"/>
      <c r="K579" s="10">
        <v>6101.7</v>
      </c>
      <c r="L579" s="9">
        <v>5086.895346575342</v>
      </c>
    </row>
    <row r="580" spans="1:12" ht="15" x14ac:dyDescent="0.25">
      <c r="A580" s="3">
        <f t="shared" si="32"/>
        <v>577</v>
      </c>
      <c r="B580" s="4" t="s">
        <v>10</v>
      </c>
      <c r="C580" s="5">
        <v>9.5000000000000001E-2</v>
      </c>
      <c r="D580" s="6">
        <v>44864</v>
      </c>
      <c r="E580" s="4" t="s">
        <v>318</v>
      </c>
      <c r="F580" s="4"/>
      <c r="G580" s="7" t="s">
        <v>575</v>
      </c>
      <c r="H580" s="8" t="s">
        <v>514</v>
      </c>
      <c r="I580" s="3">
        <v>4</v>
      </c>
      <c r="J580" s="3"/>
      <c r="K580" s="10">
        <v>13474.6</v>
      </c>
      <c r="L580" s="9">
        <v>11661.435673972603</v>
      </c>
    </row>
    <row r="581" spans="1:12" ht="15" x14ac:dyDescent="0.25">
      <c r="A581" s="3">
        <f t="shared" si="32"/>
        <v>578</v>
      </c>
      <c r="B581" s="4" t="s">
        <v>10</v>
      </c>
      <c r="C581" s="5">
        <v>9.5000000000000001E-2</v>
      </c>
      <c r="D581" s="6">
        <v>44934</v>
      </c>
      <c r="E581" s="4" t="s">
        <v>318</v>
      </c>
      <c r="F581" s="4"/>
      <c r="G581" s="7" t="s">
        <v>576</v>
      </c>
      <c r="H581" s="8" t="s">
        <v>514</v>
      </c>
      <c r="I581" s="3">
        <v>6</v>
      </c>
      <c r="J581" s="3"/>
      <c r="K581" s="10">
        <v>12097.46</v>
      </c>
      <c r="L581" s="9">
        <v>10690.011674246574</v>
      </c>
    </row>
    <row r="582" spans="1:12" ht="15" x14ac:dyDescent="0.25">
      <c r="A582" s="3">
        <f t="shared" ref="A582:A645" si="33">A581+1</f>
        <v>579</v>
      </c>
      <c r="B582" s="4" t="s">
        <v>10</v>
      </c>
      <c r="C582" s="5">
        <v>9.5000000000000001E-2</v>
      </c>
      <c r="D582" s="6">
        <v>44968</v>
      </c>
      <c r="E582" s="4" t="s">
        <v>318</v>
      </c>
      <c r="F582" s="4"/>
      <c r="G582" s="7" t="s">
        <v>577</v>
      </c>
      <c r="H582" s="8" t="s">
        <v>514</v>
      </c>
      <c r="I582" s="3">
        <v>1</v>
      </c>
      <c r="J582" s="3"/>
      <c r="K582" s="10">
        <v>4576.28</v>
      </c>
      <c r="L582" s="9">
        <v>4084.3612443835614</v>
      </c>
    </row>
    <row r="583" spans="1:12" ht="15" x14ac:dyDescent="0.25">
      <c r="A583" s="3">
        <f t="shared" si="33"/>
        <v>580</v>
      </c>
      <c r="B583" s="4" t="s">
        <v>10</v>
      </c>
      <c r="C583" s="5">
        <v>9.5000000000000001E-2</v>
      </c>
      <c r="D583" s="6">
        <v>44997</v>
      </c>
      <c r="E583" s="4" t="s">
        <v>318</v>
      </c>
      <c r="F583" s="4"/>
      <c r="G583" s="7" t="s">
        <v>578</v>
      </c>
      <c r="H583" s="8"/>
      <c r="I583" s="3"/>
      <c r="J583" s="3"/>
      <c r="K583" s="10">
        <v>29955.74</v>
      </c>
      <c r="L583" s="9">
        <v>26961.807410410958</v>
      </c>
    </row>
    <row r="584" spans="1:12" ht="15" x14ac:dyDescent="0.25">
      <c r="A584" s="3">
        <f t="shared" si="33"/>
        <v>581</v>
      </c>
      <c r="B584" s="4" t="s">
        <v>10</v>
      </c>
      <c r="C584" s="5">
        <v>9.5000000000000001E-2</v>
      </c>
      <c r="D584" s="6">
        <v>45015</v>
      </c>
      <c r="E584" s="4" t="s">
        <v>318</v>
      </c>
      <c r="F584" s="4"/>
      <c r="G584" s="7" t="s">
        <v>579</v>
      </c>
      <c r="H584" s="8"/>
      <c r="I584" s="3"/>
      <c r="J584" s="3"/>
      <c r="K584" s="10">
        <v>9285.4500000000007</v>
      </c>
      <c r="L584" s="9">
        <v>8400.9154890410973</v>
      </c>
    </row>
    <row r="585" spans="1:12" ht="15" x14ac:dyDescent="0.25">
      <c r="A585" s="3">
        <f t="shared" si="33"/>
        <v>582</v>
      </c>
      <c r="B585" s="4" t="s">
        <v>10</v>
      </c>
      <c r="C585" s="5">
        <v>9.5000000000000001E-2</v>
      </c>
      <c r="D585" s="6">
        <v>44705</v>
      </c>
      <c r="E585" s="4" t="s">
        <v>318</v>
      </c>
      <c r="F585" s="4"/>
      <c r="G585" s="7" t="s">
        <v>578</v>
      </c>
      <c r="H585" s="8"/>
      <c r="I585" s="3"/>
      <c r="J585" s="3"/>
      <c r="K585" s="10">
        <v>63918</v>
      </c>
      <c r="L585" s="9">
        <v>52671.934356164384</v>
      </c>
    </row>
    <row r="586" spans="1:12" ht="15" x14ac:dyDescent="0.25">
      <c r="A586" s="3">
        <f t="shared" si="33"/>
        <v>583</v>
      </c>
      <c r="B586" s="4" t="s">
        <v>10</v>
      </c>
      <c r="C586" s="5">
        <v>9.5000000000000001E-2</v>
      </c>
      <c r="D586" s="6">
        <v>44742</v>
      </c>
      <c r="E586" s="4" t="s">
        <v>318</v>
      </c>
      <c r="F586" s="4"/>
      <c r="G586" s="7" t="s">
        <v>580</v>
      </c>
      <c r="H586" s="8" t="s">
        <v>581</v>
      </c>
      <c r="I586" s="3">
        <v>26</v>
      </c>
      <c r="J586" s="3"/>
      <c r="K586" s="10">
        <v>6194.92</v>
      </c>
      <c r="L586" s="9">
        <v>5164.611455890411</v>
      </c>
    </row>
    <row r="587" spans="1:12" ht="15" x14ac:dyDescent="0.25">
      <c r="A587" s="3">
        <f t="shared" si="33"/>
        <v>584</v>
      </c>
      <c r="B587" s="4" t="s">
        <v>18</v>
      </c>
      <c r="C587" s="5">
        <v>6.3200000000000006E-2</v>
      </c>
      <c r="D587" s="6">
        <v>44742</v>
      </c>
      <c r="E587" s="4" t="s">
        <v>526</v>
      </c>
      <c r="F587" s="4"/>
      <c r="G587" s="7" t="s">
        <v>582</v>
      </c>
      <c r="H587" s="8" t="s">
        <v>514</v>
      </c>
      <c r="I587" s="3">
        <v>2</v>
      </c>
      <c r="J587" s="3"/>
      <c r="K587" s="10">
        <v>145462</v>
      </c>
      <c r="L587" s="9">
        <v>129367.60608876712</v>
      </c>
    </row>
    <row r="588" spans="1:12" ht="15" x14ac:dyDescent="0.25">
      <c r="A588" s="3">
        <f t="shared" si="33"/>
        <v>585</v>
      </c>
      <c r="B588" s="4" t="s">
        <v>18</v>
      </c>
      <c r="C588" s="5">
        <v>6.3200000000000006E-2</v>
      </c>
      <c r="D588" s="6">
        <v>44864</v>
      </c>
      <c r="E588" s="4" t="s">
        <v>526</v>
      </c>
      <c r="F588" s="4"/>
      <c r="G588" s="7" t="s">
        <v>582</v>
      </c>
      <c r="H588" s="8" t="s">
        <v>514</v>
      </c>
      <c r="I588" s="3">
        <v>1</v>
      </c>
      <c r="J588" s="3"/>
      <c r="K588" s="10">
        <v>62500</v>
      </c>
      <c r="L588" s="9">
        <v>56905.068493150684</v>
      </c>
    </row>
    <row r="589" spans="1:12" ht="15" x14ac:dyDescent="0.25">
      <c r="A589" s="3">
        <f t="shared" si="33"/>
        <v>586</v>
      </c>
      <c r="B589" s="4" t="s">
        <v>18</v>
      </c>
      <c r="C589" s="5">
        <v>6.3200000000000006E-2</v>
      </c>
      <c r="D589" s="6">
        <v>44939</v>
      </c>
      <c r="E589" s="4" t="s">
        <v>526</v>
      </c>
      <c r="F589" s="4"/>
      <c r="G589" s="7" t="s">
        <v>583</v>
      </c>
      <c r="H589" s="8"/>
      <c r="I589" s="3"/>
      <c r="J589" s="3"/>
      <c r="K589" s="10">
        <v>54426</v>
      </c>
      <c r="L589" s="9">
        <v>50260.63656328767</v>
      </c>
    </row>
    <row r="590" spans="1:12" ht="15" x14ac:dyDescent="0.25">
      <c r="A590" s="3">
        <f t="shared" si="33"/>
        <v>587</v>
      </c>
      <c r="B590" s="4" t="s">
        <v>18</v>
      </c>
      <c r="C590" s="5">
        <v>6.3200000000000006E-2</v>
      </c>
      <c r="D590" s="6">
        <v>44996</v>
      </c>
      <c r="E590" s="4" t="s">
        <v>526</v>
      </c>
      <c r="F590" s="4"/>
      <c r="G590" s="7" t="s">
        <v>582</v>
      </c>
      <c r="H590" s="8" t="s">
        <v>514</v>
      </c>
      <c r="I590" s="3">
        <v>1</v>
      </c>
      <c r="J590" s="3"/>
      <c r="K590" s="10">
        <v>86700</v>
      </c>
      <c r="L590" s="9">
        <v>80920.316712328771</v>
      </c>
    </row>
    <row r="591" spans="1:12" ht="15" x14ac:dyDescent="0.25">
      <c r="A591" s="3">
        <f t="shared" si="33"/>
        <v>588</v>
      </c>
      <c r="B591" s="4" t="s">
        <v>53</v>
      </c>
      <c r="C591" s="5">
        <v>0.19</v>
      </c>
      <c r="D591" s="6">
        <v>44713</v>
      </c>
      <c r="E591" s="4" t="s">
        <v>318</v>
      </c>
      <c r="F591" s="4"/>
      <c r="G591" s="7" t="s">
        <v>573</v>
      </c>
      <c r="H591" s="8" t="s">
        <v>511</v>
      </c>
      <c r="I591" s="3">
        <v>3</v>
      </c>
      <c r="J591" s="3"/>
      <c r="K591" s="10">
        <v>19500</v>
      </c>
      <c r="L591" s="9">
        <v>12719.342465753423</v>
      </c>
    </row>
    <row r="592" spans="1:12" ht="15" x14ac:dyDescent="0.25">
      <c r="A592" s="3">
        <f t="shared" si="33"/>
        <v>589</v>
      </c>
      <c r="B592" s="4" t="s">
        <v>53</v>
      </c>
      <c r="C592" s="5">
        <v>0.19</v>
      </c>
      <c r="D592" s="6">
        <v>44719</v>
      </c>
      <c r="E592" s="4" t="s">
        <v>318</v>
      </c>
      <c r="F592" s="4"/>
      <c r="G592" s="7" t="s">
        <v>573</v>
      </c>
      <c r="H592" s="8" t="s">
        <v>511</v>
      </c>
      <c r="I592" s="3">
        <v>2</v>
      </c>
      <c r="J592" s="3"/>
      <c r="K592" s="10">
        <v>13000</v>
      </c>
      <c r="L592" s="9">
        <v>8520.1643835616433</v>
      </c>
    </row>
    <row r="593" spans="1:12" ht="15" x14ac:dyDescent="0.25">
      <c r="A593" s="3">
        <f t="shared" si="33"/>
        <v>590</v>
      </c>
      <c r="B593" s="4" t="s">
        <v>53</v>
      </c>
      <c r="C593" s="5">
        <v>0.19</v>
      </c>
      <c r="D593" s="6">
        <v>45013</v>
      </c>
      <c r="E593" s="4" t="s">
        <v>318</v>
      </c>
      <c r="F593" s="4"/>
      <c r="G593" s="7" t="s">
        <v>584</v>
      </c>
      <c r="H593" s="8" t="s">
        <v>514</v>
      </c>
      <c r="I593" s="3">
        <v>1</v>
      </c>
      <c r="J593" s="3"/>
      <c r="K593" s="10">
        <v>185000</v>
      </c>
      <c r="L593" s="9">
        <v>149561.09589041097</v>
      </c>
    </row>
    <row r="594" spans="1:12" ht="15" x14ac:dyDescent="0.25">
      <c r="A594" s="3">
        <f t="shared" si="33"/>
        <v>591</v>
      </c>
      <c r="B594" s="4" t="s">
        <v>53</v>
      </c>
      <c r="C594" s="5">
        <v>0.19</v>
      </c>
      <c r="D594" s="6">
        <v>45016</v>
      </c>
      <c r="E594" s="4" t="s">
        <v>318</v>
      </c>
      <c r="F594" s="4"/>
      <c r="G594" s="7" t="s">
        <v>584</v>
      </c>
      <c r="H594" s="8" t="s">
        <v>514</v>
      </c>
      <c r="I594" s="3">
        <v>2</v>
      </c>
      <c r="J594" s="3"/>
      <c r="K594" s="10">
        <v>55468</v>
      </c>
      <c r="L594" s="9">
        <v>44929.08</v>
      </c>
    </row>
    <row r="595" spans="1:12" ht="15" x14ac:dyDescent="0.25">
      <c r="A595" s="3">
        <f t="shared" si="33"/>
        <v>592</v>
      </c>
      <c r="B595" s="4" t="s">
        <v>53</v>
      </c>
      <c r="C595" s="5">
        <v>0.19</v>
      </c>
      <c r="D595" s="6">
        <v>44681</v>
      </c>
      <c r="E595" s="4" t="s">
        <v>318</v>
      </c>
      <c r="F595" s="4"/>
      <c r="G595" s="7" t="s">
        <v>573</v>
      </c>
      <c r="H595" s="8"/>
      <c r="I595" s="3"/>
      <c r="J595" s="3"/>
      <c r="K595" s="10">
        <v>118800</v>
      </c>
      <c r="L595" s="9">
        <v>75511.232876712325</v>
      </c>
    </row>
    <row r="596" spans="1:12" ht="15" x14ac:dyDescent="0.25">
      <c r="A596" s="3">
        <f t="shared" si="33"/>
        <v>593</v>
      </c>
      <c r="B596" s="4" t="s">
        <v>53</v>
      </c>
      <c r="C596" s="5">
        <v>0.19</v>
      </c>
      <c r="D596" s="6">
        <v>44692</v>
      </c>
      <c r="E596" s="4" t="s">
        <v>318</v>
      </c>
      <c r="F596" s="4"/>
      <c r="G596" s="7" t="s">
        <v>573</v>
      </c>
      <c r="H596" s="8"/>
      <c r="I596" s="3"/>
      <c r="J596" s="3"/>
      <c r="K596" s="10">
        <v>13200</v>
      </c>
      <c r="L596" s="9">
        <v>8465.7205479452059</v>
      </c>
    </row>
    <row r="597" spans="1:12" ht="15" x14ac:dyDescent="0.25">
      <c r="A597" s="3">
        <f t="shared" si="33"/>
        <v>594</v>
      </c>
      <c r="B597" s="4" t="s">
        <v>53</v>
      </c>
      <c r="C597" s="5">
        <v>0.19</v>
      </c>
      <c r="D597" s="6">
        <v>45016</v>
      </c>
      <c r="E597" s="4" t="s">
        <v>318</v>
      </c>
      <c r="F597" s="4"/>
      <c r="G597" s="7" t="s">
        <v>585</v>
      </c>
      <c r="H597" s="8"/>
      <c r="I597" s="3"/>
      <c r="J597" s="3"/>
      <c r="K597" s="10">
        <v>2360</v>
      </c>
      <c r="L597" s="9">
        <v>1911.6</v>
      </c>
    </row>
    <row r="598" spans="1:12" ht="15" x14ac:dyDescent="0.25">
      <c r="A598" s="3">
        <f t="shared" si="33"/>
        <v>595</v>
      </c>
      <c r="B598" s="4" t="s">
        <v>18</v>
      </c>
      <c r="C598" s="5">
        <v>6.3200000000000006E-2</v>
      </c>
      <c r="D598" s="6">
        <v>44737</v>
      </c>
      <c r="E598" s="4" t="s">
        <v>526</v>
      </c>
      <c r="F598" s="4"/>
      <c r="G598" s="7" t="s">
        <v>586</v>
      </c>
      <c r="H598" s="8" t="s">
        <v>514</v>
      </c>
      <c r="I598" s="3">
        <v>1</v>
      </c>
      <c r="J598" s="3"/>
      <c r="K598" s="10">
        <v>11550</v>
      </c>
      <c r="L598" s="9">
        <v>10262.070575342466</v>
      </c>
    </row>
    <row r="599" spans="1:12" ht="15" x14ac:dyDescent="0.25">
      <c r="A599" s="3">
        <f t="shared" si="33"/>
        <v>596</v>
      </c>
      <c r="B599" s="4" t="s">
        <v>18</v>
      </c>
      <c r="C599" s="5">
        <v>6.3200000000000006E-2</v>
      </c>
      <c r="D599" s="6">
        <v>44763</v>
      </c>
      <c r="E599" s="4" t="s">
        <v>526</v>
      </c>
      <c r="F599" s="4"/>
      <c r="G599" s="7" t="s">
        <v>587</v>
      </c>
      <c r="H599" s="8" t="s">
        <v>514</v>
      </c>
      <c r="I599" s="3">
        <v>1</v>
      </c>
      <c r="J599" s="3"/>
      <c r="K599" s="10">
        <v>2189</v>
      </c>
      <c r="L599" s="9">
        <v>1954.7614071232877</v>
      </c>
    </row>
    <row r="600" spans="1:12" ht="15" x14ac:dyDescent="0.25">
      <c r="A600" s="3">
        <f t="shared" si="33"/>
        <v>597</v>
      </c>
      <c r="B600" s="4" t="s">
        <v>18</v>
      </c>
      <c r="C600" s="5">
        <v>6.3200000000000006E-2</v>
      </c>
      <c r="D600" s="6">
        <v>44768</v>
      </c>
      <c r="E600" s="4" t="s">
        <v>526</v>
      </c>
      <c r="F600" s="4"/>
      <c r="G600" s="7" t="s">
        <v>588</v>
      </c>
      <c r="H600" s="8"/>
      <c r="I600" s="3"/>
      <c r="J600" s="3"/>
      <c r="K600" s="10">
        <v>17986.5</v>
      </c>
      <c r="L600" s="9">
        <v>16077.388250958902</v>
      </c>
    </row>
    <row r="601" spans="1:12" ht="15" x14ac:dyDescent="0.25">
      <c r="A601" s="3">
        <f t="shared" si="33"/>
        <v>598</v>
      </c>
      <c r="B601" s="4" t="s">
        <v>18</v>
      </c>
      <c r="C601" s="5">
        <v>6.3200000000000006E-2</v>
      </c>
      <c r="D601" s="6">
        <v>44816</v>
      </c>
      <c r="E601" s="4" t="s">
        <v>526</v>
      </c>
      <c r="F601" s="4"/>
      <c r="G601" s="7" t="s">
        <v>589</v>
      </c>
      <c r="H601" s="8"/>
      <c r="I601" s="3"/>
      <c r="J601" s="3"/>
      <c r="K601" s="10">
        <v>4137.3599999999997</v>
      </c>
      <c r="L601" s="9">
        <v>3732.6015044383562</v>
      </c>
    </row>
    <row r="602" spans="1:12" ht="15" x14ac:dyDescent="0.25">
      <c r="A602" s="3">
        <f t="shared" si="33"/>
        <v>599</v>
      </c>
      <c r="B602" s="4" t="s">
        <v>18</v>
      </c>
      <c r="C602" s="5">
        <v>6.3200000000000006E-2</v>
      </c>
      <c r="D602" s="6">
        <v>44821</v>
      </c>
      <c r="E602" s="4" t="s">
        <v>526</v>
      </c>
      <c r="F602" s="4"/>
      <c r="G602" s="7" t="s">
        <v>590</v>
      </c>
      <c r="H602" s="8" t="s">
        <v>511</v>
      </c>
      <c r="I602" s="3">
        <v>1</v>
      </c>
      <c r="J602" s="3"/>
      <c r="K602" s="10">
        <v>7500</v>
      </c>
      <c r="L602" s="9">
        <v>6772.767123287671</v>
      </c>
    </row>
    <row r="603" spans="1:12" ht="15" x14ac:dyDescent="0.25">
      <c r="A603" s="3">
        <f t="shared" si="33"/>
        <v>600</v>
      </c>
      <c r="B603" s="4" t="s">
        <v>18</v>
      </c>
      <c r="C603" s="5">
        <v>6.3200000000000006E-2</v>
      </c>
      <c r="D603" s="6">
        <v>44923</v>
      </c>
      <c r="E603" s="4" t="s">
        <v>526</v>
      </c>
      <c r="F603" s="4"/>
      <c r="G603" s="7" t="s">
        <v>591</v>
      </c>
      <c r="H603" s="8" t="s">
        <v>511</v>
      </c>
      <c r="I603" s="3">
        <v>2</v>
      </c>
      <c r="J603" s="3"/>
      <c r="K603" s="10">
        <v>2730</v>
      </c>
      <c r="L603" s="9">
        <v>2513.5027726027397</v>
      </c>
    </row>
    <row r="604" spans="1:12" ht="15" x14ac:dyDescent="0.25">
      <c r="A604" s="3">
        <f t="shared" si="33"/>
        <v>601</v>
      </c>
      <c r="B604" s="4" t="s">
        <v>18</v>
      </c>
      <c r="C604" s="5">
        <v>6.3200000000000006E-2</v>
      </c>
      <c r="D604" s="6">
        <v>44985</v>
      </c>
      <c r="E604" s="4" t="s">
        <v>526</v>
      </c>
      <c r="F604" s="4"/>
      <c r="G604" s="7" t="s">
        <v>592</v>
      </c>
      <c r="H604" s="8" t="s">
        <v>514</v>
      </c>
      <c r="I604" s="3">
        <v>1</v>
      </c>
      <c r="J604" s="3"/>
      <c r="K604" s="10">
        <v>8999</v>
      </c>
      <c r="L604" s="9">
        <v>8381.9595265753414</v>
      </c>
    </row>
    <row r="605" spans="1:12" ht="15" x14ac:dyDescent="0.25">
      <c r="A605" s="3">
        <f t="shared" si="33"/>
        <v>602</v>
      </c>
      <c r="B605" s="4" t="s">
        <v>18</v>
      </c>
      <c r="C605" s="5">
        <v>6.3200000000000006E-2</v>
      </c>
      <c r="D605" s="6">
        <v>44991</v>
      </c>
      <c r="E605" s="4" t="s">
        <v>526</v>
      </c>
      <c r="F605" s="4"/>
      <c r="G605" s="7" t="s">
        <v>587</v>
      </c>
      <c r="H605" s="8" t="s">
        <v>514</v>
      </c>
      <c r="I605" s="3">
        <v>1</v>
      </c>
      <c r="J605" s="3"/>
      <c r="K605" s="10">
        <v>1380</v>
      </c>
      <c r="L605" s="9">
        <v>1286.8103013698628</v>
      </c>
    </row>
    <row r="606" spans="1:12" ht="15" x14ac:dyDescent="0.25">
      <c r="A606" s="3">
        <f t="shared" si="33"/>
        <v>603</v>
      </c>
      <c r="B606" s="4" t="s">
        <v>18</v>
      </c>
      <c r="C606" s="5">
        <v>6.3200000000000006E-2</v>
      </c>
      <c r="D606" s="6">
        <v>44655</v>
      </c>
      <c r="E606" s="4" t="s">
        <v>526</v>
      </c>
      <c r="F606" s="4"/>
      <c r="G606" s="7" t="s">
        <v>593</v>
      </c>
      <c r="H606" s="8" t="s">
        <v>514</v>
      </c>
      <c r="I606" s="3">
        <v>2</v>
      </c>
      <c r="J606" s="3"/>
      <c r="K606" s="10">
        <v>99815</v>
      </c>
      <c r="L606" s="9">
        <v>87267.516142465742</v>
      </c>
    </row>
    <row r="607" spans="1:12" ht="15" x14ac:dyDescent="0.25">
      <c r="A607" s="3">
        <f t="shared" si="33"/>
        <v>604</v>
      </c>
      <c r="B607" s="4" t="s">
        <v>18</v>
      </c>
      <c r="C607" s="5">
        <v>6.3200000000000006E-2</v>
      </c>
      <c r="D607" s="6">
        <v>44657</v>
      </c>
      <c r="E607" s="4" t="s">
        <v>526</v>
      </c>
      <c r="F607" s="4"/>
      <c r="G607" s="7" t="s">
        <v>594</v>
      </c>
      <c r="H607" s="8"/>
      <c r="I607" s="3"/>
      <c r="J607" s="3"/>
      <c r="K607" s="10">
        <v>58750</v>
      </c>
      <c r="L607" s="9">
        <v>51385.035616438356</v>
      </c>
    </row>
    <row r="608" spans="1:12" ht="15" x14ac:dyDescent="0.25">
      <c r="A608" s="3">
        <f t="shared" si="33"/>
        <v>605</v>
      </c>
      <c r="B608" s="4" t="s">
        <v>18</v>
      </c>
      <c r="C608" s="5">
        <v>6.3200000000000006E-2</v>
      </c>
      <c r="D608" s="6">
        <v>44657</v>
      </c>
      <c r="E608" s="4" t="s">
        <v>526</v>
      </c>
      <c r="F608" s="4"/>
      <c r="G608" s="7" t="s">
        <v>595</v>
      </c>
      <c r="H608" s="8" t="s">
        <v>514</v>
      </c>
      <c r="I608" s="3">
        <v>1</v>
      </c>
      <c r="J608" s="3"/>
      <c r="K608" s="10">
        <v>47600.19</v>
      </c>
      <c r="L608" s="9">
        <v>41632.978017008223</v>
      </c>
    </row>
    <row r="609" spans="1:12" ht="15" x14ac:dyDescent="0.25">
      <c r="A609" s="3">
        <f t="shared" si="33"/>
        <v>606</v>
      </c>
      <c r="B609" s="4" t="s">
        <v>18</v>
      </c>
      <c r="C609" s="5">
        <v>6.3200000000000006E-2</v>
      </c>
      <c r="D609" s="6">
        <v>44667</v>
      </c>
      <c r="E609" s="4" t="s">
        <v>526</v>
      </c>
      <c r="F609" s="4"/>
      <c r="G609" s="7" t="s">
        <v>596</v>
      </c>
      <c r="H609" s="8" t="s">
        <v>514</v>
      </c>
      <c r="I609" s="3">
        <v>1</v>
      </c>
      <c r="J609" s="3"/>
      <c r="K609" s="10">
        <v>78000</v>
      </c>
      <c r="L609" s="9">
        <v>68356.892054794516</v>
      </c>
    </row>
    <row r="610" spans="1:12" ht="15" x14ac:dyDescent="0.25">
      <c r="A610" s="3">
        <f t="shared" si="33"/>
        <v>607</v>
      </c>
      <c r="B610" s="4" t="s">
        <v>18</v>
      </c>
      <c r="C610" s="5">
        <v>6.3200000000000006E-2</v>
      </c>
      <c r="D610" s="6">
        <v>44677</v>
      </c>
      <c r="E610" s="4" t="s">
        <v>526</v>
      </c>
      <c r="F610" s="4"/>
      <c r="G610" s="7" t="s">
        <v>597</v>
      </c>
      <c r="H610" s="8" t="s">
        <v>514</v>
      </c>
      <c r="I610" s="3">
        <v>15</v>
      </c>
      <c r="J610" s="3"/>
      <c r="K610" s="10">
        <v>17439</v>
      </c>
      <c r="L610" s="9">
        <v>15313.219344657535</v>
      </c>
    </row>
    <row r="611" spans="1:12" ht="15" x14ac:dyDescent="0.25">
      <c r="A611" s="3">
        <f t="shared" si="33"/>
        <v>608</v>
      </c>
      <c r="B611" s="4" t="s">
        <v>18</v>
      </c>
      <c r="C611" s="5">
        <v>6.3200000000000006E-2</v>
      </c>
      <c r="D611" s="6">
        <v>44696</v>
      </c>
      <c r="E611" s="4" t="s">
        <v>526</v>
      </c>
      <c r="F611" s="4"/>
      <c r="G611" s="7" t="s">
        <v>598</v>
      </c>
      <c r="H611" s="8" t="s">
        <v>559</v>
      </c>
      <c r="I611" s="3">
        <v>55</v>
      </c>
      <c r="J611" s="3"/>
      <c r="K611" s="10">
        <v>21450</v>
      </c>
      <c r="L611" s="9">
        <v>18905.853698630137</v>
      </c>
    </row>
    <row r="612" spans="1:12" ht="15" x14ac:dyDescent="0.25">
      <c r="A612" s="3">
        <f t="shared" si="33"/>
        <v>609</v>
      </c>
      <c r="B612" s="4" t="s">
        <v>18</v>
      </c>
      <c r="C612" s="5">
        <v>6.3200000000000006E-2</v>
      </c>
      <c r="D612" s="6">
        <v>44696</v>
      </c>
      <c r="E612" s="4" t="s">
        <v>526</v>
      </c>
      <c r="F612" s="4"/>
      <c r="G612" s="7" t="s">
        <v>599</v>
      </c>
      <c r="H612" s="8" t="s">
        <v>514</v>
      </c>
      <c r="I612" s="3">
        <v>1</v>
      </c>
      <c r="J612" s="3"/>
      <c r="K612" s="10">
        <v>105000</v>
      </c>
      <c r="L612" s="9">
        <v>92546.136986301368</v>
      </c>
    </row>
    <row r="613" spans="1:12" ht="15" x14ac:dyDescent="0.25">
      <c r="A613" s="3">
        <f t="shared" si="33"/>
        <v>610</v>
      </c>
      <c r="B613" s="4" t="s">
        <v>18</v>
      </c>
      <c r="C613" s="5">
        <v>6.3200000000000006E-2</v>
      </c>
      <c r="D613" s="6">
        <v>44696</v>
      </c>
      <c r="E613" s="4" t="s">
        <v>526</v>
      </c>
      <c r="F613" s="4"/>
      <c r="G613" s="7" t="s">
        <v>600</v>
      </c>
      <c r="H613" s="8" t="s">
        <v>426</v>
      </c>
      <c r="I613" s="3">
        <v>30</v>
      </c>
      <c r="J613" s="3"/>
      <c r="K613" s="10">
        <v>58500</v>
      </c>
      <c r="L613" s="9">
        <v>51561.419178082193</v>
      </c>
    </row>
    <row r="614" spans="1:12" ht="15" x14ac:dyDescent="0.25">
      <c r="A614" s="3">
        <f t="shared" si="33"/>
        <v>611</v>
      </c>
      <c r="B614" s="4" t="s">
        <v>18</v>
      </c>
      <c r="C614" s="5">
        <v>6.3200000000000006E-2</v>
      </c>
      <c r="D614" s="6">
        <v>44697</v>
      </c>
      <c r="E614" s="4" t="s">
        <v>526</v>
      </c>
      <c r="F614" s="4"/>
      <c r="G614" s="7" t="s">
        <v>601</v>
      </c>
      <c r="H614" s="8" t="s">
        <v>511</v>
      </c>
      <c r="I614" s="3">
        <v>3</v>
      </c>
      <c r="J614" s="3"/>
      <c r="K614" s="10">
        <v>11985</v>
      </c>
      <c r="L614" s="9">
        <v>10565.555704109589</v>
      </c>
    </row>
    <row r="615" spans="1:12" ht="15" x14ac:dyDescent="0.25">
      <c r="A615" s="3">
        <f t="shared" si="33"/>
        <v>612</v>
      </c>
      <c r="B615" s="4" t="s">
        <v>18</v>
      </c>
      <c r="C615" s="5">
        <v>6.3200000000000006E-2</v>
      </c>
      <c r="D615" s="6">
        <v>44713</v>
      </c>
      <c r="E615" s="4" t="s">
        <v>526</v>
      </c>
      <c r="F615" s="4"/>
      <c r="G615" s="7" t="s">
        <v>602</v>
      </c>
      <c r="H615" s="8" t="s">
        <v>514</v>
      </c>
      <c r="I615" s="3">
        <v>1</v>
      </c>
      <c r="J615" s="3"/>
      <c r="K615" s="10">
        <v>5200</v>
      </c>
      <c r="L615" s="9">
        <v>4598.5437808219176</v>
      </c>
    </row>
    <row r="616" spans="1:12" ht="15" x14ac:dyDescent="0.25">
      <c r="A616" s="3">
        <f t="shared" si="33"/>
        <v>613</v>
      </c>
      <c r="B616" s="4" t="s">
        <v>18</v>
      </c>
      <c r="C616" s="5">
        <v>6.3200000000000006E-2</v>
      </c>
      <c r="D616" s="6">
        <v>44716</v>
      </c>
      <c r="E616" s="4" t="s">
        <v>526</v>
      </c>
      <c r="F616" s="4"/>
      <c r="G616" s="7" t="s">
        <v>603</v>
      </c>
      <c r="H616" s="8" t="s">
        <v>514</v>
      </c>
      <c r="I616" s="3">
        <v>60</v>
      </c>
      <c r="J616" s="3"/>
      <c r="K616" s="10">
        <v>1230</v>
      </c>
      <c r="L616" s="9">
        <v>1088.3713972602739</v>
      </c>
    </row>
    <row r="617" spans="1:12" ht="15" x14ac:dyDescent="0.25">
      <c r="A617" s="3">
        <f t="shared" si="33"/>
        <v>614</v>
      </c>
      <c r="B617" s="4" t="s">
        <v>18</v>
      </c>
      <c r="C617" s="5">
        <v>6.3200000000000006E-2</v>
      </c>
      <c r="D617" s="6">
        <v>44716</v>
      </c>
      <c r="E617" s="4" t="s">
        <v>526</v>
      </c>
      <c r="F617" s="4"/>
      <c r="G617" s="7" t="s">
        <v>604</v>
      </c>
      <c r="H617" s="8" t="s">
        <v>514</v>
      </c>
      <c r="I617" s="3">
        <v>250</v>
      </c>
      <c r="J617" s="3"/>
      <c r="K617" s="10">
        <v>3855</v>
      </c>
      <c r="L617" s="9">
        <v>3411.1152328767125</v>
      </c>
    </row>
    <row r="618" spans="1:12" ht="15" x14ac:dyDescent="0.25">
      <c r="A618" s="3">
        <f t="shared" si="33"/>
        <v>615</v>
      </c>
      <c r="B618" s="4" t="s">
        <v>18</v>
      </c>
      <c r="C618" s="5">
        <v>6.3200000000000006E-2</v>
      </c>
      <c r="D618" s="6">
        <v>44716</v>
      </c>
      <c r="E618" s="4" t="s">
        <v>526</v>
      </c>
      <c r="F618" s="4"/>
      <c r="G618" s="7" t="s">
        <v>605</v>
      </c>
      <c r="H618" s="8"/>
      <c r="I618" s="3"/>
      <c r="J618" s="3"/>
      <c r="K618" s="10">
        <v>17850</v>
      </c>
      <c r="L618" s="9">
        <v>15794.65808219178</v>
      </c>
    </row>
    <row r="619" spans="1:12" ht="15" x14ac:dyDescent="0.25">
      <c r="A619" s="3">
        <f t="shared" si="33"/>
        <v>616</v>
      </c>
      <c r="B619" s="4" t="s">
        <v>18</v>
      </c>
      <c r="C619" s="5">
        <v>6.3200000000000006E-2</v>
      </c>
      <c r="D619" s="6">
        <v>44716</v>
      </c>
      <c r="E619" s="4" t="s">
        <v>526</v>
      </c>
      <c r="F619" s="4"/>
      <c r="G619" s="7" t="s">
        <v>606</v>
      </c>
      <c r="H619" s="8" t="s">
        <v>559</v>
      </c>
      <c r="I619" s="3">
        <v>30</v>
      </c>
      <c r="J619" s="3"/>
      <c r="K619" s="10">
        <v>28500</v>
      </c>
      <c r="L619" s="9">
        <v>25218.361643835615</v>
      </c>
    </row>
    <row r="620" spans="1:12" ht="15" x14ac:dyDescent="0.25">
      <c r="A620" s="3">
        <f t="shared" si="33"/>
        <v>617</v>
      </c>
      <c r="B620" s="4" t="s">
        <v>18</v>
      </c>
      <c r="C620" s="5">
        <v>6.3200000000000006E-2</v>
      </c>
      <c r="D620" s="6">
        <v>44727</v>
      </c>
      <c r="E620" s="4" t="s">
        <v>526</v>
      </c>
      <c r="F620" s="4"/>
      <c r="G620" s="7" t="s">
        <v>607</v>
      </c>
      <c r="H620" s="8"/>
      <c r="I620" s="3"/>
      <c r="J620" s="3"/>
      <c r="K620" s="10">
        <v>11175</v>
      </c>
      <c r="L620" s="9">
        <v>9909.5368767123291</v>
      </c>
    </row>
    <row r="621" spans="1:12" ht="15" x14ac:dyDescent="0.25">
      <c r="A621" s="3">
        <f t="shared" si="33"/>
        <v>618</v>
      </c>
      <c r="B621" s="4" t="s">
        <v>18</v>
      </c>
      <c r="C621" s="5">
        <v>6.3200000000000006E-2</v>
      </c>
      <c r="D621" s="6">
        <v>44747</v>
      </c>
      <c r="E621" s="4" t="s">
        <v>526</v>
      </c>
      <c r="F621" s="4"/>
      <c r="G621" s="7" t="s">
        <v>608</v>
      </c>
      <c r="H621" s="8" t="s">
        <v>609</v>
      </c>
      <c r="I621" s="3">
        <v>5</v>
      </c>
      <c r="J621" s="3"/>
      <c r="K621" s="10">
        <v>27500</v>
      </c>
      <c r="L621" s="9">
        <v>24481.117808219176</v>
      </c>
    </row>
    <row r="622" spans="1:12" ht="15" x14ac:dyDescent="0.25">
      <c r="A622" s="3">
        <f t="shared" si="33"/>
        <v>619</v>
      </c>
      <c r="B622" s="4" t="s">
        <v>18</v>
      </c>
      <c r="C622" s="5">
        <v>6.3200000000000006E-2</v>
      </c>
      <c r="D622" s="6">
        <v>44754</v>
      </c>
      <c r="E622" s="4" t="s">
        <v>526</v>
      </c>
      <c r="F622" s="4"/>
      <c r="G622" s="7" t="s">
        <v>610</v>
      </c>
      <c r="H622" s="8"/>
      <c r="I622" s="3"/>
      <c r="J622" s="3"/>
      <c r="K622" s="10">
        <v>7125</v>
      </c>
      <c r="L622" s="9">
        <v>6351.4709589041095</v>
      </c>
    </row>
    <row r="623" spans="1:12" ht="15" x14ac:dyDescent="0.25">
      <c r="A623" s="3">
        <f t="shared" si="33"/>
        <v>620</v>
      </c>
      <c r="B623" s="4" t="s">
        <v>18</v>
      </c>
      <c r="C623" s="5">
        <v>6.3200000000000006E-2</v>
      </c>
      <c r="D623" s="6">
        <v>44762</v>
      </c>
      <c r="E623" s="4" t="s">
        <v>526</v>
      </c>
      <c r="F623" s="4"/>
      <c r="G623" s="7" t="s">
        <v>611</v>
      </c>
      <c r="H623" s="8" t="s">
        <v>426</v>
      </c>
      <c r="I623" s="3">
        <v>150</v>
      </c>
      <c r="J623" s="3"/>
      <c r="K623" s="10">
        <v>130800</v>
      </c>
      <c r="L623" s="9">
        <v>116780.82016438356</v>
      </c>
    </row>
    <row r="624" spans="1:12" ht="15" x14ac:dyDescent="0.25">
      <c r="A624" s="3">
        <f t="shared" si="33"/>
        <v>621</v>
      </c>
      <c r="B624" s="4" t="s">
        <v>18</v>
      </c>
      <c r="C624" s="5">
        <v>6.3200000000000006E-2</v>
      </c>
      <c r="D624" s="6">
        <v>44777</v>
      </c>
      <c r="E624" s="4" t="s">
        <v>526</v>
      </c>
      <c r="F624" s="4"/>
      <c r="G624" s="7" t="s">
        <v>612</v>
      </c>
      <c r="H624" s="8" t="s">
        <v>514</v>
      </c>
      <c r="I624" s="3">
        <v>1</v>
      </c>
      <c r="J624" s="3"/>
      <c r="K624" s="10">
        <v>2126250</v>
      </c>
      <c r="L624" s="9">
        <v>1903880.3671232876</v>
      </c>
    </row>
    <row r="625" spans="1:12" ht="15" x14ac:dyDescent="0.25">
      <c r="A625" s="3">
        <f t="shared" si="33"/>
        <v>622</v>
      </c>
      <c r="B625" s="4" t="s">
        <v>18</v>
      </c>
      <c r="C625" s="5">
        <v>6.3200000000000006E-2</v>
      </c>
      <c r="D625" s="6">
        <v>44845</v>
      </c>
      <c r="E625" s="4" t="s">
        <v>526</v>
      </c>
      <c r="F625" s="4"/>
      <c r="G625" s="7" t="s">
        <v>613</v>
      </c>
      <c r="H625" s="8" t="s">
        <v>514</v>
      </c>
      <c r="I625" s="3">
        <v>1</v>
      </c>
      <c r="J625" s="3"/>
      <c r="K625" s="10">
        <v>455000</v>
      </c>
      <c r="L625" s="9">
        <v>412772.01095890411</v>
      </c>
    </row>
    <row r="626" spans="1:12" ht="15" x14ac:dyDescent="0.25">
      <c r="A626" s="3">
        <f t="shared" si="33"/>
        <v>623</v>
      </c>
      <c r="B626" s="4" t="s">
        <v>18</v>
      </c>
      <c r="C626" s="5">
        <v>6.3200000000000006E-2</v>
      </c>
      <c r="D626" s="6">
        <v>44845</v>
      </c>
      <c r="E626" s="4" t="s">
        <v>526</v>
      </c>
      <c r="F626" s="4"/>
      <c r="G626" s="7" t="s">
        <v>614</v>
      </c>
      <c r="H626" s="8" t="s">
        <v>514</v>
      </c>
      <c r="I626" s="3">
        <v>10</v>
      </c>
      <c r="J626" s="3"/>
      <c r="K626" s="10">
        <v>17850</v>
      </c>
      <c r="L626" s="9">
        <v>16193.363506849315</v>
      </c>
    </row>
    <row r="627" spans="1:12" ht="15" x14ac:dyDescent="0.25">
      <c r="A627" s="3">
        <f t="shared" si="33"/>
        <v>624</v>
      </c>
      <c r="B627" s="4" t="s">
        <v>18</v>
      </c>
      <c r="C627" s="5">
        <v>6.3200000000000006E-2</v>
      </c>
      <c r="D627" s="6">
        <v>44849</v>
      </c>
      <c r="E627" s="4" t="s">
        <v>526</v>
      </c>
      <c r="F627" s="4"/>
      <c r="G627" s="7" t="s">
        <v>615</v>
      </c>
      <c r="H627" s="8"/>
      <c r="I627" s="3"/>
      <c r="J627" s="3"/>
      <c r="K627" s="10">
        <v>26659.200000000001</v>
      </c>
      <c r="L627" s="9">
        <v>24203.456750465753</v>
      </c>
    </row>
    <row r="628" spans="1:12" ht="15" x14ac:dyDescent="0.25">
      <c r="A628" s="3">
        <f t="shared" si="33"/>
        <v>625</v>
      </c>
      <c r="B628" s="4" t="s">
        <v>18</v>
      </c>
      <c r="C628" s="5">
        <v>6.3200000000000006E-2</v>
      </c>
      <c r="D628" s="6">
        <v>44852</v>
      </c>
      <c r="E628" s="4" t="s">
        <v>526</v>
      </c>
      <c r="F628" s="4"/>
      <c r="G628" s="7" t="s">
        <v>599</v>
      </c>
      <c r="H628" s="8" t="s">
        <v>514</v>
      </c>
      <c r="I628" s="3">
        <v>1</v>
      </c>
      <c r="J628" s="3"/>
      <c r="K628" s="10">
        <v>600000</v>
      </c>
      <c r="L628" s="9">
        <v>545041.9726027397</v>
      </c>
    </row>
    <row r="629" spans="1:12" ht="15" x14ac:dyDescent="0.25">
      <c r="A629" s="3">
        <f t="shared" si="33"/>
        <v>626</v>
      </c>
      <c r="B629" s="4" t="s">
        <v>18</v>
      </c>
      <c r="C629" s="5">
        <v>6.3200000000000006E-2</v>
      </c>
      <c r="D629" s="6">
        <v>44852</v>
      </c>
      <c r="E629" s="4" t="s">
        <v>526</v>
      </c>
      <c r="F629" s="4"/>
      <c r="G629" s="7" t="s">
        <v>616</v>
      </c>
      <c r="H629" s="8"/>
      <c r="I629" s="3"/>
      <c r="J629" s="3"/>
      <c r="K629" s="10">
        <v>27000</v>
      </c>
      <c r="L629" s="9">
        <v>24526.888767123288</v>
      </c>
    </row>
    <row r="630" spans="1:12" ht="15" x14ac:dyDescent="0.25">
      <c r="A630" s="3">
        <f t="shared" si="33"/>
        <v>627</v>
      </c>
      <c r="B630" s="4" t="s">
        <v>18</v>
      </c>
      <c r="C630" s="5">
        <v>6.3200000000000006E-2</v>
      </c>
      <c r="D630" s="6">
        <v>44864</v>
      </c>
      <c r="E630" s="4" t="s">
        <v>526</v>
      </c>
      <c r="F630" s="4"/>
      <c r="G630" s="7" t="s">
        <v>617</v>
      </c>
      <c r="H630" s="8" t="s">
        <v>426</v>
      </c>
      <c r="I630" s="3">
        <v>300</v>
      </c>
      <c r="J630" s="3"/>
      <c r="K630" s="10">
        <v>327000</v>
      </c>
      <c r="L630" s="9">
        <v>297727.31835616438</v>
      </c>
    </row>
    <row r="631" spans="1:12" ht="15" x14ac:dyDescent="0.25">
      <c r="A631" s="3">
        <f t="shared" si="33"/>
        <v>628</v>
      </c>
      <c r="B631" s="4" t="s">
        <v>18</v>
      </c>
      <c r="C631" s="5">
        <v>6.3200000000000006E-2</v>
      </c>
      <c r="D631" s="6">
        <v>44864</v>
      </c>
      <c r="E631" s="4" t="s">
        <v>526</v>
      </c>
      <c r="F631" s="4"/>
      <c r="G631" s="7" t="s">
        <v>618</v>
      </c>
      <c r="H631" s="8" t="s">
        <v>514</v>
      </c>
      <c r="I631" s="3">
        <v>2</v>
      </c>
      <c r="J631" s="3"/>
      <c r="K631" s="10">
        <v>280000</v>
      </c>
      <c r="L631" s="9">
        <v>254934.70684931509</v>
      </c>
    </row>
    <row r="632" spans="1:12" ht="15" x14ac:dyDescent="0.25">
      <c r="A632" s="3">
        <f t="shared" si="33"/>
        <v>629</v>
      </c>
      <c r="B632" s="4" t="s">
        <v>18</v>
      </c>
      <c r="C632" s="5">
        <v>6.3200000000000006E-2</v>
      </c>
      <c r="D632" s="6">
        <v>44883</v>
      </c>
      <c r="E632" s="4" t="s">
        <v>526</v>
      </c>
      <c r="F632" s="4"/>
      <c r="G632" s="7" t="s">
        <v>619</v>
      </c>
      <c r="H632" s="8" t="s">
        <v>426</v>
      </c>
      <c r="I632" s="3">
        <v>302</v>
      </c>
      <c r="J632" s="3"/>
      <c r="K632" s="10">
        <v>256700</v>
      </c>
      <c r="L632" s="9">
        <v>234565.00515068494</v>
      </c>
    </row>
    <row r="633" spans="1:12" ht="15" x14ac:dyDescent="0.25">
      <c r="A633" s="3">
        <f t="shared" si="33"/>
        <v>630</v>
      </c>
      <c r="B633" s="4" t="s">
        <v>18</v>
      </c>
      <c r="C633" s="5">
        <v>6.3200000000000006E-2</v>
      </c>
      <c r="D633" s="6">
        <v>44884</v>
      </c>
      <c r="E633" s="4" t="s">
        <v>526</v>
      </c>
      <c r="F633" s="4"/>
      <c r="G633" s="7" t="s">
        <v>570</v>
      </c>
      <c r="H633" s="8" t="s">
        <v>559</v>
      </c>
      <c r="I633" s="3">
        <v>1157</v>
      </c>
      <c r="J633" s="3"/>
      <c r="K633" s="10">
        <v>66674.559999999998</v>
      </c>
      <c r="L633" s="9">
        <v>60936.821371441089</v>
      </c>
    </row>
    <row r="634" spans="1:12" ht="15" x14ac:dyDescent="0.25">
      <c r="A634" s="3">
        <f t="shared" si="33"/>
        <v>631</v>
      </c>
      <c r="B634" s="4" t="s">
        <v>18</v>
      </c>
      <c r="C634" s="5">
        <v>6.3200000000000006E-2</v>
      </c>
      <c r="D634" s="6">
        <v>44924</v>
      </c>
      <c r="E634" s="4" t="s">
        <v>526</v>
      </c>
      <c r="F634" s="4"/>
      <c r="G634" s="7" t="s">
        <v>620</v>
      </c>
      <c r="H634" s="8" t="s">
        <v>514</v>
      </c>
      <c r="I634" s="3">
        <v>2</v>
      </c>
      <c r="J634" s="3"/>
      <c r="K634" s="10">
        <v>18500</v>
      </c>
      <c r="L634" s="9">
        <v>17036.097534246575</v>
      </c>
    </row>
    <row r="635" spans="1:12" ht="15" x14ac:dyDescent="0.25">
      <c r="A635" s="3">
        <f t="shared" si="33"/>
        <v>632</v>
      </c>
      <c r="B635" s="4" t="s">
        <v>18</v>
      </c>
      <c r="C635" s="5">
        <v>6.3200000000000006E-2</v>
      </c>
      <c r="D635" s="6">
        <v>44942</v>
      </c>
      <c r="E635" s="4" t="s">
        <v>526</v>
      </c>
      <c r="F635" s="4"/>
      <c r="G635" s="7" t="s">
        <v>621</v>
      </c>
      <c r="H635" s="8" t="s">
        <v>514</v>
      </c>
      <c r="I635" s="3">
        <v>1</v>
      </c>
      <c r="J635" s="3"/>
      <c r="K635" s="10">
        <v>47710</v>
      </c>
      <c r="L635" s="9">
        <v>44083.412580821918</v>
      </c>
    </row>
    <row r="636" spans="1:12" ht="15" x14ac:dyDescent="0.25">
      <c r="A636" s="3">
        <f t="shared" si="33"/>
        <v>633</v>
      </c>
      <c r="B636" s="4" t="s">
        <v>18</v>
      </c>
      <c r="C636" s="5">
        <v>6.3200000000000006E-2</v>
      </c>
      <c r="D636" s="6">
        <v>44957</v>
      </c>
      <c r="E636" s="4" t="s">
        <v>526</v>
      </c>
      <c r="F636" s="4"/>
      <c r="G636" s="7" t="s">
        <v>622</v>
      </c>
      <c r="H636" s="8" t="s">
        <v>514</v>
      </c>
      <c r="I636" s="3">
        <v>1</v>
      </c>
      <c r="J636" s="3"/>
      <c r="K636" s="10">
        <v>140000</v>
      </c>
      <c r="L636" s="9">
        <v>129721.77534246576</v>
      </c>
    </row>
    <row r="637" spans="1:12" ht="15" x14ac:dyDescent="0.25">
      <c r="A637" s="3">
        <f t="shared" si="33"/>
        <v>634</v>
      </c>
      <c r="B637" s="4" t="s">
        <v>18</v>
      </c>
      <c r="C637" s="5">
        <v>6.3200000000000006E-2</v>
      </c>
      <c r="D637" s="6">
        <v>44986</v>
      </c>
      <c r="E637" s="4" t="s">
        <v>526</v>
      </c>
      <c r="F637" s="4"/>
      <c r="G637" s="7" t="s">
        <v>623</v>
      </c>
      <c r="H637" s="8" t="s">
        <v>511</v>
      </c>
      <c r="I637" s="3">
        <v>2</v>
      </c>
      <c r="J637" s="3"/>
      <c r="K637" s="10">
        <v>514000</v>
      </c>
      <c r="L637" s="9">
        <v>478845.21643835615</v>
      </c>
    </row>
    <row r="638" spans="1:12" ht="15" x14ac:dyDescent="0.25">
      <c r="A638" s="3">
        <f t="shared" si="33"/>
        <v>635</v>
      </c>
      <c r="B638" s="4" t="s">
        <v>18</v>
      </c>
      <c r="C638" s="5">
        <v>6.3200000000000006E-2</v>
      </c>
      <c r="D638" s="6">
        <v>44991</v>
      </c>
      <c r="E638" s="4" t="s">
        <v>526</v>
      </c>
      <c r="F638" s="4"/>
      <c r="G638" s="7" t="s">
        <v>624</v>
      </c>
      <c r="H638" s="8" t="s">
        <v>514</v>
      </c>
      <c r="I638" s="3">
        <v>33</v>
      </c>
      <c r="J638" s="3"/>
      <c r="K638" s="10">
        <v>189810</v>
      </c>
      <c r="L638" s="9">
        <v>176992.36471232877</v>
      </c>
    </row>
    <row r="639" spans="1:12" ht="15" x14ac:dyDescent="0.25">
      <c r="A639" s="3">
        <f t="shared" si="33"/>
        <v>636</v>
      </c>
      <c r="B639" s="4" t="s">
        <v>18</v>
      </c>
      <c r="C639" s="5">
        <v>6.3200000000000006E-2</v>
      </c>
      <c r="D639" s="6">
        <v>45004</v>
      </c>
      <c r="E639" s="4" t="s">
        <v>526</v>
      </c>
      <c r="F639" s="4"/>
      <c r="G639" s="7" t="s">
        <v>625</v>
      </c>
      <c r="H639" s="8" t="s">
        <v>545</v>
      </c>
      <c r="I639" s="3">
        <v>8.9700000000000006</v>
      </c>
      <c r="J639" s="3"/>
      <c r="K639" s="10">
        <v>524745</v>
      </c>
      <c r="L639" s="9">
        <v>490490.79652602738</v>
      </c>
    </row>
    <row r="640" spans="1:12" ht="15" x14ac:dyDescent="0.25">
      <c r="A640" s="3">
        <f t="shared" si="33"/>
        <v>637</v>
      </c>
      <c r="B640" s="4" t="s">
        <v>18</v>
      </c>
      <c r="C640" s="5">
        <v>6.3200000000000006E-2</v>
      </c>
      <c r="D640" s="6">
        <v>45005</v>
      </c>
      <c r="E640" s="4" t="s">
        <v>526</v>
      </c>
      <c r="F640" s="4"/>
      <c r="G640" s="7" t="s">
        <v>619</v>
      </c>
      <c r="H640" s="8" t="s">
        <v>426</v>
      </c>
      <c r="I640" s="3">
        <v>450</v>
      </c>
      <c r="J640" s="3"/>
      <c r="K640" s="10">
        <v>523500</v>
      </c>
      <c r="L640" s="9">
        <v>489417.7117808219</v>
      </c>
    </row>
    <row r="641" spans="1:12" ht="15" x14ac:dyDescent="0.25">
      <c r="A641" s="3">
        <f t="shared" si="33"/>
        <v>638</v>
      </c>
      <c r="B641" s="4" t="s">
        <v>18</v>
      </c>
      <c r="C641" s="5">
        <v>6.3200000000000006E-2</v>
      </c>
      <c r="D641" s="6">
        <v>44682</v>
      </c>
      <c r="E641" s="4" t="s">
        <v>526</v>
      </c>
      <c r="F641" s="4"/>
      <c r="G641" s="7" t="s">
        <v>626</v>
      </c>
      <c r="H641" s="8" t="s">
        <v>627</v>
      </c>
      <c r="I641" s="3">
        <v>406</v>
      </c>
      <c r="J641" s="3"/>
      <c r="K641" s="10">
        <v>11774</v>
      </c>
      <c r="L641" s="9">
        <v>10348.96536109589</v>
      </c>
    </row>
    <row r="642" spans="1:12" ht="15" x14ac:dyDescent="0.25">
      <c r="A642" s="3">
        <f t="shared" si="33"/>
        <v>639</v>
      </c>
      <c r="B642" s="4" t="s">
        <v>18</v>
      </c>
      <c r="C642" s="5">
        <v>6.3200000000000006E-2</v>
      </c>
      <c r="D642" s="6">
        <v>44705</v>
      </c>
      <c r="E642" s="4" t="s">
        <v>526</v>
      </c>
      <c r="F642" s="4"/>
      <c r="G642" s="7" t="s">
        <v>628</v>
      </c>
      <c r="H642" s="8" t="s">
        <v>514</v>
      </c>
      <c r="I642" s="3">
        <v>3</v>
      </c>
      <c r="J642" s="3"/>
      <c r="K642" s="10">
        <v>99664.5</v>
      </c>
      <c r="L642" s="9">
        <v>87998.783927671233</v>
      </c>
    </row>
    <row r="643" spans="1:12" ht="15" x14ac:dyDescent="0.25">
      <c r="A643" s="3">
        <f t="shared" si="33"/>
        <v>640</v>
      </c>
      <c r="B643" s="4" t="s">
        <v>18</v>
      </c>
      <c r="C643" s="5">
        <v>6.3200000000000006E-2</v>
      </c>
      <c r="D643" s="6">
        <v>44721</v>
      </c>
      <c r="E643" s="4" t="s">
        <v>526</v>
      </c>
      <c r="F643" s="4"/>
      <c r="G643" s="7" t="s">
        <v>629</v>
      </c>
      <c r="H643" s="8" t="s">
        <v>514</v>
      </c>
      <c r="I643" s="3">
        <v>5</v>
      </c>
      <c r="J643" s="3"/>
      <c r="K643" s="10">
        <v>10006.35</v>
      </c>
      <c r="L643" s="9">
        <v>8862.8298049315072</v>
      </c>
    </row>
    <row r="644" spans="1:12" ht="15" x14ac:dyDescent="0.25">
      <c r="A644" s="3">
        <f t="shared" si="33"/>
        <v>641</v>
      </c>
      <c r="B644" s="4" t="s">
        <v>18</v>
      </c>
      <c r="C644" s="5">
        <v>6.3200000000000006E-2</v>
      </c>
      <c r="D644" s="6">
        <v>44721</v>
      </c>
      <c r="E644" s="4" t="s">
        <v>526</v>
      </c>
      <c r="F644" s="4"/>
      <c r="G644" s="7" t="s">
        <v>630</v>
      </c>
      <c r="H644" s="8" t="s">
        <v>627</v>
      </c>
      <c r="I644" s="3">
        <v>168</v>
      </c>
      <c r="J644" s="3"/>
      <c r="K644" s="10">
        <v>5208</v>
      </c>
      <c r="L644" s="9">
        <v>4612.8326136986307</v>
      </c>
    </row>
    <row r="645" spans="1:12" ht="15" x14ac:dyDescent="0.25">
      <c r="A645" s="3">
        <f t="shared" si="33"/>
        <v>642</v>
      </c>
      <c r="B645" s="4" t="s">
        <v>18</v>
      </c>
      <c r="C645" s="5">
        <v>6.3200000000000006E-2</v>
      </c>
      <c r="D645" s="6">
        <v>44724</v>
      </c>
      <c r="E645" s="4" t="s">
        <v>526</v>
      </c>
      <c r="F645" s="4"/>
      <c r="G645" s="7" t="s">
        <v>631</v>
      </c>
      <c r="H645" s="8" t="s">
        <v>545</v>
      </c>
      <c r="I645" s="3">
        <v>12.06</v>
      </c>
      <c r="J645" s="3"/>
      <c r="K645" s="10">
        <v>845175.87</v>
      </c>
      <c r="L645" s="9">
        <v>749028.66302880005</v>
      </c>
    </row>
    <row r="646" spans="1:12" ht="15" x14ac:dyDescent="0.25">
      <c r="A646" s="3">
        <f t="shared" ref="A646:A709" si="34">A645+1</f>
        <v>643</v>
      </c>
      <c r="B646" s="4" t="s">
        <v>18</v>
      </c>
      <c r="C646" s="5">
        <v>6.3200000000000006E-2</v>
      </c>
      <c r="D646" s="6">
        <v>44724</v>
      </c>
      <c r="E646" s="4" t="s">
        <v>526</v>
      </c>
      <c r="F646" s="4"/>
      <c r="G646" s="7" t="s">
        <v>632</v>
      </c>
      <c r="H646" s="8" t="s">
        <v>545</v>
      </c>
      <c r="I646" s="3">
        <v>4.9400000000000004</v>
      </c>
      <c r="J646" s="3"/>
      <c r="K646" s="10">
        <v>353068.21</v>
      </c>
      <c r="L646" s="9">
        <v>312903.17043040006</v>
      </c>
    </row>
    <row r="647" spans="1:12" ht="15" x14ac:dyDescent="0.25">
      <c r="A647" s="3">
        <f t="shared" si="34"/>
        <v>644</v>
      </c>
      <c r="B647" s="4" t="s">
        <v>18</v>
      </c>
      <c r="C647" s="5">
        <v>6.3200000000000006E-2</v>
      </c>
      <c r="D647" s="6">
        <v>44724</v>
      </c>
      <c r="E647" s="4" t="s">
        <v>526</v>
      </c>
      <c r="F647" s="4"/>
      <c r="G647" s="7" t="s">
        <v>633</v>
      </c>
      <c r="H647" s="8" t="s">
        <v>545</v>
      </c>
      <c r="I647" s="3">
        <v>4.665</v>
      </c>
      <c r="J647" s="3"/>
      <c r="K647" s="10">
        <v>267227.93</v>
      </c>
      <c r="L647" s="9">
        <v>236828.08068320001</v>
      </c>
    </row>
    <row r="648" spans="1:12" ht="15" x14ac:dyDescent="0.25">
      <c r="A648" s="3">
        <f t="shared" si="34"/>
        <v>645</v>
      </c>
      <c r="B648" s="4" t="s">
        <v>18</v>
      </c>
      <c r="C648" s="5">
        <v>6.3200000000000006E-2</v>
      </c>
      <c r="D648" s="6">
        <v>44728</v>
      </c>
      <c r="E648" s="4" t="s">
        <v>526</v>
      </c>
      <c r="F648" s="4"/>
      <c r="G648" s="7" t="s">
        <v>634</v>
      </c>
      <c r="H648" s="8" t="s">
        <v>514</v>
      </c>
      <c r="I648" s="3">
        <v>416</v>
      </c>
      <c r="J648" s="3"/>
      <c r="K648" s="10">
        <v>32960</v>
      </c>
      <c r="L648" s="9">
        <v>29233.298586301371</v>
      </c>
    </row>
    <row r="649" spans="1:12" ht="15" x14ac:dyDescent="0.25">
      <c r="A649" s="3">
        <f t="shared" si="34"/>
        <v>646</v>
      </c>
      <c r="B649" s="4" t="s">
        <v>18</v>
      </c>
      <c r="C649" s="5">
        <v>6.3200000000000006E-2</v>
      </c>
      <c r="D649" s="6">
        <v>44740</v>
      </c>
      <c r="E649" s="4" t="s">
        <v>526</v>
      </c>
      <c r="F649" s="4"/>
      <c r="G649" s="7" t="s">
        <v>635</v>
      </c>
      <c r="H649" s="8" t="s">
        <v>514</v>
      </c>
      <c r="I649" s="3">
        <v>20</v>
      </c>
      <c r="J649" s="3"/>
      <c r="K649" s="10">
        <v>13230</v>
      </c>
      <c r="L649" s="9">
        <v>11761.607736986301</v>
      </c>
    </row>
    <row r="650" spans="1:12" ht="15" x14ac:dyDescent="0.25">
      <c r="A650" s="3">
        <f t="shared" si="34"/>
        <v>647</v>
      </c>
      <c r="B650" s="4" t="s">
        <v>18</v>
      </c>
      <c r="C650" s="5">
        <v>6.3200000000000006E-2</v>
      </c>
      <c r="D650" s="6">
        <v>44743</v>
      </c>
      <c r="E650" s="4" t="s">
        <v>526</v>
      </c>
      <c r="F650" s="4"/>
      <c r="G650" s="7" t="s">
        <v>630</v>
      </c>
      <c r="H650" s="8" t="s">
        <v>627</v>
      </c>
      <c r="I650" s="3">
        <v>207</v>
      </c>
      <c r="J650" s="3"/>
      <c r="K650" s="10">
        <v>6417</v>
      </c>
      <c r="L650" s="9">
        <v>5708.1131309589045</v>
      </c>
    </row>
    <row r="651" spans="1:12" ht="15" x14ac:dyDescent="0.25">
      <c r="A651" s="3">
        <f t="shared" si="34"/>
        <v>648</v>
      </c>
      <c r="B651" s="4" t="s">
        <v>18</v>
      </c>
      <c r="C651" s="5">
        <v>6.3200000000000006E-2</v>
      </c>
      <c r="D651" s="6">
        <v>44758</v>
      </c>
      <c r="E651" s="4" t="s">
        <v>526</v>
      </c>
      <c r="F651" s="4"/>
      <c r="G651" s="7" t="s">
        <v>636</v>
      </c>
      <c r="H651" s="8" t="s">
        <v>514</v>
      </c>
      <c r="I651" s="3">
        <v>19</v>
      </c>
      <c r="J651" s="3"/>
      <c r="K651" s="10">
        <v>1020002.4</v>
      </c>
      <c r="L651" s="9">
        <v>909971.80685852061</v>
      </c>
    </row>
    <row r="652" spans="1:12" ht="15" x14ac:dyDescent="0.25">
      <c r="A652" s="3">
        <f t="shared" si="34"/>
        <v>649</v>
      </c>
      <c r="B652" s="4" t="s">
        <v>18</v>
      </c>
      <c r="C652" s="5">
        <v>6.3200000000000006E-2</v>
      </c>
      <c r="D652" s="6">
        <v>44781</v>
      </c>
      <c r="E652" s="4" t="s">
        <v>526</v>
      </c>
      <c r="F652" s="4"/>
      <c r="G652" s="7" t="s">
        <v>637</v>
      </c>
      <c r="H652" s="8" t="s">
        <v>514</v>
      </c>
      <c r="I652" s="3">
        <v>3457</v>
      </c>
      <c r="J652" s="3"/>
      <c r="K652" s="10">
        <v>771241.56</v>
      </c>
      <c r="L652" s="9">
        <v>691116.9573830138</v>
      </c>
    </row>
    <row r="653" spans="1:12" ht="15" x14ac:dyDescent="0.25">
      <c r="A653" s="3">
        <f t="shared" si="34"/>
        <v>650</v>
      </c>
      <c r="B653" s="4" t="s">
        <v>18</v>
      </c>
      <c r="C653" s="5">
        <v>6.3200000000000006E-2</v>
      </c>
      <c r="D653" s="6">
        <v>44785</v>
      </c>
      <c r="E653" s="4" t="s">
        <v>526</v>
      </c>
      <c r="F653" s="4"/>
      <c r="G653" s="7" t="s">
        <v>630</v>
      </c>
      <c r="H653" s="8" t="s">
        <v>627</v>
      </c>
      <c r="I653" s="3">
        <v>206</v>
      </c>
      <c r="J653" s="3"/>
      <c r="K653" s="10">
        <v>6386</v>
      </c>
      <c r="L653" s="9">
        <v>5726.9787967123293</v>
      </c>
    </row>
    <row r="654" spans="1:12" ht="15" x14ac:dyDescent="0.25">
      <c r="A654" s="3">
        <f t="shared" si="34"/>
        <v>651</v>
      </c>
      <c r="B654" s="4" t="s">
        <v>18</v>
      </c>
      <c r="C654" s="5">
        <v>6.3200000000000006E-2</v>
      </c>
      <c r="D654" s="6">
        <v>44785</v>
      </c>
      <c r="E654" s="4" t="s">
        <v>526</v>
      </c>
      <c r="F654" s="4"/>
      <c r="G654" s="7" t="s">
        <v>630</v>
      </c>
      <c r="H654" s="8" t="s">
        <v>627</v>
      </c>
      <c r="I654" s="3">
        <v>406</v>
      </c>
      <c r="J654" s="3"/>
      <c r="K654" s="10">
        <v>11774</v>
      </c>
      <c r="L654" s="9">
        <v>10558.949006027397</v>
      </c>
    </row>
    <row r="655" spans="1:12" ht="15" x14ac:dyDescent="0.25">
      <c r="A655" s="3">
        <f t="shared" si="34"/>
        <v>652</v>
      </c>
      <c r="B655" s="4" t="s">
        <v>18</v>
      </c>
      <c r="C655" s="5">
        <v>6.3200000000000006E-2</v>
      </c>
      <c r="D655" s="6">
        <v>44792</v>
      </c>
      <c r="E655" s="4" t="s">
        <v>526</v>
      </c>
      <c r="F655" s="4"/>
      <c r="G655" s="7" t="s">
        <v>630</v>
      </c>
      <c r="H655" s="8" t="s">
        <v>627</v>
      </c>
      <c r="I655" s="3">
        <v>140</v>
      </c>
      <c r="J655" s="3"/>
      <c r="K655" s="10">
        <v>4340</v>
      </c>
      <c r="L655" s="9">
        <v>3897.3818301369861</v>
      </c>
    </row>
    <row r="656" spans="1:12" ht="15" x14ac:dyDescent="0.25">
      <c r="A656" s="3">
        <f t="shared" si="34"/>
        <v>653</v>
      </c>
      <c r="B656" s="4" t="s">
        <v>18</v>
      </c>
      <c r="C656" s="5">
        <v>6.3200000000000006E-2</v>
      </c>
      <c r="D656" s="6">
        <v>44794</v>
      </c>
      <c r="E656" s="4" t="s">
        <v>526</v>
      </c>
      <c r="F656" s="4"/>
      <c r="G656" s="7" t="s">
        <v>638</v>
      </c>
      <c r="H656" s="8" t="s">
        <v>559</v>
      </c>
      <c r="I656" s="3">
        <v>20790</v>
      </c>
      <c r="J656" s="3"/>
      <c r="K656" s="10">
        <v>1198790.8999999999</v>
      </c>
      <c r="L656" s="9">
        <v>1076946.449795726</v>
      </c>
    </row>
    <row r="657" spans="1:12" ht="15" x14ac:dyDescent="0.25">
      <c r="A657" s="3">
        <f t="shared" si="34"/>
        <v>654</v>
      </c>
      <c r="B657" s="4" t="s">
        <v>18</v>
      </c>
      <c r="C657" s="5">
        <v>6.3200000000000006E-2</v>
      </c>
      <c r="D657" s="6">
        <v>44794</v>
      </c>
      <c r="E657" s="4" t="s">
        <v>526</v>
      </c>
      <c r="F657" s="4"/>
      <c r="G657" s="7" t="s">
        <v>638</v>
      </c>
      <c r="H657" s="8" t="s">
        <v>559</v>
      </c>
      <c r="I657" s="3">
        <v>10160</v>
      </c>
      <c r="J657" s="3"/>
      <c r="K657" s="10">
        <v>583787.30000000005</v>
      </c>
      <c r="L657" s="9">
        <v>524451.4787114521</v>
      </c>
    </row>
    <row r="658" spans="1:12" ht="15" x14ac:dyDescent="0.25">
      <c r="A658" s="3">
        <f t="shared" si="34"/>
        <v>655</v>
      </c>
      <c r="B658" s="4" t="s">
        <v>18</v>
      </c>
      <c r="C658" s="5">
        <v>6.3200000000000006E-2</v>
      </c>
      <c r="D658" s="6">
        <v>44806</v>
      </c>
      <c r="E658" s="4" t="s">
        <v>526</v>
      </c>
      <c r="F658" s="4"/>
      <c r="G658" s="7" t="s">
        <v>639</v>
      </c>
      <c r="H658" s="8" t="s">
        <v>514</v>
      </c>
      <c r="I658" s="3">
        <v>120</v>
      </c>
      <c r="J658" s="3"/>
      <c r="K658" s="10">
        <v>6180</v>
      </c>
      <c r="L658" s="9">
        <v>5564.7090410958908</v>
      </c>
    </row>
    <row r="659" spans="1:12" ht="15" x14ac:dyDescent="0.25">
      <c r="A659" s="3">
        <f t="shared" si="34"/>
        <v>656</v>
      </c>
      <c r="B659" s="4" t="s">
        <v>18</v>
      </c>
      <c r="C659" s="5">
        <v>6.3200000000000006E-2</v>
      </c>
      <c r="D659" s="6">
        <v>44849</v>
      </c>
      <c r="E659" s="4" t="s">
        <v>526</v>
      </c>
      <c r="F659" s="4"/>
      <c r="G659" s="7" t="s">
        <v>640</v>
      </c>
      <c r="H659" s="8" t="s">
        <v>514</v>
      </c>
      <c r="I659" s="3">
        <v>6</v>
      </c>
      <c r="J659" s="3"/>
      <c r="K659" s="10">
        <v>86166.9</v>
      </c>
      <c r="L659" s="9">
        <v>78229.535675178078</v>
      </c>
    </row>
    <row r="660" spans="1:12" ht="15" x14ac:dyDescent="0.25">
      <c r="A660" s="3">
        <f t="shared" si="34"/>
        <v>657</v>
      </c>
      <c r="B660" s="4" t="s">
        <v>18</v>
      </c>
      <c r="C660" s="5">
        <v>6.3200000000000006E-2</v>
      </c>
      <c r="D660" s="6">
        <v>44864</v>
      </c>
      <c r="E660" s="4" t="s">
        <v>526</v>
      </c>
      <c r="F660" s="4"/>
      <c r="G660" s="7" t="s">
        <v>641</v>
      </c>
      <c r="H660" s="8" t="s">
        <v>514</v>
      </c>
      <c r="I660" s="3">
        <v>23</v>
      </c>
      <c r="J660" s="3"/>
      <c r="K660" s="10">
        <v>202954.5</v>
      </c>
      <c r="L660" s="9">
        <v>184786.2355758904</v>
      </c>
    </row>
    <row r="661" spans="1:12" ht="15" x14ac:dyDescent="0.25">
      <c r="A661" s="3">
        <f t="shared" si="34"/>
        <v>658</v>
      </c>
      <c r="B661" s="4" t="s">
        <v>18</v>
      </c>
      <c r="C661" s="5">
        <v>6.3200000000000006E-2</v>
      </c>
      <c r="D661" s="6">
        <v>44888</v>
      </c>
      <c r="E661" s="4" t="s">
        <v>526</v>
      </c>
      <c r="F661" s="4"/>
      <c r="G661" s="7" t="s">
        <v>642</v>
      </c>
      <c r="H661" s="8" t="s">
        <v>559</v>
      </c>
      <c r="I661" s="3">
        <v>1000</v>
      </c>
      <c r="J661" s="3"/>
      <c r="K661" s="10">
        <v>75000</v>
      </c>
      <c r="L661" s="9">
        <v>68597.753424657538</v>
      </c>
    </row>
    <row r="662" spans="1:12" ht="15" x14ac:dyDescent="0.25">
      <c r="A662" s="3">
        <f t="shared" si="34"/>
        <v>659</v>
      </c>
      <c r="B662" s="4" t="s">
        <v>18</v>
      </c>
      <c r="C662" s="5">
        <v>6.3200000000000006E-2</v>
      </c>
      <c r="D662" s="6">
        <v>44897</v>
      </c>
      <c r="E662" s="4" t="s">
        <v>526</v>
      </c>
      <c r="F662" s="4"/>
      <c r="G662" s="7" t="s">
        <v>643</v>
      </c>
      <c r="H662" s="8" t="s">
        <v>514</v>
      </c>
      <c r="I662" s="3">
        <v>3</v>
      </c>
      <c r="J662" s="3"/>
      <c r="K662" s="10">
        <v>75299.399999999994</v>
      </c>
      <c r="L662" s="9">
        <v>68988.938940493143</v>
      </c>
    </row>
    <row r="663" spans="1:12" ht="15" x14ac:dyDescent="0.25">
      <c r="A663" s="3">
        <f t="shared" si="34"/>
        <v>660</v>
      </c>
      <c r="B663" s="4" t="s">
        <v>18</v>
      </c>
      <c r="C663" s="5">
        <v>6.3200000000000006E-2</v>
      </c>
      <c r="D663" s="6">
        <v>44974</v>
      </c>
      <c r="E663" s="4" t="s">
        <v>526</v>
      </c>
      <c r="F663" s="4"/>
      <c r="G663" s="7" t="s">
        <v>644</v>
      </c>
      <c r="H663" s="8" t="s">
        <v>511</v>
      </c>
      <c r="I663" s="3">
        <v>1</v>
      </c>
      <c r="J663" s="3"/>
      <c r="K663" s="10">
        <v>169000</v>
      </c>
      <c r="L663" s="9">
        <v>157090.17643835617</v>
      </c>
    </row>
    <row r="664" spans="1:12" ht="15" x14ac:dyDescent="0.25">
      <c r="A664" s="3">
        <f t="shared" si="34"/>
        <v>661</v>
      </c>
      <c r="B664" s="4" t="s">
        <v>16</v>
      </c>
      <c r="C664" s="5">
        <v>0.31669999999999998</v>
      </c>
      <c r="D664" s="6">
        <v>44895</v>
      </c>
      <c r="E664" s="4" t="s">
        <v>318</v>
      </c>
      <c r="F664" s="4"/>
      <c r="G664" s="7" t="s">
        <v>645</v>
      </c>
      <c r="H664" s="8" t="s">
        <v>511</v>
      </c>
      <c r="I664" s="3">
        <v>1</v>
      </c>
      <c r="J664" s="3"/>
      <c r="K664" s="10">
        <v>8473.73</v>
      </c>
      <c r="L664" s="9">
        <v>4900.4578865041094</v>
      </c>
    </row>
    <row r="665" spans="1:12" ht="15" x14ac:dyDescent="0.25">
      <c r="A665" s="3">
        <f t="shared" si="34"/>
        <v>662</v>
      </c>
      <c r="B665" s="4" t="s">
        <v>18</v>
      </c>
      <c r="C665" s="5">
        <v>6.3200000000000006E-2</v>
      </c>
      <c r="D665" s="6">
        <v>44696</v>
      </c>
      <c r="E665" s="4" t="s">
        <v>526</v>
      </c>
      <c r="F665" s="4"/>
      <c r="G665" s="7" t="s">
        <v>646</v>
      </c>
      <c r="H665" s="8" t="s">
        <v>514</v>
      </c>
      <c r="I665" s="3">
        <v>4</v>
      </c>
      <c r="J665" s="3"/>
      <c r="K665" s="10">
        <v>11589</v>
      </c>
      <c r="L665" s="9">
        <v>10214.449347945205</v>
      </c>
    </row>
    <row r="666" spans="1:12" ht="15" x14ac:dyDescent="0.25">
      <c r="A666" s="3">
        <f t="shared" si="34"/>
        <v>663</v>
      </c>
      <c r="B666" s="4" t="s">
        <v>18</v>
      </c>
      <c r="C666" s="5">
        <v>6.3200000000000006E-2</v>
      </c>
      <c r="D666" s="6">
        <v>44700</v>
      </c>
      <c r="E666" s="4" t="s">
        <v>526</v>
      </c>
      <c r="F666" s="4"/>
      <c r="G666" s="7" t="s">
        <v>647</v>
      </c>
      <c r="H666" s="8" t="s">
        <v>514</v>
      </c>
      <c r="I666" s="3">
        <v>1</v>
      </c>
      <c r="J666" s="3"/>
      <c r="K666" s="10">
        <v>17500</v>
      </c>
      <c r="L666" s="9">
        <v>15436.476712328767</v>
      </c>
    </row>
    <row r="667" spans="1:12" ht="15" x14ac:dyDescent="0.25">
      <c r="A667" s="3">
        <f t="shared" si="34"/>
        <v>664</v>
      </c>
      <c r="B667" s="4" t="s">
        <v>18</v>
      </c>
      <c r="C667" s="5">
        <v>6.3200000000000006E-2</v>
      </c>
      <c r="D667" s="6">
        <v>44705</v>
      </c>
      <c r="E667" s="4" t="s">
        <v>526</v>
      </c>
      <c r="F667" s="4"/>
      <c r="G667" s="7" t="s">
        <v>648</v>
      </c>
      <c r="H667" s="8" t="s">
        <v>514</v>
      </c>
      <c r="I667" s="3">
        <v>1</v>
      </c>
      <c r="J667" s="3"/>
      <c r="K667" s="10">
        <v>2850</v>
      </c>
      <c r="L667" s="9">
        <v>2516.4078904109592</v>
      </c>
    </row>
    <row r="668" spans="1:12" ht="15" x14ac:dyDescent="0.25">
      <c r="A668" s="3">
        <f t="shared" si="34"/>
        <v>665</v>
      </c>
      <c r="B668" s="4" t="s">
        <v>18</v>
      </c>
      <c r="C668" s="5">
        <v>6.3200000000000006E-2</v>
      </c>
      <c r="D668" s="6">
        <v>44705</v>
      </c>
      <c r="E668" s="4" t="s">
        <v>526</v>
      </c>
      <c r="F668" s="4"/>
      <c r="G668" s="7" t="s">
        <v>649</v>
      </c>
      <c r="H668" s="8" t="s">
        <v>514</v>
      </c>
      <c r="I668" s="3">
        <v>1</v>
      </c>
      <c r="J668" s="3"/>
      <c r="K668" s="10">
        <v>34600</v>
      </c>
      <c r="L668" s="9">
        <v>30550.074739726027</v>
      </c>
    </row>
    <row r="669" spans="1:12" ht="15" x14ac:dyDescent="0.25">
      <c r="A669" s="3">
        <f t="shared" si="34"/>
        <v>666</v>
      </c>
      <c r="B669" s="4" t="s">
        <v>18</v>
      </c>
      <c r="C669" s="5">
        <v>6.3200000000000006E-2</v>
      </c>
      <c r="D669" s="6">
        <v>44864</v>
      </c>
      <c r="E669" s="4" t="s">
        <v>526</v>
      </c>
      <c r="F669" s="4"/>
      <c r="G669" s="7" t="s">
        <v>650</v>
      </c>
      <c r="H669" s="8" t="s">
        <v>514</v>
      </c>
      <c r="I669" s="3">
        <v>1</v>
      </c>
      <c r="J669" s="3"/>
      <c r="K669" s="10">
        <v>81000</v>
      </c>
      <c r="L669" s="9">
        <v>73748.968767123297</v>
      </c>
    </row>
    <row r="670" spans="1:12" ht="15" x14ac:dyDescent="0.25">
      <c r="A670" s="3">
        <f t="shared" si="34"/>
        <v>667</v>
      </c>
      <c r="B670" s="4" t="s">
        <v>18</v>
      </c>
      <c r="C670" s="5">
        <v>6.3200000000000006E-2</v>
      </c>
      <c r="D670" s="6">
        <v>44958</v>
      </c>
      <c r="E670" s="4" t="s">
        <v>526</v>
      </c>
      <c r="F670" s="4"/>
      <c r="G670" s="7" t="s">
        <v>651</v>
      </c>
      <c r="H670" s="8" t="s">
        <v>514</v>
      </c>
      <c r="I670" s="3">
        <v>4</v>
      </c>
      <c r="J670" s="3"/>
      <c r="K670" s="10">
        <v>6480</v>
      </c>
      <c r="L670" s="9">
        <v>6005.3870465753425</v>
      </c>
    </row>
    <row r="671" spans="1:12" ht="15" x14ac:dyDescent="0.25">
      <c r="A671" s="3">
        <f t="shared" si="34"/>
        <v>668</v>
      </c>
      <c r="B671" s="4" t="s">
        <v>132</v>
      </c>
      <c r="C671" s="5">
        <v>7.9500000000000001E-2</v>
      </c>
      <c r="D671" s="6">
        <v>44926</v>
      </c>
      <c r="E671" s="4" t="s">
        <v>318</v>
      </c>
      <c r="F671" s="4"/>
      <c r="G671" s="7" t="s">
        <v>652</v>
      </c>
      <c r="H671" s="8" t="s">
        <v>514</v>
      </c>
      <c r="I671" s="3">
        <v>1</v>
      </c>
      <c r="J671" s="3"/>
      <c r="K671" s="10">
        <f>397948+46623</f>
        <v>444571</v>
      </c>
      <c r="L671" s="9">
        <v>400512.79589726025</v>
      </c>
    </row>
    <row r="672" spans="1:12" ht="15" x14ac:dyDescent="0.25">
      <c r="A672" s="3">
        <f t="shared" si="34"/>
        <v>669</v>
      </c>
      <c r="B672" s="4" t="s">
        <v>132</v>
      </c>
      <c r="C672" s="5">
        <v>7.9500000000000001E-2</v>
      </c>
      <c r="D672" s="6">
        <v>44658</v>
      </c>
      <c r="E672" s="4" t="s">
        <v>318</v>
      </c>
      <c r="F672" s="4"/>
      <c r="G672" s="7" t="s">
        <v>653</v>
      </c>
      <c r="H672" s="8" t="s">
        <v>514</v>
      </c>
      <c r="I672" s="3">
        <v>1</v>
      </c>
      <c r="J672" s="3"/>
      <c r="K672" s="10">
        <v>1225000</v>
      </c>
      <c r="L672" s="9">
        <v>1032092.7054794522</v>
      </c>
    </row>
    <row r="673" spans="1:12" ht="15" x14ac:dyDescent="0.25">
      <c r="A673" s="3">
        <f t="shared" si="34"/>
        <v>670</v>
      </c>
      <c r="B673" s="4" t="s">
        <v>18</v>
      </c>
      <c r="C673" s="5">
        <v>6.3200000000000006E-2</v>
      </c>
      <c r="D673" s="6">
        <v>44814</v>
      </c>
      <c r="E673" s="4" t="s">
        <v>318</v>
      </c>
      <c r="F673" s="4"/>
      <c r="G673" s="7" t="s">
        <v>654</v>
      </c>
      <c r="H673" s="8" t="s">
        <v>514</v>
      </c>
      <c r="I673" s="3">
        <v>8</v>
      </c>
      <c r="J673" s="3"/>
      <c r="K673" s="10">
        <v>108200</v>
      </c>
      <c r="L673" s="9">
        <v>97577.309369863011</v>
      </c>
    </row>
    <row r="674" spans="1:12" ht="15" x14ac:dyDescent="0.25">
      <c r="A674" s="3">
        <f t="shared" si="34"/>
        <v>671</v>
      </c>
      <c r="B674" s="4" t="s">
        <v>53</v>
      </c>
      <c r="C674" s="5">
        <v>0.19</v>
      </c>
      <c r="D674" s="6">
        <v>44775</v>
      </c>
      <c r="E674" s="4" t="s">
        <v>318</v>
      </c>
      <c r="F674" s="4"/>
      <c r="G674" s="7" t="s">
        <v>655</v>
      </c>
      <c r="H674" s="8" t="s">
        <v>514</v>
      </c>
      <c r="I674" s="3">
        <v>1</v>
      </c>
      <c r="J674" s="3"/>
      <c r="K674" s="10">
        <v>8042.38</v>
      </c>
      <c r="L674" s="9">
        <v>5505.3947035616438</v>
      </c>
    </row>
    <row r="675" spans="1:12" ht="15" x14ac:dyDescent="0.25">
      <c r="A675" s="3">
        <f t="shared" si="34"/>
        <v>672</v>
      </c>
      <c r="B675" s="4" t="s">
        <v>53</v>
      </c>
      <c r="C675" s="5">
        <v>0.19</v>
      </c>
      <c r="D675" s="6">
        <v>44697</v>
      </c>
      <c r="E675" s="4" t="s">
        <v>318</v>
      </c>
      <c r="F675" s="4"/>
      <c r="G675" s="7" t="s">
        <v>656</v>
      </c>
      <c r="H675" s="8" t="s">
        <v>514</v>
      </c>
      <c r="I675" s="3">
        <v>1</v>
      </c>
      <c r="J675" s="3"/>
      <c r="K675" s="10">
        <v>8395</v>
      </c>
      <c r="L675" s="9">
        <v>5405.92</v>
      </c>
    </row>
    <row r="676" spans="1:12" ht="15" x14ac:dyDescent="0.25">
      <c r="A676" s="3">
        <f t="shared" si="34"/>
        <v>673</v>
      </c>
      <c r="B676" s="4" t="s">
        <v>53</v>
      </c>
      <c r="C676" s="5">
        <v>0.19</v>
      </c>
      <c r="D676" s="6">
        <v>44974</v>
      </c>
      <c r="E676" s="4" t="s">
        <v>318</v>
      </c>
      <c r="F676" s="4"/>
      <c r="G676" s="7" t="s">
        <v>657</v>
      </c>
      <c r="H676" s="8" t="s">
        <v>514</v>
      </c>
      <c r="I676" s="3">
        <v>1</v>
      </c>
      <c r="J676" s="3"/>
      <c r="K676" s="10">
        <v>5800</v>
      </c>
      <c r="L676" s="9">
        <v>4571.1945205479451</v>
      </c>
    </row>
    <row r="677" spans="1:12" ht="15" x14ac:dyDescent="0.25">
      <c r="A677" s="3">
        <f t="shared" si="34"/>
        <v>674</v>
      </c>
      <c r="B677" s="4" t="s">
        <v>53</v>
      </c>
      <c r="C677" s="5">
        <v>0.19</v>
      </c>
      <c r="D677" s="6">
        <v>44974</v>
      </c>
      <c r="E677" s="4" t="s">
        <v>318</v>
      </c>
      <c r="F677" s="4"/>
      <c r="G677" s="7" t="s">
        <v>658</v>
      </c>
      <c r="H677" s="8" t="s">
        <v>514</v>
      </c>
      <c r="I677" s="3">
        <v>1</v>
      </c>
      <c r="J677" s="3"/>
      <c r="K677" s="10">
        <v>12000</v>
      </c>
      <c r="L677" s="9">
        <v>9457.6438356164381</v>
      </c>
    </row>
    <row r="678" spans="1:12" ht="15" x14ac:dyDescent="0.25">
      <c r="A678" s="3">
        <f t="shared" si="34"/>
        <v>675</v>
      </c>
      <c r="B678" s="4" t="s">
        <v>53</v>
      </c>
      <c r="C678" s="5">
        <v>0.19</v>
      </c>
      <c r="D678" s="6">
        <v>44775</v>
      </c>
      <c r="E678" s="4" t="s">
        <v>318</v>
      </c>
      <c r="F678" s="4"/>
      <c r="G678" s="7" t="s">
        <v>659</v>
      </c>
      <c r="H678" s="8" t="s">
        <v>514</v>
      </c>
      <c r="I678" s="3">
        <v>1</v>
      </c>
      <c r="J678" s="3"/>
      <c r="K678" s="10">
        <v>14066.95</v>
      </c>
      <c r="L678" s="9">
        <v>9629.5017178082198</v>
      </c>
    </row>
    <row r="679" spans="1:12" ht="15" x14ac:dyDescent="0.25">
      <c r="A679" s="3">
        <f t="shared" si="34"/>
        <v>676</v>
      </c>
      <c r="B679" s="4" t="s">
        <v>18</v>
      </c>
      <c r="C679" s="5">
        <v>6.3200000000000006E-2</v>
      </c>
      <c r="D679" s="6">
        <v>45020</v>
      </c>
      <c r="E679" s="3" t="s">
        <v>526</v>
      </c>
      <c r="F679" s="3"/>
      <c r="G679" s="7" t="s">
        <v>660</v>
      </c>
      <c r="H679" s="8" t="s">
        <v>661</v>
      </c>
      <c r="I679" s="10">
        <v>1</v>
      </c>
      <c r="J679" s="3"/>
      <c r="K679" s="10">
        <v>6750</v>
      </c>
      <c r="L679" s="9">
        <v>6326.9063013698633</v>
      </c>
    </row>
    <row r="680" spans="1:12" ht="15" x14ac:dyDescent="0.25">
      <c r="A680" s="3">
        <f t="shared" si="34"/>
        <v>677</v>
      </c>
      <c r="B680" s="4" t="s">
        <v>315</v>
      </c>
      <c r="C680" s="5">
        <v>7.4999999999999997E-2</v>
      </c>
      <c r="D680" s="6">
        <v>45024</v>
      </c>
      <c r="E680" s="3" t="s">
        <v>318</v>
      </c>
      <c r="F680" s="3"/>
      <c r="G680" s="7" t="s">
        <v>538</v>
      </c>
      <c r="H680" s="8" t="s">
        <v>662</v>
      </c>
      <c r="I680" s="10">
        <v>50</v>
      </c>
      <c r="J680" s="3"/>
      <c r="K680" s="10">
        <v>13671.88</v>
      </c>
      <c r="L680" s="9">
        <v>12666.154032876711</v>
      </c>
    </row>
    <row r="681" spans="1:12" ht="15" x14ac:dyDescent="0.25">
      <c r="A681" s="3">
        <f t="shared" si="34"/>
        <v>678</v>
      </c>
      <c r="B681" s="4" t="s">
        <v>315</v>
      </c>
      <c r="C681" s="5">
        <v>7.4999999999999997E-2</v>
      </c>
      <c r="D681" s="6">
        <v>45029</v>
      </c>
      <c r="E681" s="3" t="s">
        <v>318</v>
      </c>
      <c r="F681" s="3"/>
      <c r="G681" s="7" t="s">
        <v>549</v>
      </c>
      <c r="H681" s="8" t="s">
        <v>661</v>
      </c>
      <c r="I681" s="10">
        <v>4000</v>
      </c>
      <c r="J681" s="3"/>
      <c r="K681" s="10">
        <v>13920</v>
      </c>
      <c r="L681" s="9">
        <v>12910.323287671234</v>
      </c>
    </row>
    <row r="682" spans="1:12" ht="15" x14ac:dyDescent="0.25">
      <c r="A682" s="3">
        <f t="shared" si="34"/>
        <v>679</v>
      </c>
      <c r="B682" s="4" t="s">
        <v>53</v>
      </c>
      <c r="C682" s="5">
        <v>0.19</v>
      </c>
      <c r="D682" s="6">
        <v>45029</v>
      </c>
      <c r="E682" s="3" t="s">
        <v>663</v>
      </c>
      <c r="F682" s="3"/>
      <c r="G682" s="7" t="s">
        <v>664</v>
      </c>
      <c r="H682" s="8" t="s">
        <v>39</v>
      </c>
      <c r="I682" s="10">
        <v>5</v>
      </c>
      <c r="J682" s="3"/>
      <c r="K682" s="10">
        <v>34800</v>
      </c>
      <c r="L682" s="9">
        <v>28405.38082191781</v>
      </c>
    </row>
    <row r="683" spans="1:12" ht="15" x14ac:dyDescent="0.25">
      <c r="A683" s="3">
        <f t="shared" si="34"/>
        <v>680</v>
      </c>
      <c r="B683" s="4" t="s">
        <v>18</v>
      </c>
      <c r="C683" s="5">
        <v>6.3200000000000006E-2</v>
      </c>
      <c r="D683" s="6">
        <v>45030</v>
      </c>
      <c r="E683" s="3" t="s">
        <v>526</v>
      </c>
      <c r="F683" s="3"/>
      <c r="G683" s="7" t="s">
        <v>665</v>
      </c>
      <c r="H683" s="8" t="s">
        <v>661</v>
      </c>
      <c r="I683" s="10">
        <v>1</v>
      </c>
      <c r="J683" s="3"/>
      <c r="K683" s="10">
        <v>18500</v>
      </c>
      <c r="L683" s="9">
        <v>17372.442739726026</v>
      </c>
    </row>
    <row r="684" spans="1:12" ht="15" x14ac:dyDescent="0.25">
      <c r="A684" s="3">
        <f t="shared" si="34"/>
        <v>681</v>
      </c>
      <c r="B684" s="4" t="s">
        <v>315</v>
      </c>
      <c r="C684" s="5">
        <v>7.4999999999999997E-2</v>
      </c>
      <c r="D684" s="6">
        <v>45039</v>
      </c>
      <c r="E684" s="3" t="s">
        <v>318</v>
      </c>
      <c r="F684" s="3"/>
      <c r="G684" s="7" t="s">
        <v>549</v>
      </c>
      <c r="H684" s="8" t="s">
        <v>661</v>
      </c>
      <c r="I684" s="10">
        <v>10000</v>
      </c>
      <c r="J684" s="3"/>
      <c r="K684" s="10">
        <v>34800</v>
      </c>
      <c r="L684" s="9">
        <v>32347.31506849315</v>
      </c>
    </row>
    <row r="685" spans="1:12" ht="15" x14ac:dyDescent="0.25">
      <c r="A685" s="3">
        <f t="shared" si="34"/>
        <v>682</v>
      </c>
      <c r="B685" s="4" t="s">
        <v>315</v>
      </c>
      <c r="C685" s="5">
        <v>7.4999999999999997E-2</v>
      </c>
      <c r="D685" s="6">
        <v>45045</v>
      </c>
      <c r="E685" s="3" t="s">
        <v>318</v>
      </c>
      <c r="F685" s="3"/>
      <c r="G685" s="7" t="s">
        <v>549</v>
      </c>
      <c r="H685" s="8" t="s">
        <v>661</v>
      </c>
      <c r="I685" s="10">
        <v>8000</v>
      </c>
      <c r="J685" s="3"/>
      <c r="K685" s="10">
        <v>27840</v>
      </c>
      <c r="L685" s="9">
        <v>25912.175342465755</v>
      </c>
    </row>
    <row r="686" spans="1:12" ht="15" x14ac:dyDescent="0.25">
      <c r="A686" s="3">
        <f t="shared" si="34"/>
        <v>683</v>
      </c>
      <c r="B686" s="4" t="s">
        <v>315</v>
      </c>
      <c r="C686" s="5">
        <v>7.4999999999999997E-2</v>
      </c>
      <c r="D686" s="6">
        <v>45046</v>
      </c>
      <c r="E686" s="3" t="s">
        <v>318</v>
      </c>
      <c r="F686" s="3"/>
      <c r="G686" s="7" t="s">
        <v>538</v>
      </c>
      <c r="H686" s="8" t="s">
        <v>662</v>
      </c>
      <c r="I686" s="10">
        <v>80</v>
      </c>
      <c r="J686" s="3"/>
      <c r="K686" s="10">
        <v>21875.200000000001</v>
      </c>
      <c r="L686" s="9">
        <v>20364.912219178084</v>
      </c>
    </row>
    <row r="687" spans="1:12" ht="15" x14ac:dyDescent="0.25">
      <c r="A687" s="3">
        <f t="shared" si="34"/>
        <v>684</v>
      </c>
      <c r="B687" s="4" t="s">
        <v>53</v>
      </c>
      <c r="C687" s="5">
        <v>0.19</v>
      </c>
      <c r="D687" s="6">
        <v>45047</v>
      </c>
      <c r="E687" s="3" t="s">
        <v>663</v>
      </c>
      <c r="F687" s="3"/>
      <c r="G687" s="7" t="s">
        <v>584</v>
      </c>
      <c r="H687" s="8" t="s">
        <v>661</v>
      </c>
      <c r="I687" s="10">
        <v>1</v>
      </c>
      <c r="J687" s="3"/>
      <c r="K687" s="10">
        <v>26562.5</v>
      </c>
      <c r="L687" s="9">
        <v>21930.436643835616</v>
      </c>
    </row>
    <row r="688" spans="1:12" ht="15" x14ac:dyDescent="0.25">
      <c r="A688" s="3">
        <f t="shared" si="34"/>
        <v>685</v>
      </c>
      <c r="B688" s="4" t="s">
        <v>16</v>
      </c>
      <c r="C688" s="5">
        <v>0.31669999999999998</v>
      </c>
      <c r="D688" s="6">
        <v>45047</v>
      </c>
      <c r="E688" s="3" t="s">
        <v>318</v>
      </c>
      <c r="F688" s="3"/>
      <c r="G688" s="7" t="s">
        <v>666</v>
      </c>
      <c r="H688" s="8" t="s">
        <v>39</v>
      </c>
      <c r="I688" s="10">
        <v>1</v>
      </c>
      <c r="J688" s="3"/>
      <c r="K688" s="10">
        <v>19745.760000000002</v>
      </c>
      <c r="L688" s="9">
        <v>14006.262645698633</v>
      </c>
    </row>
    <row r="689" spans="1:12" ht="15" x14ac:dyDescent="0.25">
      <c r="A689" s="3">
        <f t="shared" si="34"/>
        <v>686</v>
      </c>
      <c r="B689" s="4" t="s">
        <v>315</v>
      </c>
      <c r="C689" s="5">
        <v>7.4999999999999997E-2</v>
      </c>
      <c r="D689" s="6">
        <v>45067</v>
      </c>
      <c r="E689" s="3" t="s">
        <v>318</v>
      </c>
      <c r="F689" s="3"/>
      <c r="G689" s="7" t="s">
        <v>567</v>
      </c>
      <c r="H689" s="8" t="s">
        <v>667</v>
      </c>
      <c r="I689" s="10">
        <v>2</v>
      </c>
      <c r="J689" s="3"/>
      <c r="K689" s="10">
        <v>11000</v>
      </c>
      <c r="L689" s="9">
        <v>10288.013698630137</v>
      </c>
    </row>
    <row r="690" spans="1:12" ht="15" x14ac:dyDescent="0.25">
      <c r="A690" s="3">
        <f t="shared" si="34"/>
        <v>687</v>
      </c>
      <c r="B690" s="4" t="s">
        <v>315</v>
      </c>
      <c r="C690" s="5">
        <v>7.4999999999999997E-2</v>
      </c>
      <c r="D690" s="6">
        <v>45067</v>
      </c>
      <c r="E690" s="3" t="s">
        <v>318</v>
      </c>
      <c r="F690" s="3"/>
      <c r="G690" s="7" t="s">
        <v>556</v>
      </c>
      <c r="H690" s="8" t="s">
        <v>668</v>
      </c>
      <c r="I690" s="10">
        <v>4</v>
      </c>
      <c r="J690" s="3"/>
      <c r="K690" s="10">
        <v>14000</v>
      </c>
      <c r="L690" s="9">
        <v>13093.835616438357</v>
      </c>
    </row>
    <row r="691" spans="1:12" ht="15" x14ac:dyDescent="0.25">
      <c r="A691" s="3">
        <f t="shared" si="34"/>
        <v>688</v>
      </c>
      <c r="B691" s="4" t="s">
        <v>315</v>
      </c>
      <c r="C691" s="5">
        <v>7.4999999999999997E-2</v>
      </c>
      <c r="D691" s="6">
        <v>45075</v>
      </c>
      <c r="E691" s="3" t="s">
        <v>318</v>
      </c>
      <c r="F691" s="3"/>
      <c r="G691" s="7" t="s">
        <v>549</v>
      </c>
      <c r="H691" s="8" t="s">
        <v>661</v>
      </c>
      <c r="I691" s="10">
        <v>4000</v>
      </c>
      <c r="J691" s="3"/>
      <c r="K691" s="10">
        <v>13920</v>
      </c>
      <c r="L691" s="9">
        <v>13041.895890410959</v>
      </c>
    </row>
    <row r="692" spans="1:12" ht="15" x14ac:dyDescent="0.25">
      <c r="A692" s="3">
        <f t="shared" si="34"/>
        <v>689</v>
      </c>
      <c r="B692" s="4" t="s">
        <v>18</v>
      </c>
      <c r="C692" s="5">
        <v>6.3200000000000006E-2</v>
      </c>
      <c r="D692" s="6">
        <v>45027</v>
      </c>
      <c r="E692" s="3" t="s">
        <v>526</v>
      </c>
      <c r="F692" s="3"/>
      <c r="G692" s="7" t="s">
        <v>669</v>
      </c>
      <c r="H692" s="8" t="s">
        <v>661</v>
      </c>
      <c r="I692" s="10">
        <v>1</v>
      </c>
      <c r="J692" s="3"/>
      <c r="K692" s="10">
        <v>143520.82999999999</v>
      </c>
      <c r="L692" s="9">
        <v>134698.82084416438</v>
      </c>
    </row>
    <row r="693" spans="1:12" ht="15" x14ac:dyDescent="0.25">
      <c r="A693" s="3">
        <f t="shared" si="34"/>
        <v>690</v>
      </c>
      <c r="B693" s="4" t="s">
        <v>53</v>
      </c>
      <c r="C693" s="5">
        <v>0.19</v>
      </c>
      <c r="D693" s="6">
        <v>45042</v>
      </c>
      <c r="E693" s="3" t="s">
        <v>663</v>
      </c>
      <c r="F693" s="3"/>
      <c r="G693" s="7" t="s">
        <v>670</v>
      </c>
      <c r="H693" s="8" t="s">
        <v>661</v>
      </c>
      <c r="I693" s="10">
        <v>1</v>
      </c>
      <c r="J693" s="3"/>
      <c r="K693" s="10">
        <v>2400</v>
      </c>
      <c r="L693" s="9">
        <v>1975.2328767123288</v>
      </c>
    </row>
    <row r="694" spans="1:12" ht="15" x14ac:dyDescent="0.25">
      <c r="A694" s="3">
        <f t="shared" si="34"/>
        <v>691</v>
      </c>
      <c r="B694" s="4" t="s">
        <v>18</v>
      </c>
      <c r="C694" s="5">
        <v>6.3200000000000006E-2</v>
      </c>
      <c r="D694" s="6">
        <v>45049</v>
      </c>
      <c r="E694" s="3" t="s">
        <v>526</v>
      </c>
      <c r="F694" s="3"/>
      <c r="G694" s="7" t="s">
        <v>671</v>
      </c>
      <c r="H694" s="8" t="s">
        <v>661</v>
      </c>
      <c r="I694" s="10">
        <v>1</v>
      </c>
      <c r="J694" s="3"/>
      <c r="K694" s="10">
        <v>2695000</v>
      </c>
      <c r="L694" s="9">
        <v>2539608.5150684933</v>
      </c>
    </row>
    <row r="695" spans="1:12" ht="15" x14ac:dyDescent="0.25">
      <c r="A695" s="3">
        <f t="shared" si="34"/>
        <v>692</v>
      </c>
      <c r="B695" s="4" t="s">
        <v>315</v>
      </c>
      <c r="C695" s="5">
        <v>7.4999999999999997E-2</v>
      </c>
      <c r="D695" s="6">
        <v>45056</v>
      </c>
      <c r="E695" s="3" t="s">
        <v>318</v>
      </c>
      <c r="F695" s="3"/>
      <c r="G695" s="7" t="s">
        <v>672</v>
      </c>
      <c r="H695" s="8" t="s">
        <v>545</v>
      </c>
      <c r="I695" s="10">
        <v>27.089999999999996</v>
      </c>
      <c r="J695" s="3"/>
      <c r="K695" s="10">
        <v>1182480.8400000001</v>
      </c>
      <c r="L695" s="9">
        <v>1103270.8220876714</v>
      </c>
    </row>
    <row r="696" spans="1:12" ht="15" x14ac:dyDescent="0.25">
      <c r="A696" s="3">
        <f t="shared" si="34"/>
        <v>693</v>
      </c>
      <c r="B696" s="4" t="s">
        <v>315</v>
      </c>
      <c r="C696" s="5">
        <v>7.4999999999999997E-2</v>
      </c>
      <c r="D696" s="6">
        <v>45061</v>
      </c>
      <c r="E696" s="3" t="s">
        <v>318</v>
      </c>
      <c r="F696" s="3"/>
      <c r="G696" s="7" t="s">
        <v>538</v>
      </c>
      <c r="H696" s="8" t="s">
        <v>662</v>
      </c>
      <c r="I696" s="10">
        <v>100</v>
      </c>
      <c r="J696" s="3"/>
      <c r="K696" s="10">
        <v>27344</v>
      </c>
      <c r="L696" s="9">
        <v>25540.419726027398</v>
      </c>
    </row>
    <row r="697" spans="1:12" ht="15" x14ac:dyDescent="0.25">
      <c r="A697" s="3">
        <f t="shared" si="34"/>
        <v>694</v>
      </c>
      <c r="B697" s="4" t="s">
        <v>16</v>
      </c>
      <c r="C697" s="5">
        <v>0.31669999999999998</v>
      </c>
      <c r="D697" s="6">
        <v>45065</v>
      </c>
      <c r="E697" s="3" t="s">
        <v>318</v>
      </c>
      <c r="F697" s="3"/>
      <c r="G697" s="7" t="s">
        <v>510</v>
      </c>
      <c r="H697" s="8" t="s">
        <v>39</v>
      </c>
      <c r="I697" s="10">
        <v>1</v>
      </c>
      <c r="J697" s="3"/>
      <c r="K697" s="10">
        <v>11779.66</v>
      </c>
      <c r="L697" s="9">
        <v>8539.6435395232875</v>
      </c>
    </row>
    <row r="698" spans="1:12" ht="15" x14ac:dyDescent="0.25">
      <c r="A698" s="3">
        <f t="shared" si="34"/>
        <v>695</v>
      </c>
      <c r="B698" s="4" t="s">
        <v>16</v>
      </c>
      <c r="C698" s="5">
        <v>0.31669999999999998</v>
      </c>
      <c r="D698" s="6">
        <v>45065</v>
      </c>
      <c r="E698" s="3" t="s">
        <v>318</v>
      </c>
      <c r="F698" s="3"/>
      <c r="G698" s="7" t="s">
        <v>673</v>
      </c>
      <c r="H698" s="8" t="s">
        <v>661</v>
      </c>
      <c r="I698" s="10">
        <v>1</v>
      </c>
      <c r="J698" s="3"/>
      <c r="K698" s="10">
        <v>9745.76</v>
      </c>
      <c r="L698" s="9">
        <v>7065.1713565369864</v>
      </c>
    </row>
    <row r="699" spans="1:12" ht="15" x14ac:dyDescent="0.25">
      <c r="A699" s="3">
        <f t="shared" si="34"/>
        <v>696</v>
      </c>
      <c r="B699" s="4" t="s">
        <v>53</v>
      </c>
      <c r="C699" s="5">
        <v>0.19</v>
      </c>
      <c r="D699" s="6">
        <v>45066</v>
      </c>
      <c r="E699" s="3" t="s">
        <v>663</v>
      </c>
      <c r="F699" s="3"/>
      <c r="G699" s="7" t="s">
        <v>674</v>
      </c>
      <c r="H699" s="8" t="s">
        <v>661</v>
      </c>
      <c r="I699" s="10">
        <v>2</v>
      </c>
      <c r="J699" s="3"/>
      <c r="K699" s="10">
        <v>18644.060000000001</v>
      </c>
      <c r="L699" s="9">
        <v>15577.239829041097</v>
      </c>
    </row>
    <row r="700" spans="1:12" ht="15" x14ac:dyDescent="0.25">
      <c r="A700" s="3">
        <f t="shared" si="34"/>
        <v>697</v>
      </c>
      <c r="B700" s="4" t="s">
        <v>53</v>
      </c>
      <c r="C700" s="5">
        <v>0.19</v>
      </c>
      <c r="D700" s="6">
        <v>45066</v>
      </c>
      <c r="E700" s="3" t="s">
        <v>526</v>
      </c>
      <c r="F700" s="3"/>
      <c r="G700" s="7" t="s">
        <v>584</v>
      </c>
      <c r="H700" s="8" t="s">
        <v>661</v>
      </c>
      <c r="I700" s="10">
        <v>3</v>
      </c>
      <c r="J700" s="3"/>
      <c r="K700" s="10">
        <v>79687.5</v>
      </c>
      <c r="L700" s="9">
        <v>66579.452054794529</v>
      </c>
    </row>
    <row r="701" spans="1:12" ht="15" x14ac:dyDescent="0.25">
      <c r="A701" s="3">
        <f t="shared" si="34"/>
        <v>698</v>
      </c>
      <c r="B701" s="4" t="s">
        <v>18</v>
      </c>
      <c r="C701" s="5">
        <v>6.3200000000000006E-2</v>
      </c>
      <c r="D701" s="6">
        <v>45069</v>
      </c>
      <c r="E701" s="3" t="s">
        <v>526</v>
      </c>
      <c r="F701" s="3"/>
      <c r="G701" s="7" t="s">
        <v>675</v>
      </c>
      <c r="H701" s="8" t="s">
        <v>39</v>
      </c>
      <c r="I701" s="10">
        <v>1</v>
      </c>
      <c r="J701" s="3"/>
      <c r="K701" s="10">
        <v>705000</v>
      </c>
      <c r="L701" s="9">
        <v>666791.70410958899</v>
      </c>
    </row>
    <row r="702" spans="1:12" ht="15" x14ac:dyDescent="0.25">
      <c r="A702" s="3">
        <f t="shared" si="34"/>
        <v>699</v>
      </c>
      <c r="B702" s="4" t="s">
        <v>18</v>
      </c>
      <c r="C702" s="5">
        <v>6.3200000000000006E-2</v>
      </c>
      <c r="D702" s="6">
        <v>45020</v>
      </c>
      <c r="E702" s="3" t="s">
        <v>526</v>
      </c>
      <c r="F702" s="3"/>
      <c r="G702" s="7" t="s">
        <v>676</v>
      </c>
      <c r="H702" s="8" t="s">
        <v>661</v>
      </c>
      <c r="I702" s="10">
        <v>1</v>
      </c>
      <c r="J702" s="3"/>
      <c r="K702" s="10">
        <v>196891.2</v>
      </c>
      <c r="L702" s="9">
        <v>184549.95169841097</v>
      </c>
    </row>
    <row r="703" spans="1:12" ht="15" x14ac:dyDescent="0.25">
      <c r="A703" s="3">
        <f t="shared" si="34"/>
        <v>700</v>
      </c>
      <c r="B703" s="4" t="s">
        <v>315</v>
      </c>
      <c r="C703" s="5">
        <v>7.4999999999999997E-2</v>
      </c>
      <c r="D703" s="6">
        <v>45032</v>
      </c>
      <c r="E703" s="3" t="s">
        <v>318</v>
      </c>
      <c r="F703" s="3"/>
      <c r="G703" s="7" t="s">
        <v>556</v>
      </c>
      <c r="H703" s="8"/>
      <c r="I703" s="10"/>
      <c r="J703" s="3"/>
      <c r="K703" s="10">
        <v>25000</v>
      </c>
      <c r="L703" s="9">
        <v>23202.054794520547</v>
      </c>
    </row>
    <row r="704" spans="1:12" ht="15" x14ac:dyDescent="0.25">
      <c r="A704" s="3">
        <f t="shared" si="34"/>
        <v>701</v>
      </c>
      <c r="B704" s="4" t="s">
        <v>315</v>
      </c>
      <c r="C704" s="5">
        <v>7.4999999999999997E-2</v>
      </c>
      <c r="D704" s="6">
        <v>45032</v>
      </c>
      <c r="E704" s="3" t="s">
        <v>318</v>
      </c>
      <c r="F704" s="3"/>
      <c r="G704" s="7" t="s">
        <v>538</v>
      </c>
      <c r="H704" s="8" t="s">
        <v>539</v>
      </c>
      <c r="I704" s="10">
        <v>50</v>
      </c>
      <c r="J704" s="3"/>
      <c r="K704" s="10">
        <v>13672</v>
      </c>
      <c r="L704" s="9">
        <v>12688.739726027397</v>
      </c>
    </row>
    <row r="705" spans="1:12" ht="15" x14ac:dyDescent="0.25">
      <c r="A705" s="3">
        <f t="shared" si="34"/>
        <v>702</v>
      </c>
      <c r="B705" s="4" t="s">
        <v>53</v>
      </c>
      <c r="C705" s="5">
        <v>0.19</v>
      </c>
      <c r="D705" s="6">
        <v>45049</v>
      </c>
      <c r="E705" s="3" t="s">
        <v>663</v>
      </c>
      <c r="F705" s="3"/>
      <c r="G705" s="7" t="s">
        <v>677</v>
      </c>
      <c r="H705" s="8" t="s">
        <v>661</v>
      </c>
      <c r="I705" s="10">
        <v>1</v>
      </c>
      <c r="J705" s="3"/>
      <c r="K705" s="10">
        <v>1180</v>
      </c>
      <c r="L705" s="9">
        <v>975.45589041095889</v>
      </c>
    </row>
    <row r="706" spans="1:12" ht="15" x14ac:dyDescent="0.25">
      <c r="A706" s="3">
        <f t="shared" si="34"/>
        <v>703</v>
      </c>
      <c r="B706" s="4" t="s">
        <v>315</v>
      </c>
      <c r="C706" s="5">
        <v>7.4999999999999997E-2</v>
      </c>
      <c r="D706" s="6">
        <v>45084</v>
      </c>
      <c r="E706" s="3" t="s">
        <v>318</v>
      </c>
      <c r="F706" s="3"/>
      <c r="G706" s="7" t="s">
        <v>538</v>
      </c>
      <c r="H706" s="8" t="s">
        <v>539</v>
      </c>
      <c r="I706" s="10">
        <v>100</v>
      </c>
      <c r="J706" s="3"/>
      <c r="K706" s="10">
        <v>27344</v>
      </c>
      <c r="L706" s="9">
        <v>25669.648219178081</v>
      </c>
    </row>
    <row r="707" spans="1:12" ht="15" x14ac:dyDescent="0.25">
      <c r="A707" s="3">
        <f t="shared" si="34"/>
        <v>704</v>
      </c>
      <c r="B707" s="4" t="s">
        <v>315</v>
      </c>
      <c r="C707" s="5">
        <v>7.4999999999999997E-2</v>
      </c>
      <c r="D707" s="6">
        <v>45086</v>
      </c>
      <c r="E707" s="3" t="s">
        <v>318</v>
      </c>
      <c r="F707" s="3"/>
      <c r="G707" s="7" t="s">
        <v>549</v>
      </c>
      <c r="H707" s="8" t="s">
        <v>514</v>
      </c>
      <c r="I707" s="10">
        <v>4000</v>
      </c>
      <c r="J707" s="3"/>
      <c r="K707" s="10">
        <v>13920</v>
      </c>
      <c r="L707" s="9">
        <v>13073.358904109589</v>
      </c>
    </row>
    <row r="708" spans="1:12" ht="15" x14ac:dyDescent="0.25">
      <c r="A708" s="3">
        <f t="shared" si="34"/>
        <v>705</v>
      </c>
      <c r="B708" s="4" t="s">
        <v>315</v>
      </c>
      <c r="C708" s="5">
        <v>7.4999999999999997E-2</v>
      </c>
      <c r="D708" s="6">
        <v>45086</v>
      </c>
      <c r="E708" s="3" t="s">
        <v>318</v>
      </c>
      <c r="F708" s="3"/>
      <c r="G708" s="7" t="s">
        <v>549</v>
      </c>
      <c r="H708" s="8" t="s">
        <v>514</v>
      </c>
      <c r="I708" s="10">
        <v>2000</v>
      </c>
      <c r="J708" s="3"/>
      <c r="K708" s="10">
        <v>6960</v>
      </c>
      <c r="L708" s="9">
        <v>6536.6794520547946</v>
      </c>
    </row>
    <row r="709" spans="1:12" ht="15" x14ac:dyDescent="0.25">
      <c r="A709" s="3">
        <f t="shared" si="34"/>
        <v>706</v>
      </c>
      <c r="B709" s="4" t="s">
        <v>315</v>
      </c>
      <c r="C709" s="5">
        <v>7.4999999999999997E-2</v>
      </c>
      <c r="D709" s="6">
        <v>45086</v>
      </c>
      <c r="E709" s="3" t="s">
        <v>318</v>
      </c>
      <c r="F709" s="3"/>
      <c r="G709" s="7" t="s">
        <v>556</v>
      </c>
      <c r="H709" s="8" t="s">
        <v>557</v>
      </c>
      <c r="I709" s="10">
        <v>3</v>
      </c>
      <c r="J709" s="3"/>
      <c r="K709" s="10">
        <v>10500</v>
      </c>
      <c r="L709" s="9">
        <v>9861.3698630136987</v>
      </c>
    </row>
    <row r="710" spans="1:12" ht="15" x14ac:dyDescent="0.25">
      <c r="A710" s="3">
        <f t="shared" ref="A710:A773" si="35">A709+1</f>
        <v>707</v>
      </c>
      <c r="B710" s="4" t="s">
        <v>315</v>
      </c>
      <c r="C710" s="5">
        <v>7.4999999999999997E-2</v>
      </c>
      <c r="D710" s="6">
        <v>45097</v>
      </c>
      <c r="E710" s="3" t="s">
        <v>318</v>
      </c>
      <c r="F710" s="3"/>
      <c r="G710" s="7" t="s">
        <v>549</v>
      </c>
      <c r="H710" s="8" t="s">
        <v>514</v>
      </c>
      <c r="I710" s="10">
        <v>2000</v>
      </c>
      <c r="J710" s="3"/>
      <c r="K710" s="10">
        <v>6960</v>
      </c>
      <c r="L710" s="9">
        <v>6552.41095890411</v>
      </c>
    </row>
    <row r="711" spans="1:12" ht="15" x14ac:dyDescent="0.25">
      <c r="A711" s="3">
        <f t="shared" si="35"/>
        <v>708</v>
      </c>
      <c r="B711" s="4" t="s">
        <v>315</v>
      </c>
      <c r="C711" s="5">
        <v>7.4999999999999997E-2</v>
      </c>
      <c r="D711" s="6">
        <v>45099</v>
      </c>
      <c r="E711" s="3" t="s">
        <v>318</v>
      </c>
      <c r="F711" s="3"/>
      <c r="G711" s="7" t="s">
        <v>538</v>
      </c>
      <c r="H711" s="8" t="s">
        <v>539</v>
      </c>
      <c r="I711" s="10">
        <v>50</v>
      </c>
      <c r="J711" s="3"/>
      <c r="K711" s="10">
        <v>13672</v>
      </c>
      <c r="L711" s="9">
        <v>12876.963835616438</v>
      </c>
    </row>
    <row r="712" spans="1:12" ht="15" x14ac:dyDescent="0.25">
      <c r="A712" s="3">
        <f t="shared" si="35"/>
        <v>709</v>
      </c>
      <c r="B712" s="4" t="s">
        <v>315</v>
      </c>
      <c r="C712" s="5">
        <v>7.4999999999999997E-2</v>
      </c>
      <c r="D712" s="6">
        <v>45100</v>
      </c>
      <c r="E712" s="3" t="s">
        <v>318</v>
      </c>
      <c r="F712" s="3"/>
      <c r="G712" s="7" t="s">
        <v>678</v>
      </c>
      <c r="H712" s="8" t="s">
        <v>514</v>
      </c>
      <c r="I712" s="10">
        <v>1</v>
      </c>
      <c r="J712" s="3"/>
      <c r="K712" s="10">
        <v>17200</v>
      </c>
      <c r="L712" s="9">
        <v>16203.342465753425</v>
      </c>
    </row>
    <row r="713" spans="1:12" ht="15" x14ac:dyDescent="0.25">
      <c r="A713" s="3">
        <f t="shared" si="35"/>
        <v>710</v>
      </c>
      <c r="B713" s="4" t="s">
        <v>315</v>
      </c>
      <c r="C713" s="5">
        <v>7.4999999999999997E-2</v>
      </c>
      <c r="D713" s="6">
        <v>45102</v>
      </c>
      <c r="E713" s="3" t="s">
        <v>318</v>
      </c>
      <c r="F713" s="3"/>
      <c r="G713" s="7" t="s">
        <v>679</v>
      </c>
      <c r="H713" s="8" t="s">
        <v>581</v>
      </c>
      <c r="I713" s="10">
        <v>15</v>
      </c>
      <c r="J713" s="3"/>
      <c r="K713" s="10">
        <v>33000</v>
      </c>
      <c r="L713" s="9">
        <v>31101.369863013701</v>
      </c>
    </row>
    <row r="714" spans="1:12" ht="15" x14ac:dyDescent="0.25">
      <c r="A714" s="3">
        <f t="shared" si="35"/>
        <v>711</v>
      </c>
      <c r="B714" s="4" t="s">
        <v>10</v>
      </c>
      <c r="C714" s="5">
        <v>9.5000000000000001E-2</v>
      </c>
      <c r="D714" s="6">
        <v>45090</v>
      </c>
      <c r="E714" s="3" t="s">
        <v>663</v>
      </c>
      <c r="F714" s="3"/>
      <c r="G714" s="7" t="s">
        <v>680</v>
      </c>
      <c r="H714" s="8" t="s">
        <v>514</v>
      </c>
      <c r="I714" s="10">
        <v>1</v>
      </c>
      <c r="J714" s="3"/>
      <c r="K714" s="10">
        <v>17578.12</v>
      </c>
      <c r="L714" s="9">
        <v>16242.182879999998</v>
      </c>
    </row>
    <row r="715" spans="1:12" ht="15" x14ac:dyDescent="0.25">
      <c r="A715" s="3">
        <f t="shared" si="35"/>
        <v>712</v>
      </c>
      <c r="B715" s="4" t="s">
        <v>10</v>
      </c>
      <c r="C715" s="5">
        <v>9.5000000000000001E-2</v>
      </c>
      <c r="D715" s="6">
        <v>45090</v>
      </c>
      <c r="E715" s="3" t="s">
        <v>663</v>
      </c>
      <c r="F715" s="3"/>
      <c r="G715" s="7" t="s">
        <v>681</v>
      </c>
      <c r="H715" s="8" t="s">
        <v>514</v>
      </c>
      <c r="I715" s="10">
        <v>1</v>
      </c>
      <c r="J715" s="3"/>
      <c r="K715" s="10">
        <v>22881.360000000001</v>
      </c>
      <c r="L715" s="9">
        <v>21142.376639999999</v>
      </c>
    </row>
    <row r="716" spans="1:12" ht="15" x14ac:dyDescent="0.25">
      <c r="A716" s="3">
        <f t="shared" si="35"/>
        <v>713</v>
      </c>
      <c r="B716" s="4" t="s">
        <v>10</v>
      </c>
      <c r="C716" s="5">
        <v>9.5000000000000001E-2</v>
      </c>
      <c r="D716" s="6">
        <v>45090</v>
      </c>
      <c r="E716" s="3" t="s">
        <v>663</v>
      </c>
      <c r="F716" s="3"/>
      <c r="G716" s="7">
        <v>212.19</v>
      </c>
      <c r="H716" s="8" t="s">
        <v>514</v>
      </c>
      <c r="I716" s="10">
        <v>1</v>
      </c>
      <c r="J716" s="3"/>
      <c r="K716" s="10">
        <v>4107.1400000000003</v>
      </c>
      <c r="L716" s="9">
        <v>3794.9973600000003</v>
      </c>
    </row>
    <row r="717" spans="1:12" ht="15" x14ac:dyDescent="0.25">
      <c r="A717" s="3">
        <f t="shared" si="35"/>
        <v>714</v>
      </c>
      <c r="B717" s="4" t="s">
        <v>10</v>
      </c>
      <c r="C717" s="5">
        <v>9.5000000000000001E-2</v>
      </c>
      <c r="D717" s="6">
        <v>45090</v>
      </c>
      <c r="E717" s="3" t="s">
        <v>663</v>
      </c>
      <c r="F717" s="3"/>
      <c r="G717" s="7" t="s">
        <v>682</v>
      </c>
      <c r="H717" s="8" t="s">
        <v>514</v>
      </c>
      <c r="I717" s="10">
        <v>3</v>
      </c>
      <c r="J717" s="3"/>
      <c r="K717" s="10">
        <v>20762.72</v>
      </c>
      <c r="L717" s="9">
        <v>19184.753280000001</v>
      </c>
    </row>
    <row r="718" spans="1:12" ht="15" x14ac:dyDescent="0.25">
      <c r="A718" s="3">
        <f t="shared" si="35"/>
        <v>715</v>
      </c>
      <c r="B718" s="4" t="s">
        <v>10</v>
      </c>
      <c r="C718" s="5">
        <v>9.5000000000000001E-2</v>
      </c>
      <c r="D718" s="6">
        <v>45090</v>
      </c>
      <c r="E718" s="3" t="s">
        <v>663</v>
      </c>
      <c r="F718" s="3"/>
      <c r="G718" s="7" t="s">
        <v>683</v>
      </c>
      <c r="H718" s="8" t="s">
        <v>514</v>
      </c>
      <c r="I718" s="10">
        <v>4</v>
      </c>
      <c r="J718" s="3"/>
      <c r="K718" s="10">
        <v>28898.3</v>
      </c>
      <c r="L718" s="9">
        <v>26702.029200000001</v>
      </c>
    </row>
    <row r="719" spans="1:12" ht="15" x14ac:dyDescent="0.25">
      <c r="A719" s="3">
        <f t="shared" si="35"/>
        <v>716</v>
      </c>
      <c r="B719" s="4" t="s">
        <v>10</v>
      </c>
      <c r="C719" s="5">
        <v>9.5000000000000001E-2</v>
      </c>
      <c r="D719" s="6">
        <v>45090</v>
      </c>
      <c r="E719" s="3" t="s">
        <v>663</v>
      </c>
      <c r="F719" s="3"/>
      <c r="G719" s="7" t="s">
        <v>684</v>
      </c>
      <c r="H719" s="8" t="s">
        <v>514</v>
      </c>
      <c r="I719" s="10">
        <v>4</v>
      </c>
      <c r="J719" s="3"/>
      <c r="K719" s="10">
        <v>1389.84</v>
      </c>
      <c r="L719" s="9">
        <v>1284.21216</v>
      </c>
    </row>
    <row r="720" spans="1:12" ht="15" x14ac:dyDescent="0.25">
      <c r="A720" s="3">
        <f t="shared" si="35"/>
        <v>717</v>
      </c>
      <c r="B720" s="4" t="s">
        <v>10</v>
      </c>
      <c r="C720" s="5">
        <v>9.5000000000000001E-2</v>
      </c>
      <c r="D720" s="6">
        <v>45091</v>
      </c>
      <c r="E720" s="3" t="s">
        <v>663</v>
      </c>
      <c r="F720" s="3"/>
      <c r="G720" s="7" t="s">
        <v>685</v>
      </c>
      <c r="H720" s="8" t="s">
        <v>514</v>
      </c>
      <c r="I720" s="10">
        <v>11</v>
      </c>
      <c r="J720" s="3"/>
      <c r="K720" s="10">
        <v>8127.12</v>
      </c>
      <c r="L720" s="9">
        <v>7511.5741578082188</v>
      </c>
    </row>
    <row r="721" spans="1:12" ht="15" x14ac:dyDescent="0.25">
      <c r="A721" s="3">
        <f t="shared" si="35"/>
        <v>718</v>
      </c>
      <c r="B721" s="4" t="s">
        <v>53</v>
      </c>
      <c r="C721" s="5">
        <v>0.19</v>
      </c>
      <c r="D721" s="6">
        <v>45091</v>
      </c>
      <c r="E721" s="3" t="s">
        <v>526</v>
      </c>
      <c r="F721" s="3"/>
      <c r="G721" s="7" t="s">
        <v>686</v>
      </c>
      <c r="H721" s="8" t="s">
        <v>514</v>
      </c>
      <c r="I721" s="10">
        <v>1</v>
      </c>
      <c r="J721" s="3"/>
      <c r="K721" s="10">
        <v>28906.25</v>
      </c>
      <c r="L721" s="9">
        <v>24527.547089041094</v>
      </c>
    </row>
    <row r="722" spans="1:12" ht="15" x14ac:dyDescent="0.25">
      <c r="A722" s="3">
        <f t="shared" si="35"/>
        <v>719</v>
      </c>
      <c r="B722" s="4" t="s">
        <v>53</v>
      </c>
      <c r="C722" s="5">
        <v>0.19</v>
      </c>
      <c r="D722" s="6">
        <v>45092</v>
      </c>
      <c r="E722" s="3" t="s">
        <v>526</v>
      </c>
      <c r="F722" s="3"/>
      <c r="G722" s="7" t="s">
        <v>677</v>
      </c>
      <c r="H722" s="8"/>
      <c r="I722" s="10">
        <v>0</v>
      </c>
      <c r="J722" s="3"/>
      <c r="K722" s="10">
        <v>4860</v>
      </c>
      <c r="L722" s="9">
        <v>4126.3397260273969</v>
      </c>
    </row>
    <row r="723" spans="1:12" ht="15" x14ac:dyDescent="0.25">
      <c r="A723" s="3">
        <f t="shared" si="35"/>
        <v>720</v>
      </c>
      <c r="B723" s="4" t="s">
        <v>53</v>
      </c>
      <c r="C723" s="5">
        <v>0.19</v>
      </c>
      <c r="D723" s="6">
        <v>45096</v>
      </c>
      <c r="E723" s="3" t="s">
        <v>526</v>
      </c>
      <c r="F723" s="3"/>
      <c r="G723" s="7" t="s">
        <v>677</v>
      </c>
      <c r="H723" s="8"/>
      <c r="I723" s="10">
        <v>0</v>
      </c>
      <c r="J723" s="3"/>
      <c r="K723" s="10">
        <v>1000</v>
      </c>
      <c r="L723" s="9">
        <v>851.1232876712329</v>
      </c>
    </row>
    <row r="724" spans="1:12" ht="15" x14ac:dyDescent="0.25">
      <c r="A724" s="3">
        <f t="shared" si="35"/>
        <v>721</v>
      </c>
      <c r="B724" s="4" t="s">
        <v>18</v>
      </c>
      <c r="C724" s="5">
        <v>6.3200000000000006E-2</v>
      </c>
      <c r="D724" s="6">
        <v>45094</v>
      </c>
      <c r="E724" s="3" t="s">
        <v>663</v>
      </c>
      <c r="F724" s="3"/>
      <c r="G724" s="7" t="s">
        <v>687</v>
      </c>
      <c r="H724" s="8" t="s">
        <v>514</v>
      </c>
      <c r="I724" s="10">
        <v>1</v>
      </c>
      <c r="J724" s="3"/>
      <c r="K724" s="10">
        <v>21300</v>
      </c>
      <c r="L724" s="9">
        <v>20237.824438356165</v>
      </c>
    </row>
    <row r="725" spans="1:12" ht="15" x14ac:dyDescent="0.25">
      <c r="A725" s="3">
        <f t="shared" si="35"/>
        <v>722</v>
      </c>
      <c r="B725" s="4" t="s">
        <v>18</v>
      </c>
      <c r="C725" s="5">
        <v>6.3200000000000006E-2</v>
      </c>
      <c r="D725" s="6">
        <v>45089</v>
      </c>
      <c r="E725" s="3" t="s">
        <v>526</v>
      </c>
      <c r="F725" s="3"/>
      <c r="G725" s="7" t="s">
        <v>688</v>
      </c>
      <c r="H725" s="8" t="s">
        <v>511</v>
      </c>
      <c r="I725" s="10">
        <v>1</v>
      </c>
      <c r="J725" s="3"/>
      <c r="K725" s="10">
        <v>30250</v>
      </c>
      <c r="L725" s="9">
        <v>28715.322191780822</v>
      </c>
    </row>
    <row r="726" spans="1:12" ht="15" x14ac:dyDescent="0.25">
      <c r="A726" s="3">
        <f t="shared" si="35"/>
        <v>723</v>
      </c>
      <c r="B726" s="4" t="s">
        <v>18</v>
      </c>
      <c r="C726" s="5">
        <v>6.3200000000000006E-2</v>
      </c>
      <c r="D726" s="6">
        <v>45089</v>
      </c>
      <c r="E726" s="3" t="s">
        <v>526</v>
      </c>
      <c r="F726" s="3"/>
      <c r="G726" s="7" t="s">
        <v>689</v>
      </c>
      <c r="H726" s="8" t="s">
        <v>514</v>
      </c>
      <c r="I726" s="10">
        <v>101</v>
      </c>
      <c r="J726" s="3"/>
      <c r="K726" s="10">
        <v>53000</v>
      </c>
      <c r="L726" s="9">
        <v>50311.143013698631</v>
      </c>
    </row>
    <row r="727" spans="1:12" ht="15" x14ac:dyDescent="0.25">
      <c r="A727" s="3">
        <f t="shared" si="35"/>
        <v>724</v>
      </c>
      <c r="B727" s="4" t="s">
        <v>20</v>
      </c>
      <c r="C727" s="5">
        <v>9.5000000000000001E-2</v>
      </c>
      <c r="D727" s="6">
        <v>45098</v>
      </c>
      <c r="E727" s="3" t="s">
        <v>526</v>
      </c>
      <c r="F727" s="3"/>
      <c r="G727" s="7" t="s">
        <v>690</v>
      </c>
      <c r="H727" s="8" t="s">
        <v>514</v>
      </c>
      <c r="I727" s="10">
        <v>1</v>
      </c>
      <c r="J727" s="3"/>
      <c r="K727" s="10">
        <v>16500</v>
      </c>
      <c r="L727" s="9">
        <v>15280.356164383562</v>
      </c>
    </row>
    <row r="728" spans="1:12" ht="15" x14ac:dyDescent="0.25">
      <c r="A728" s="3">
        <f t="shared" si="35"/>
        <v>725</v>
      </c>
      <c r="B728" s="4" t="s">
        <v>18</v>
      </c>
      <c r="C728" s="5">
        <v>6.3200000000000006E-2</v>
      </c>
      <c r="D728" s="6">
        <v>45105</v>
      </c>
      <c r="E728" s="3" t="s">
        <v>526</v>
      </c>
      <c r="F728" s="3"/>
      <c r="G728" s="7" t="s">
        <v>691</v>
      </c>
      <c r="H728" s="8"/>
      <c r="I728" s="10">
        <v>1</v>
      </c>
      <c r="J728" s="3"/>
      <c r="K728" s="10">
        <v>14800</v>
      </c>
      <c r="L728" s="9">
        <v>14090.151452054793</v>
      </c>
    </row>
    <row r="729" spans="1:12" ht="15" x14ac:dyDescent="0.25">
      <c r="A729" s="3">
        <f t="shared" si="35"/>
        <v>726</v>
      </c>
      <c r="B729" s="4" t="s">
        <v>315</v>
      </c>
      <c r="C729" s="5">
        <v>7.4999999999999997E-2</v>
      </c>
      <c r="D729" s="6">
        <v>45115</v>
      </c>
      <c r="E729" s="3" t="s">
        <v>318</v>
      </c>
      <c r="F729" s="3"/>
      <c r="G729" s="7" t="s">
        <v>538</v>
      </c>
      <c r="H729" s="8" t="s">
        <v>539</v>
      </c>
      <c r="I729" s="10">
        <v>50</v>
      </c>
      <c r="J729" s="3"/>
      <c r="K729" s="10">
        <v>13672</v>
      </c>
      <c r="L729" s="9">
        <v>12921.912876712329</v>
      </c>
    </row>
    <row r="730" spans="1:12" ht="15" x14ac:dyDescent="0.25">
      <c r="A730" s="3">
        <f t="shared" si="35"/>
        <v>727</v>
      </c>
      <c r="B730" s="4" t="s">
        <v>315</v>
      </c>
      <c r="C730" s="5">
        <v>7.4999999999999997E-2</v>
      </c>
      <c r="D730" s="6">
        <v>45122</v>
      </c>
      <c r="E730" s="3" t="s">
        <v>318</v>
      </c>
      <c r="F730" s="3"/>
      <c r="G730" s="7" t="s">
        <v>538</v>
      </c>
      <c r="H730" s="8" t="s">
        <v>539</v>
      </c>
      <c r="I730" s="10">
        <v>50</v>
      </c>
      <c r="J730" s="3"/>
      <c r="K730" s="10">
        <v>13672</v>
      </c>
      <c r="L730" s="9">
        <v>12941.578082191782</v>
      </c>
    </row>
    <row r="731" spans="1:12" ht="15" x14ac:dyDescent="0.25">
      <c r="A731" s="3">
        <f t="shared" si="35"/>
        <v>728</v>
      </c>
      <c r="B731" s="4" t="s">
        <v>315</v>
      </c>
      <c r="C731" s="5">
        <v>7.4999999999999997E-2</v>
      </c>
      <c r="D731" s="6">
        <v>45129</v>
      </c>
      <c r="E731" s="3" t="s">
        <v>318</v>
      </c>
      <c r="F731" s="3"/>
      <c r="G731" s="7" t="s">
        <v>538</v>
      </c>
      <c r="H731" s="8" t="s">
        <v>539</v>
      </c>
      <c r="I731" s="10">
        <v>50</v>
      </c>
      <c r="J731" s="3"/>
      <c r="K731" s="10">
        <v>13671.88</v>
      </c>
      <c r="L731" s="9">
        <v>12961.129526027396</v>
      </c>
    </row>
    <row r="732" spans="1:12" ht="15" x14ac:dyDescent="0.25">
      <c r="A732" s="3">
        <f t="shared" si="35"/>
        <v>729</v>
      </c>
      <c r="B732" s="4" t="s">
        <v>315</v>
      </c>
      <c r="C732" s="5">
        <v>7.4999999999999997E-2</v>
      </c>
      <c r="D732" s="6">
        <v>45122</v>
      </c>
      <c r="E732" s="3" t="s">
        <v>318</v>
      </c>
      <c r="F732" s="3"/>
      <c r="G732" s="7" t="s">
        <v>556</v>
      </c>
      <c r="H732" s="8"/>
      <c r="I732" s="10"/>
      <c r="J732" s="3"/>
      <c r="K732" s="10">
        <v>15000</v>
      </c>
      <c r="L732" s="9">
        <v>14198.630136986301</v>
      </c>
    </row>
    <row r="733" spans="1:12" ht="15" x14ac:dyDescent="0.25">
      <c r="A733" s="3">
        <f t="shared" si="35"/>
        <v>730</v>
      </c>
      <c r="B733" s="4" t="s">
        <v>315</v>
      </c>
      <c r="C733" s="5">
        <v>7.4999999999999997E-2</v>
      </c>
      <c r="D733" s="6">
        <v>45122</v>
      </c>
      <c r="E733" s="3" t="s">
        <v>318</v>
      </c>
      <c r="F733" s="3"/>
      <c r="G733" s="7" t="s">
        <v>692</v>
      </c>
      <c r="H733" s="8" t="s">
        <v>559</v>
      </c>
      <c r="I733" s="10">
        <v>1490</v>
      </c>
      <c r="J733" s="3"/>
      <c r="K733" s="10">
        <v>132584.74</v>
      </c>
      <c r="L733" s="9">
        <v>125501.44567123287</v>
      </c>
    </row>
    <row r="734" spans="1:12" ht="15" x14ac:dyDescent="0.25">
      <c r="A734" s="3">
        <f t="shared" si="35"/>
        <v>731</v>
      </c>
      <c r="B734" s="4" t="s">
        <v>315</v>
      </c>
      <c r="C734" s="5">
        <v>7.4999999999999997E-2</v>
      </c>
      <c r="D734" s="6">
        <v>45127</v>
      </c>
      <c r="E734" s="3" t="s">
        <v>318</v>
      </c>
      <c r="F734" s="3"/>
      <c r="G734" s="7" t="s">
        <v>693</v>
      </c>
      <c r="H734" s="8"/>
      <c r="I734" s="10"/>
      <c r="J734" s="3"/>
      <c r="K734" s="10">
        <v>61918.74</v>
      </c>
      <c r="L734" s="9">
        <v>58674.367664383557</v>
      </c>
    </row>
    <row r="735" spans="1:12" ht="15" x14ac:dyDescent="0.25">
      <c r="A735" s="3">
        <f t="shared" si="35"/>
        <v>732</v>
      </c>
      <c r="B735" s="4" t="s">
        <v>315</v>
      </c>
      <c r="C735" s="5">
        <v>7.4999999999999997E-2</v>
      </c>
      <c r="D735" s="6">
        <v>45135</v>
      </c>
      <c r="E735" s="3" t="s">
        <v>318</v>
      </c>
      <c r="F735" s="3"/>
      <c r="G735" s="7" t="s">
        <v>556</v>
      </c>
      <c r="H735" s="8" t="s">
        <v>694</v>
      </c>
      <c r="I735" s="10">
        <v>2</v>
      </c>
      <c r="J735" s="3"/>
      <c r="K735" s="10">
        <v>6000</v>
      </c>
      <c r="L735" s="9">
        <v>5695.4794520547948</v>
      </c>
    </row>
    <row r="736" spans="1:12" ht="15" x14ac:dyDescent="0.25">
      <c r="A736" s="3">
        <f t="shared" si="35"/>
        <v>733</v>
      </c>
      <c r="B736" s="4" t="s">
        <v>315</v>
      </c>
      <c r="C736" s="5">
        <v>7.4999999999999997E-2</v>
      </c>
      <c r="D736" s="6">
        <v>45138</v>
      </c>
      <c r="E736" s="3" t="s">
        <v>318</v>
      </c>
      <c r="F736" s="3"/>
      <c r="G736" s="7" t="s">
        <v>693</v>
      </c>
      <c r="H736" s="8"/>
      <c r="I736" s="10"/>
      <c r="J736" s="3"/>
      <c r="K736" s="10">
        <v>49492.24</v>
      </c>
      <c r="L736" s="9">
        <v>47010.84824109589</v>
      </c>
    </row>
    <row r="737" spans="1:12" ht="15" x14ac:dyDescent="0.25">
      <c r="A737" s="3">
        <f t="shared" si="35"/>
        <v>734</v>
      </c>
      <c r="B737" s="4" t="s">
        <v>18</v>
      </c>
      <c r="C737" s="5">
        <v>6.3200000000000006E-2</v>
      </c>
      <c r="D737" s="6">
        <v>45135</v>
      </c>
      <c r="E737" s="3" t="s">
        <v>663</v>
      </c>
      <c r="F737" s="3"/>
      <c r="G737" s="7" t="s">
        <v>691</v>
      </c>
      <c r="H737" s="8"/>
      <c r="I737" s="10"/>
      <c r="J737" s="3"/>
      <c r="K737" s="10">
        <v>10735</v>
      </c>
      <c r="L737" s="9">
        <v>10275.883167123287</v>
      </c>
    </row>
    <row r="738" spans="1:12" ht="15" x14ac:dyDescent="0.25">
      <c r="A738" s="3">
        <f t="shared" si="35"/>
        <v>735</v>
      </c>
      <c r="B738" s="4" t="s">
        <v>18</v>
      </c>
      <c r="C738" s="5">
        <v>6.3200000000000006E-2</v>
      </c>
      <c r="D738" s="6">
        <v>45135</v>
      </c>
      <c r="E738" s="3" t="s">
        <v>663</v>
      </c>
      <c r="F738" s="3"/>
      <c r="G738" s="7" t="s">
        <v>691</v>
      </c>
      <c r="H738" s="8"/>
      <c r="I738" s="10"/>
      <c r="J738" s="3"/>
      <c r="K738" s="10">
        <v>8535</v>
      </c>
      <c r="L738" s="9">
        <v>8169.9732493150686</v>
      </c>
    </row>
    <row r="739" spans="1:12" ht="15" x14ac:dyDescent="0.25">
      <c r="A739" s="3">
        <f t="shared" si="35"/>
        <v>736</v>
      </c>
      <c r="B739" s="4" t="s">
        <v>16</v>
      </c>
      <c r="C739" s="5">
        <v>0.31669999999999998</v>
      </c>
      <c r="D739" s="6">
        <v>45138</v>
      </c>
      <c r="E739" s="3" t="s">
        <v>318</v>
      </c>
      <c r="F739" s="3"/>
      <c r="G739" s="7" t="s">
        <v>695</v>
      </c>
      <c r="H739" s="8" t="s">
        <v>514</v>
      </c>
      <c r="I739" s="10">
        <v>1</v>
      </c>
      <c r="J739" s="3"/>
      <c r="K739" s="10">
        <v>12287.3</v>
      </c>
      <c r="L739" s="9">
        <v>9685.9338355068485</v>
      </c>
    </row>
    <row r="740" spans="1:12" ht="15" x14ac:dyDescent="0.25">
      <c r="A740" s="3">
        <f t="shared" si="35"/>
        <v>737</v>
      </c>
      <c r="B740" s="4" t="s">
        <v>18</v>
      </c>
      <c r="C740" s="5">
        <v>6.3200000000000006E-2</v>
      </c>
      <c r="D740" s="6">
        <v>45138</v>
      </c>
      <c r="E740" s="3" t="s">
        <v>663</v>
      </c>
      <c r="F740" s="3"/>
      <c r="G740" s="7" t="s">
        <v>696</v>
      </c>
      <c r="H740" s="8" t="s">
        <v>545</v>
      </c>
      <c r="I740" s="10">
        <v>10.39</v>
      </c>
      <c r="J740" s="3"/>
      <c r="K740" s="10">
        <v>597425</v>
      </c>
      <c r="L740" s="9">
        <v>572184.53030136984</v>
      </c>
    </row>
    <row r="741" spans="1:12" ht="15" x14ac:dyDescent="0.25">
      <c r="A741" s="3">
        <f t="shared" si="35"/>
        <v>738</v>
      </c>
      <c r="B741" s="4" t="s">
        <v>18</v>
      </c>
      <c r="C741" s="5">
        <v>6.3200000000000006E-2</v>
      </c>
      <c r="D741" s="6">
        <v>45138</v>
      </c>
      <c r="E741" s="3" t="s">
        <v>663</v>
      </c>
      <c r="F741" s="3"/>
      <c r="G741" s="7" t="s">
        <v>697</v>
      </c>
      <c r="H741" s="8" t="s">
        <v>545</v>
      </c>
      <c r="I741" s="10">
        <v>11.81</v>
      </c>
      <c r="J741" s="3"/>
      <c r="K741" s="10">
        <v>590500</v>
      </c>
      <c r="L741" s="9">
        <v>565552.10301369859</v>
      </c>
    </row>
    <row r="742" spans="1:12" ht="15" x14ac:dyDescent="0.25">
      <c r="A742" s="3">
        <f t="shared" si="35"/>
        <v>739</v>
      </c>
      <c r="B742" s="4" t="s">
        <v>18</v>
      </c>
      <c r="C742" s="5">
        <v>6.3200000000000006E-2</v>
      </c>
      <c r="D742" s="6">
        <v>45138</v>
      </c>
      <c r="E742" s="3" t="s">
        <v>663</v>
      </c>
      <c r="F742" s="3"/>
      <c r="G742" s="7" t="s">
        <v>698</v>
      </c>
      <c r="H742" s="8" t="s">
        <v>545</v>
      </c>
      <c r="I742" s="10">
        <v>1.2</v>
      </c>
      <c r="J742" s="3"/>
      <c r="K742" s="10">
        <v>102000</v>
      </c>
      <c r="L742" s="9">
        <v>97690.625753424654</v>
      </c>
    </row>
    <row r="743" spans="1:12" ht="15" x14ac:dyDescent="0.25">
      <c r="A743" s="3">
        <f t="shared" si="35"/>
        <v>740</v>
      </c>
      <c r="B743" s="4" t="s">
        <v>18</v>
      </c>
      <c r="C743" s="5">
        <v>6.3200000000000006E-2</v>
      </c>
      <c r="D743" s="6">
        <v>45138</v>
      </c>
      <c r="E743" s="3" t="s">
        <v>663</v>
      </c>
      <c r="F743" s="3"/>
      <c r="G743" s="7" t="s">
        <v>699</v>
      </c>
      <c r="H743" s="8" t="s">
        <v>545</v>
      </c>
      <c r="I743" s="10">
        <v>1.85</v>
      </c>
      <c r="J743" s="3"/>
      <c r="K743" s="10">
        <v>111000</v>
      </c>
      <c r="L743" s="9">
        <v>106310.38684931507</v>
      </c>
    </row>
    <row r="744" spans="1:12" ht="15" x14ac:dyDescent="0.25">
      <c r="A744" s="3">
        <f t="shared" si="35"/>
        <v>741</v>
      </c>
      <c r="B744" s="4" t="s">
        <v>53</v>
      </c>
      <c r="C744" s="5">
        <v>0.19</v>
      </c>
      <c r="D744" s="6">
        <v>45118</v>
      </c>
      <c r="E744" s="3" t="s">
        <v>663</v>
      </c>
      <c r="F744" s="3"/>
      <c r="G744" s="7" t="s">
        <v>686</v>
      </c>
      <c r="H744" s="8" t="s">
        <v>514</v>
      </c>
      <c r="I744" s="10">
        <v>1</v>
      </c>
      <c r="J744" s="3"/>
      <c r="K744" s="10">
        <v>26562.5</v>
      </c>
      <c r="L744" s="9">
        <v>22912.157534246577</v>
      </c>
    </row>
    <row r="745" spans="1:12" ht="15" x14ac:dyDescent="0.25">
      <c r="A745" s="3">
        <f t="shared" si="35"/>
        <v>742</v>
      </c>
      <c r="B745" s="4" t="s">
        <v>53</v>
      </c>
      <c r="C745" s="5">
        <v>0.19</v>
      </c>
      <c r="D745" s="6">
        <v>45132</v>
      </c>
      <c r="E745" s="3" t="s">
        <v>663</v>
      </c>
      <c r="F745" s="3"/>
      <c r="G745" s="7" t="s">
        <v>677</v>
      </c>
      <c r="H745" s="8"/>
      <c r="I745" s="10">
        <v>0</v>
      </c>
      <c r="J745" s="3"/>
      <c r="K745" s="10">
        <v>7000</v>
      </c>
      <c r="L745" s="9">
        <v>6089.0410958904113</v>
      </c>
    </row>
    <row r="746" spans="1:12" ht="15" x14ac:dyDescent="0.25">
      <c r="A746" s="3">
        <f t="shared" si="35"/>
        <v>743</v>
      </c>
      <c r="B746" s="4" t="s">
        <v>18</v>
      </c>
      <c r="C746" s="5">
        <v>6.3200000000000006E-2</v>
      </c>
      <c r="D746" s="6">
        <v>45125</v>
      </c>
      <c r="E746" s="3" t="s">
        <v>663</v>
      </c>
      <c r="F746" s="3"/>
      <c r="G746" s="7" t="s">
        <v>700</v>
      </c>
      <c r="H746" s="8" t="s">
        <v>514</v>
      </c>
      <c r="I746" s="10">
        <v>1</v>
      </c>
      <c r="J746" s="3"/>
      <c r="K746" s="10">
        <v>310000</v>
      </c>
      <c r="L746" s="9">
        <v>296205.08493150683</v>
      </c>
    </row>
    <row r="747" spans="1:12" ht="15" x14ac:dyDescent="0.25">
      <c r="A747" s="3">
        <f t="shared" si="35"/>
        <v>744</v>
      </c>
      <c r="B747" s="4" t="s">
        <v>18</v>
      </c>
      <c r="C747" s="5">
        <v>6.3200000000000006E-2</v>
      </c>
      <c r="D747" s="6">
        <v>45129</v>
      </c>
      <c r="E747" s="3" t="s">
        <v>663</v>
      </c>
      <c r="F747" s="3"/>
      <c r="G747" s="7" t="s">
        <v>701</v>
      </c>
      <c r="H747" s="8" t="s">
        <v>511</v>
      </c>
      <c r="I747" s="10">
        <v>1</v>
      </c>
      <c r="J747" s="3"/>
      <c r="K747" s="10">
        <v>1950</v>
      </c>
      <c r="L747" s="9">
        <v>1864.5761095890412</v>
      </c>
    </row>
    <row r="748" spans="1:12" ht="15" x14ac:dyDescent="0.25">
      <c r="A748" s="3">
        <f t="shared" si="35"/>
        <v>745</v>
      </c>
      <c r="B748" s="4" t="s">
        <v>18</v>
      </c>
      <c r="C748" s="5">
        <v>6.3200000000000006E-2</v>
      </c>
      <c r="D748" s="6">
        <v>45127</v>
      </c>
      <c r="E748" s="3" t="s">
        <v>663</v>
      </c>
      <c r="F748" s="3"/>
      <c r="G748" s="7" t="s">
        <v>624</v>
      </c>
      <c r="H748" s="8" t="s">
        <v>702</v>
      </c>
      <c r="I748" s="10">
        <v>225</v>
      </c>
      <c r="J748" s="3"/>
      <c r="K748" s="10">
        <v>247500</v>
      </c>
      <c r="L748" s="9">
        <v>236572.02739726027</v>
      </c>
    </row>
    <row r="749" spans="1:12" ht="15" x14ac:dyDescent="0.25">
      <c r="A749" s="3">
        <f t="shared" si="35"/>
        <v>746</v>
      </c>
      <c r="B749" s="4" t="s">
        <v>18</v>
      </c>
      <c r="C749" s="5">
        <v>6.3200000000000006E-2</v>
      </c>
      <c r="D749" s="6">
        <v>45132</v>
      </c>
      <c r="E749" s="3" t="s">
        <v>663</v>
      </c>
      <c r="F749" s="3"/>
      <c r="G749" s="7" t="s">
        <v>703</v>
      </c>
      <c r="H749" s="8" t="s">
        <v>514</v>
      </c>
      <c r="I749" s="10">
        <v>1</v>
      </c>
      <c r="J749" s="3"/>
      <c r="K749" s="10">
        <v>475000</v>
      </c>
      <c r="L749" s="9">
        <v>454438.35616438359</v>
      </c>
    </row>
    <row r="750" spans="1:12" ht="15" x14ac:dyDescent="0.25">
      <c r="A750" s="3">
        <f t="shared" si="35"/>
        <v>747</v>
      </c>
      <c r="B750" s="4" t="s">
        <v>18</v>
      </c>
      <c r="C750" s="5">
        <v>6.3200000000000006E-2</v>
      </c>
      <c r="D750" s="6">
        <v>45141</v>
      </c>
      <c r="E750" s="3" t="s">
        <v>526</v>
      </c>
      <c r="F750" s="3"/>
      <c r="G750" s="7" t="s">
        <v>704</v>
      </c>
      <c r="H750" s="8" t="s">
        <v>705</v>
      </c>
      <c r="I750" s="10">
        <v>2</v>
      </c>
      <c r="J750" s="3"/>
      <c r="K750" s="10">
        <v>13584</v>
      </c>
      <c r="L750" s="9">
        <v>13017.14898410959</v>
      </c>
    </row>
    <row r="751" spans="1:12" ht="15" x14ac:dyDescent="0.25">
      <c r="A751" s="3">
        <f t="shared" si="35"/>
        <v>748</v>
      </c>
      <c r="B751" s="4" t="s">
        <v>18</v>
      </c>
      <c r="C751" s="5">
        <v>6.3200000000000006E-2</v>
      </c>
      <c r="D751" s="6">
        <v>45155</v>
      </c>
      <c r="E751" s="3" t="s">
        <v>526</v>
      </c>
      <c r="F751" s="3"/>
      <c r="G751" s="7" t="s">
        <v>706</v>
      </c>
      <c r="H751" s="8" t="s">
        <v>705</v>
      </c>
      <c r="I751" s="10">
        <v>1</v>
      </c>
      <c r="J751" s="3"/>
      <c r="K751" s="10">
        <v>15333</v>
      </c>
      <c r="L751" s="9">
        <v>14730.333284383561</v>
      </c>
    </row>
    <row r="752" spans="1:12" ht="15" x14ac:dyDescent="0.25">
      <c r="A752" s="3">
        <f t="shared" si="35"/>
        <v>749</v>
      </c>
      <c r="B752" s="4" t="s">
        <v>16</v>
      </c>
      <c r="C752" s="5">
        <v>0.31669999999999998</v>
      </c>
      <c r="D752" s="6">
        <v>45145</v>
      </c>
      <c r="E752" s="3" t="s">
        <v>318</v>
      </c>
      <c r="F752" s="3"/>
      <c r="G752" s="7" t="s">
        <v>707</v>
      </c>
      <c r="H752" s="8" t="s">
        <v>705</v>
      </c>
      <c r="I752" s="10">
        <v>2</v>
      </c>
      <c r="J752" s="3"/>
      <c r="K752" s="10">
        <v>1525.43</v>
      </c>
      <c r="L752" s="9">
        <v>1211.7435002821919</v>
      </c>
    </row>
    <row r="753" spans="1:12" ht="15" x14ac:dyDescent="0.25">
      <c r="A753" s="3">
        <f t="shared" si="35"/>
        <v>750</v>
      </c>
      <c r="B753" s="4" t="s">
        <v>315</v>
      </c>
      <c r="C753" s="5">
        <v>7.4999999999999997E-2</v>
      </c>
      <c r="D753" s="6">
        <v>45154</v>
      </c>
      <c r="E753" s="3" t="s">
        <v>318</v>
      </c>
      <c r="F753" s="3"/>
      <c r="G753" s="7" t="s">
        <v>708</v>
      </c>
      <c r="H753" s="8" t="s">
        <v>559</v>
      </c>
      <c r="I753" s="10">
        <v>125</v>
      </c>
      <c r="J753" s="3"/>
      <c r="K753" s="10">
        <v>2750</v>
      </c>
      <c r="L753" s="9">
        <v>2621.1643835616437</v>
      </c>
    </row>
    <row r="754" spans="1:12" ht="15" x14ac:dyDescent="0.25">
      <c r="A754" s="3">
        <f t="shared" si="35"/>
        <v>751</v>
      </c>
      <c r="B754" s="4" t="s">
        <v>315</v>
      </c>
      <c r="C754" s="5">
        <v>7.4999999999999997E-2</v>
      </c>
      <c r="D754" s="6">
        <v>45147</v>
      </c>
      <c r="E754" s="3" t="s">
        <v>318</v>
      </c>
      <c r="F754" s="3"/>
      <c r="G754" s="7" t="s">
        <v>709</v>
      </c>
      <c r="H754" s="8" t="s">
        <v>705</v>
      </c>
      <c r="I754" s="10">
        <v>50</v>
      </c>
      <c r="J754" s="3"/>
      <c r="K754" s="10">
        <v>40254</v>
      </c>
      <c r="L754" s="9">
        <v>38310.228082191781</v>
      </c>
    </row>
    <row r="755" spans="1:12" ht="15" x14ac:dyDescent="0.25">
      <c r="A755" s="3">
        <f t="shared" si="35"/>
        <v>752</v>
      </c>
      <c r="B755" s="4" t="s">
        <v>315</v>
      </c>
      <c r="C755" s="5">
        <v>7.4999999999999997E-2</v>
      </c>
      <c r="D755" s="6">
        <v>45148</v>
      </c>
      <c r="E755" s="3" t="s">
        <v>318</v>
      </c>
      <c r="F755" s="3"/>
      <c r="G755" s="7" t="s">
        <v>710</v>
      </c>
      <c r="H755" s="8" t="s">
        <v>705</v>
      </c>
      <c r="I755" s="10">
        <v>0</v>
      </c>
      <c r="J755" s="3"/>
      <c r="K755" s="10">
        <v>40067.199999999997</v>
      </c>
      <c r="L755" s="9">
        <v>38140.68120547945</v>
      </c>
    </row>
    <row r="756" spans="1:12" ht="15" x14ac:dyDescent="0.25">
      <c r="A756" s="3">
        <f t="shared" si="35"/>
        <v>753</v>
      </c>
      <c r="B756" s="4" t="s">
        <v>315</v>
      </c>
      <c r="C756" s="5">
        <v>7.4999999999999997E-2</v>
      </c>
      <c r="D756" s="6">
        <v>45149</v>
      </c>
      <c r="E756" s="3" t="s">
        <v>318</v>
      </c>
      <c r="F756" s="3"/>
      <c r="G756" s="7" t="s">
        <v>711</v>
      </c>
      <c r="H756" s="8" t="s">
        <v>705</v>
      </c>
      <c r="I756" s="10">
        <v>10</v>
      </c>
      <c r="J756" s="3"/>
      <c r="K756" s="10">
        <v>40678</v>
      </c>
      <c r="L756" s="9">
        <v>38730.471095890411</v>
      </c>
    </row>
    <row r="757" spans="1:12" ht="15" x14ac:dyDescent="0.25">
      <c r="A757" s="3">
        <f t="shared" si="35"/>
        <v>754</v>
      </c>
      <c r="B757" s="4" t="s">
        <v>315</v>
      </c>
      <c r="C757" s="5">
        <v>7.4999999999999997E-2</v>
      </c>
      <c r="D757" s="6">
        <v>45150</v>
      </c>
      <c r="E757" s="3" t="s">
        <v>318</v>
      </c>
      <c r="F757" s="3"/>
      <c r="G757" s="7" t="s">
        <v>712</v>
      </c>
      <c r="H757" s="8" t="s">
        <v>705</v>
      </c>
      <c r="I757" s="10">
        <v>122</v>
      </c>
      <c r="J757" s="3"/>
      <c r="K757" s="10">
        <v>40474.720000000001</v>
      </c>
      <c r="L757" s="9">
        <v>38545.240197260275</v>
      </c>
    </row>
    <row r="758" spans="1:12" ht="15" x14ac:dyDescent="0.25">
      <c r="A758" s="3">
        <f t="shared" si="35"/>
        <v>755</v>
      </c>
      <c r="B758" s="4" t="s">
        <v>315</v>
      </c>
      <c r="C758" s="5">
        <v>7.4999999999999997E-2</v>
      </c>
      <c r="D758" s="6">
        <v>45152</v>
      </c>
      <c r="E758" s="3" t="s">
        <v>318</v>
      </c>
      <c r="F758" s="3"/>
      <c r="G758" s="7" t="s">
        <v>713</v>
      </c>
      <c r="H758" s="8" t="s">
        <v>559</v>
      </c>
      <c r="I758" s="10">
        <v>75</v>
      </c>
      <c r="J758" s="3"/>
      <c r="K758" s="10">
        <v>37626.75</v>
      </c>
      <c r="L758" s="9">
        <v>35848.499486301371</v>
      </c>
    </row>
    <row r="759" spans="1:12" ht="15" x14ac:dyDescent="0.25">
      <c r="A759" s="3">
        <f t="shared" si="35"/>
        <v>756</v>
      </c>
      <c r="B759" s="4" t="s">
        <v>315</v>
      </c>
      <c r="C759" s="5">
        <v>7.4999999999999997E-2</v>
      </c>
      <c r="D759" s="6">
        <v>45153</v>
      </c>
      <c r="E759" s="3" t="s">
        <v>318</v>
      </c>
      <c r="F759" s="3"/>
      <c r="G759" s="7" t="s">
        <v>714</v>
      </c>
      <c r="H759" s="8"/>
      <c r="I759" s="10"/>
      <c r="J759" s="3"/>
      <c r="K759" s="10">
        <v>37957.65</v>
      </c>
      <c r="L759" s="9">
        <v>36171.560578767123</v>
      </c>
    </row>
    <row r="760" spans="1:12" ht="15" x14ac:dyDescent="0.25">
      <c r="A760" s="3">
        <f t="shared" si="35"/>
        <v>757</v>
      </c>
      <c r="B760" s="4" t="s">
        <v>315</v>
      </c>
      <c r="C760" s="5">
        <v>7.4999999999999997E-2</v>
      </c>
      <c r="D760" s="6">
        <v>45155</v>
      </c>
      <c r="E760" s="3" t="s">
        <v>318</v>
      </c>
      <c r="F760" s="3"/>
      <c r="G760" s="7" t="s">
        <v>715</v>
      </c>
      <c r="H760" s="8" t="s">
        <v>705</v>
      </c>
      <c r="I760" s="10">
        <v>17</v>
      </c>
      <c r="J760" s="3"/>
      <c r="K760" s="10">
        <v>38771.18</v>
      </c>
      <c r="L760" s="9">
        <v>36962.743453424657</v>
      </c>
    </row>
    <row r="761" spans="1:12" ht="15" x14ac:dyDescent="0.25">
      <c r="A761" s="3">
        <f t="shared" si="35"/>
        <v>758</v>
      </c>
      <c r="B761" s="4" t="s">
        <v>315</v>
      </c>
      <c r="C761" s="5">
        <v>7.4999999999999997E-2</v>
      </c>
      <c r="D761" s="6">
        <v>45156</v>
      </c>
      <c r="E761" s="3" t="s">
        <v>318</v>
      </c>
      <c r="F761" s="3"/>
      <c r="G761" s="7" t="s">
        <v>716</v>
      </c>
      <c r="H761" s="8" t="s">
        <v>559</v>
      </c>
      <c r="I761" s="10">
        <v>90</v>
      </c>
      <c r="J761" s="3"/>
      <c r="K761" s="10">
        <v>41949</v>
      </c>
      <c r="L761" s="9">
        <v>40000.957397260274</v>
      </c>
    </row>
    <row r="762" spans="1:12" ht="15" x14ac:dyDescent="0.25">
      <c r="A762" s="3">
        <f t="shared" si="35"/>
        <v>759</v>
      </c>
      <c r="B762" s="4" t="s">
        <v>315</v>
      </c>
      <c r="C762" s="5">
        <v>7.4999999999999997E-2</v>
      </c>
      <c r="D762" s="6">
        <v>45141</v>
      </c>
      <c r="E762" s="3" t="s">
        <v>318</v>
      </c>
      <c r="F762" s="3"/>
      <c r="G762" s="7" t="s">
        <v>538</v>
      </c>
      <c r="H762" s="8" t="s">
        <v>539</v>
      </c>
      <c r="I762" s="10">
        <v>180</v>
      </c>
      <c r="J762" s="3"/>
      <c r="K762" s="10">
        <v>49359.6</v>
      </c>
      <c r="L762" s="9">
        <v>46915.285561643832</v>
      </c>
    </row>
    <row r="763" spans="1:12" ht="15" x14ac:dyDescent="0.25">
      <c r="A763" s="3">
        <f t="shared" si="35"/>
        <v>760</v>
      </c>
      <c r="B763" s="4" t="s">
        <v>315</v>
      </c>
      <c r="C763" s="5">
        <v>7.4999999999999997E-2</v>
      </c>
      <c r="D763" s="6">
        <v>45141</v>
      </c>
      <c r="E763" s="3" t="s">
        <v>318</v>
      </c>
      <c r="F763" s="3"/>
      <c r="G763" s="7" t="s">
        <v>538</v>
      </c>
      <c r="H763" s="8" t="s">
        <v>539</v>
      </c>
      <c r="I763" s="10">
        <v>240</v>
      </c>
      <c r="J763" s="3"/>
      <c r="K763" s="10">
        <v>65812.800000000003</v>
      </c>
      <c r="L763" s="9">
        <v>62553.714082191786</v>
      </c>
    </row>
    <row r="764" spans="1:12" ht="15" x14ac:dyDescent="0.25">
      <c r="A764" s="3">
        <f t="shared" si="35"/>
        <v>761</v>
      </c>
      <c r="B764" s="4" t="s">
        <v>315</v>
      </c>
      <c r="C764" s="5">
        <v>7.4999999999999997E-2</v>
      </c>
      <c r="D764" s="6">
        <v>45141</v>
      </c>
      <c r="E764" s="3" t="s">
        <v>318</v>
      </c>
      <c r="F764" s="3"/>
      <c r="G764" s="7" t="s">
        <v>538</v>
      </c>
      <c r="H764" s="8" t="s">
        <v>539</v>
      </c>
      <c r="I764" s="10">
        <v>180</v>
      </c>
      <c r="J764" s="3"/>
      <c r="K764" s="10">
        <v>49359.6</v>
      </c>
      <c r="L764" s="9">
        <v>46915.285561643832</v>
      </c>
    </row>
    <row r="765" spans="1:12" ht="15" x14ac:dyDescent="0.25">
      <c r="A765" s="3">
        <f t="shared" si="35"/>
        <v>762</v>
      </c>
      <c r="B765" s="4" t="s">
        <v>315</v>
      </c>
      <c r="C765" s="5">
        <v>7.4999999999999997E-2</v>
      </c>
      <c r="D765" s="6">
        <v>45152</v>
      </c>
      <c r="E765" s="3" t="s">
        <v>318</v>
      </c>
      <c r="F765" s="3"/>
      <c r="G765" s="7" t="s">
        <v>717</v>
      </c>
      <c r="H765" s="8" t="s">
        <v>718</v>
      </c>
      <c r="I765" s="10">
        <v>15</v>
      </c>
      <c r="J765" s="3"/>
      <c r="K765" s="10">
        <v>33000</v>
      </c>
      <c r="L765" s="9">
        <v>31440.410958904111</v>
      </c>
    </row>
    <row r="766" spans="1:12" ht="15" x14ac:dyDescent="0.25">
      <c r="A766" s="3">
        <f t="shared" si="35"/>
        <v>763</v>
      </c>
      <c r="B766" s="4" t="s">
        <v>315</v>
      </c>
      <c r="C766" s="5">
        <v>7.4999999999999997E-2</v>
      </c>
      <c r="D766" s="6">
        <v>45143</v>
      </c>
      <c r="E766" s="3" t="s">
        <v>318</v>
      </c>
      <c r="F766" s="3"/>
      <c r="G766" s="7" t="s">
        <v>556</v>
      </c>
      <c r="H766" s="8" t="s">
        <v>694</v>
      </c>
      <c r="I766" s="10">
        <v>2</v>
      </c>
      <c r="J766" s="3"/>
      <c r="K766" s="10">
        <v>6000</v>
      </c>
      <c r="L766" s="9">
        <v>5705.3424657534251</v>
      </c>
    </row>
    <row r="767" spans="1:12" ht="15" x14ac:dyDescent="0.25">
      <c r="A767" s="3">
        <f t="shared" si="35"/>
        <v>764</v>
      </c>
      <c r="B767" s="4" t="s">
        <v>315</v>
      </c>
      <c r="C767" s="5">
        <v>7.4999999999999997E-2</v>
      </c>
      <c r="D767" s="6">
        <v>45149</v>
      </c>
      <c r="E767" s="3" t="s">
        <v>318</v>
      </c>
      <c r="F767" s="3"/>
      <c r="G767" s="7" t="s">
        <v>538</v>
      </c>
      <c r="H767" s="8" t="s">
        <v>539</v>
      </c>
      <c r="I767" s="10">
        <v>50</v>
      </c>
      <c r="J767" s="3"/>
      <c r="K767" s="10">
        <v>13672</v>
      </c>
      <c r="L767" s="9">
        <v>13017.429589041096</v>
      </c>
    </row>
    <row r="768" spans="1:12" ht="15" x14ac:dyDescent="0.25">
      <c r="A768" s="3">
        <f t="shared" si="35"/>
        <v>765</v>
      </c>
      <c r="B768" s="4" t="s">
        <v>315</v>
      </c>
      <c r="C768" s="5">
        <v>7.4999999999999997E-2</v>
      </c>
      <c r="D768" s="6">
        <v>45155</v>
      </c>
      <c r="E768" s="3" t="s">
        <v>318</v>
      </c>
      <c r="F768" s="3"/>
      <c r="G768" s="7" t="s">
        <v>719</v>
      </c>
      <c r="H768" s="8" t="s">
        <v>559</v>
      </c>
      <c r="I768" s="10">
        <v>485.5</v>
      </c>
      <c r="J768" s="3"/>
      <c r="K768" s="10">
        <v>29675.279999999999</v>
      </c>
      <c r="L768" s="9">
        <v>28291.111117808217</v>
      </c>
    </row>
    <row r="769" spans="1:12" ht="15" x14ac:dyDescent="0.25">
      <c r="A769" s="3">
        <f t="shared" si="35"/>
        <v>766</v>
      </c>
      <c r="B769" s="4" t="s">
        <v>315</v>
      </c>
      <c r="C769" s="5">
        <v>7.4999999999999997E-2</v>
      </c>
      <c r="D769" s="6">
        <v>45139</v>
      </c>
      <c r="E769" s="3" t="s">
        <v>318</v>
      </c>
      <c r="F769" s="3"/>
      <c r="G769" s="7" t="s">
        <v>720</v>
      </c>
      <c r="H769" s="8" t="s">
        <v>539</v>
      </c>
      <c r="I769" s="10">
        <v>50</v>
      </c>
      <c r="J769" s="3"/>
      <c r="K769" s="10">
        <v>44726.770000000004</v>
      </c>
      <c r="L769" s="9">
        <v>42493.494977397262</v>
      </c>
    </row>
    <row r="770" spans="1:12" ht="15" x14ac:dyDescent="0.25">
      <c r="A770" s="3">
        <f t="shared" si="35"/>
        <v>767</v>
      </c>
      <c r="B770" s="4" t="s">
        <v>315</v>
      </c>
      <c r="C770" s="5">
        <v>7.4999999999999997E-2</v>
      </c>
      <c r="D770" s="6">
        <v>45162</v>
      </c>
      <c r="E770" s="3" t="s">
        <v>318</v>
      </c>
      <c r="F770" s="3"/>
      <c r="G770" s="7" t="s">
        <v>556</v>
      </c>
      <c r="H770" s="8" t="s">
        <v>694</v>
      </c>
      <c r="I770" s="10">
        <v>2</v>
      </c>
      <c r="J770" s="3"/>
      <c r="K770" s="10">
        <v>6000</v>
      </c>
      <c r="L770" s="9">
        <v>5728.767123287671</v>
      </c>
    </row>
    <row r="771" spans="1:12" ht="15" x14ac:dyDescent="0.25">
      <c r="A771" s="3">
        <f t="shared" si="35"/>
        <v>768</v>
      </c>
      <c r="B771" s="4" t="s">
        <v>18</v>
      </c>
      <c r="C771" s="5">
        <v>6.3200000000000006E-2</v>
      </c>
      <c r="D771" s="6">
        <v>45154</v>
      </c>
      <c r="E771" s="3" t="s">
        <v>663</v>
      </c>
      <c r="F771" s="3"/>
      <c r="G771" s="7" t="s">
        <v>721</v>
      </c>
      <c r="H771" s="8" t="s">
        <v>722</v>
      </c>
      <c r="I771" s="10">
        <v>165</v>
      </c>
      <c r="J771" s="3"/>
      <c r="K771" s="10">
        <v>41016.699999999997</v>
      </c>
      <c r="L771" s="9">
        <v>39397.428108712324</v>
      </c>
    </row>
    <row r="772" spans="1:12" ht="15" x14ac:dyDescent="0.25">
      <c r="A772" s="3">
        <f t="shared" si="35"/>
        <v>769</v>
      </c>
      <c r="B772" s="4" t="s">
        <v>18</v>
      </c>
      <c r="C772" s="5">
        <v>6.3200000000000006E-2</v>
      </c>
      <c r="D772" s="6">
        <v>45157</v>
      </c>
      <c r="E772" s="3" t="s">
        <v>663</v>
      </c>
      <c r="F772" s="3"/>
      <c r="G772" s="7" t="s">
        <v>723</v>
      </c>
      <c r="H772" s="8" t="s">
        <v>722</v>
      </c>
      <c r="I772" s="10">
        <v>15</v>
      </c>
      <c r="J772" s="3"/>
      <c r="K772" s="10">
        <v>39889.800000000003</v>
      </c>
      <c r="L772" s="9">
        <v>38335.737106849316</v>
      </c>
    </row>
    <row r="773" spans="1:12" ht="15" x14ac:dyDescent="0.25">
      <c r="A773" s="3">
        <f t="shared" si="35"/>
        <v>770</v>
      </c>
      <c r="B773" s="4" t="s">
        <v>18</v>
      </c>
      <c r="C773" s="5">
        <v>6.3200000000000006E-2</v>
      </c>
      <c r="D773" s="6">
        <v>45159</v>
      </c>
      <c r="E773" s="3" t="s">
        <v>663</v>
      </c>
      <c r="F773" s="3"/>
      <c r="G773" s="7" t="s">
        <v>724</v>
      </c>
      <c r="H773" s="8" t="s">
        <v>722</v>
      </c>
      <c r="I773" s="10">
        <v>211</v>
      </c>
      <c r="J773" s="3"/>
      <c r="K773" s="10">
        <v>31632.68</v>
      </c>
      <c r="L773" s="9">
        <v>30411.259893567123</v>
      </c>
    </row>
    <row r="774" spans="1:12" ht="15" x14ac:dyDescent="0.25">
      <c r="A774" s="3">
        <f t="shared" ref="A774:A837" si="36">A773+1</f>
        <v>771</v>
      </c>
      <c r="B774" s="4" t="s">
        <v>18</v>
      </c>
      <c r="C774" s="5">
        <v>6.3200000000000006E-2</v>
      </c>
      <c r="D774" s="6">
        <v>45160</v>
      </c>
      <c r="E774" s="3" t="s">
        <v>663</v>
      </c>
      <c r="F774" s="3"/>
      <c r="G774" s="7" t="s">
        <v>725</v>
      </c>
      <c r="H774" s="8" t="s">
        <v>705</v>
      </c>
      <c r="I774" s="10">
        <v>1</v>
      </c>
      <c r="J774" s="3"/>
      <c r="K774" s="10">
        <v>36785.67</v>
      </c>
      <c r="L774" s="9">
        <v>35371.649001731508</v>
      </c>
    </row>
    <row r="775" spans="1:12" ht="15" x14ac:dyDescent="0.25">
      <c r="A775" s="3">
        <f t="shared" si="36"/>
        <v>772</v>
      </c>
      <c r="B775" s="4" t="s">
        <v>18</v>
      </c>
      <c r="C775" s="5">
        <v>6.3200000000000006E-2</v>
      </c>
      <c r="D775" s="6">
        <v>45161</v>
      </c>
      <c r="E775" s="3" t="s">
        <v>663</v>
      </c>
      <c r="F775" s="3"/>
      <c r="G775" s="7" t="s">
        <v>726</v>
      </c>
      <c r="H775" s="8" t="s">
        <v>705</v>
      </c>
      <c r="I775" s="10">
        <v>48</v>
      </c>
      <c r="J775" s="3"/>
      <c r="K775" s="10">
        <v>39707.730000000003</v>
      </c>
      <c r="L775" s="9">
        <v>38188.262037106855</v>
      </c>
    </row>
    <row r="776" spans="1:12" ht="15" x14ac:dyDescent="0.25">
      <c r="A776" s="3">
        <f t="shared" si="36"/>
        <v>773</v>
      </c>
      <c r="B776" s="4" t="s">
        <v>53</v>
      </c>
      <c r="C776" s="5">
        <v>0.19</v>
      </c>
      <c r="D776" s="6">
        <v>45152</v>
      </c>
      <c r="E776" s="3" t="s">
        <v>663</v>
      </c>
      <c r="F776" s="3"/>
      <c r="G776" s="7" t="s">
        <v>727</v>
      </c>
      <c r="H776" s="8" t="s">
        <v>705</v>
      </c>
      <c r="I776" s="10">
        <v>1</v>
      </c>
      <c r="J776" s="3"/>
      <c r="K776" s="10">
        <v>10169.5</v>
      </c>
      <c r="L776" s="9">
        <v>8951.9461643835621</v>
      </c>
    </row>
    <row r="777" spans="1:12" ht="15" x14ac:dyDescent="0.25">
      <c r="A777" s="3">
        <f t="shared" si="36"/>
        <v>774</v>
      </c>
      <c r="B777" s="4" t="s">
        <v>18</v>
      </c>
      <c r="C777" s="5">
        <v>6.3200000000000006E-2</v>
      </c>
      <c r="D777" s="6">
        <v>45157</v>
      </c>
      <c r="E777" s="3" t="s">
        <v>663</v>
      </c>
      <c r="F777" s="3"/>
      <c r="G777" s="7" t="s">
        <v>728</v>
      </c>
      <c r="H777" s="8" t="s">
        <v>705</v>
      </c>
      <c r="I777" s="10">
        <v>2</v>
      </c>
      <c r="J777" s="3"/>
      <c r="K777" s="10">
        <v>2250</v>
      </c>
      <c r="L777" s="9">
        <v>2162.3424657534247</v>
      </c>
    </row>
    <row r="778" spans="1:12" ht="15" x14ac:dyDescent="0.25">
      <c r="A778" s="3">
        <f t="shared" si="36"/>
        <v>775</v>
      </c>
      <c r="B778" s="4" t="s">
        <v>18</v>
      </c>
      <c r="C778" s="5">
        <v>6.3200000000000006E-2</v>
      </c>
      <c r="D778" s="6">
        <v>45361</v>
      </c>
      <c r="E778" s="3" t="s">
        <v>729</v>
      </c>
      <c r="F778" s="3"/>
      <c r="G778" s="7" t="s">
        <v>730</v>
      </c>
      <c r="H778" s="8" t="s">
        <v>511</v>
      </c>
      <c r="I778" s="10">
        <v>1</v>
      </c>
      <c r="J778" s="3"/>
      <c r="K778" s="10">
        <v>1450000</v>
      </c>
      <c r="L778" s="9">
        <v>1444727.5616438356</v>
      </c>
    </row>
    <row r="779" spans="1:12" ht="15" x14ac:dyDescent="0.25">
      <c r="A779" s="3">
        <f t="shared" si="36"/>
        <v>776</v>
      </c>
      <c r="B779" s="4" t="s">
        <v>16</v>
      </c>
      <c r="C779" s="5">
        <v>0.31669999999999998</v>
      </c>
      <c r="D779" s="6">
        <v>45183</v>
      </c>
      <c r="E779" s="3" t="s">
        <v>318</v>
      </c>
      <c r="F779" s="3"/>
      <c r="G779" s="7" t="s">
        <v>673</v>
      </c>
      <c r="H779" s="8" t="s">
        <v>705</v>
      </c>
      <c r="I779" s="10">
        <v>1</v>
      </c>
      <c r="J779" s="3"/>
      <c r="K779" s="10">
        <v>9745.76</v>
      </c>
      <c r="L779" s="9">
        <v>8062.992996690411</v>
      </c>
    </row>
    <row r="780" spans="1:12" ht="15" x14ac:dyDescent="0.25">
      <c r="A780" s="3">
        <f t="shared" si="36"/>
        <v>777</v>
      </c>
      <c r="B780" s="4" t="s">
        <v>315</v>
      </c>
      <c r="C780" s="5">
        <v>7.4999999999999997E-2</v>
      </c>
      <c r="D780" s="6">
        <v>45174</v>
      </c>
      <c r="E780" s="3" t="s">
        <v>318</v>
      </c>
      <c r="F780" s="3"/>
      <c r="G780" s="7" t="s">
        <v>541</v>
      </c>
      <c r="H780" s="8" t="s">
        <v>539</v>
      </c>
      <c r="I780" s="10">
        <v>50</v>
      </c>
      <c r="J780" s="3"/>
      <c r="K780" s="10">
        <v>14062.5</v>
      </c>
      <c r="L780" s="9">
        <v>13461.472602739726</v>
      </c>
    </row>
    <row r="781" spans="1:12" ht="15" x14ac:dyDescent="0.25">
      <c r="A781" s="3">
        <f t="shared" si="36"/>
        <v>778</v>
      </c>
      <c r="B781" s="4" t="s">
        <v>315</v>
      </c>
      <c r="C781" s="5">
        <v>7.4999999999999997E-2</v>
      </c>
      <c r="D781" s="6">
        <v>45183</v>
      </c>
      <c r="E781" s="3" t="s">
        <v>318</v>
      </c>
      <c r="F781" s="3"/>
      <c r="G781" s="7" t="s">
        <v>731</v>
      </c>
      <c r="H781" s="8" t="s">
        <v>705</v>
      </c>
      <c r="I781" s="10">
        <v>17</v>
      </c>
      <c r="J781" s="3"/>
      <c r="K781" s="10">
        <v>3322.01</v>
      </c>
      <c r="L781" s="9">
        <v>3186.1716458904111</v>
      </c>
    </row>
    <row r="782" spans="1:12" ht="15" x14ac:dyDescent="0.25">
      <c r="A782" s="3">
        <f t="shared" si="36"/>
        <v>779</v>
      </c>
      <c r="B782" s="4" t="s">
        <v>315</v>
      </c>
      <c r="C782" s="5">
        <v>7.4999999999999997E-2</v>
      </c>
      <c r="D782" s="6">
        <v>45185</v>
      </c>
      <c r="E782" s="3" t="s">
        <v>318</v>
      </c>
      <c r="F782" s="3"/>
      <c r="G782" s="7" t="s">
        <v>732</v>
      </c>
      <c r="H782" s="8" t="s">
        <v>426</v>
      </c>
      <c r="I782" s="10">
        <v>12.2</v>
      </c>
      <c r="J782" s="3"/>
      <c r="K782" s="10">
        <v>14990</v>
      </c>
      <c r="L782" s="9">
        <v>14383.213013698631</v>
      </c>
    </row>
    <row r="783" spans="1:12" ht="15" x14ac:dyDescent="0.25">
      <c r="A783" s="3">
        <f t="shared" si="36"/>
        <v>780</v>
      </c>
      <c r="B783" s="4" t="s">
        <v>315</v>
      </c>
      <c r="C783" s="5">
        <v>7.4999999999999997E-2</v>
      </c>
      <c r="D783" s="6">
        <v>45186</v>
      </c>
      <c r="E783" s="3" t="s">
        <v>318</v>
      </c>
      <c r="F783" s="3"/>
      <c r="G783" s="7" t="s">
        <v>556</v>
      </c>
      <c r="H783" s="8" t="s">
        <v>694</v>
      </c>
      <c r="I783" s="10">
        <v>2</v>
      </c>
      <c r="J783" s="3"/>
      <c r="K783" s="10">
        <v>6000</v>
      </c>
      <c r="L783" s="9">
        <v>5758.3561643835619</v>
      </c>
    </row>
    <row r="784" spans="1:12" ht="15" x14ac:dyDescent="0.25">
      <c r="A784" s="3">
        <f t="shared" si="36"/>
        <v>781</v>
      </c>
      <c r="B784" s="4" t="s">
        <v>315</v>
      </c>
      <c r="C784" s="5">
        <v>7.4999999999999997E-2</v>
      </c>
      <c r="D784" s="6">
        <v>45194</v>
      </c>
      <c r="E784" s="3" t="s">
        <v>318</v>
      </c>
      <c r="F784" s="3"/>
      <c r="G784" s="7" t="s">
        <v>733</v>
      </c>
      <c r="H784" s="8" t="s">
        <v>734</v>
      </c>
      <c r="I784" s="10">
        <v>19</v>
      </c>
      <c r="J784" s="3"/>
      <c r="K784" s="10">
        <v>5635.59</v>
      </c>
      <c r="L784" s="9">
        <v>5417.8863863013703</v>
      </c>
    </row>
    <row r="785" spans="1:12" ht="15" x14ac:dyDescent="0.25">
      <c r="A785" s="3">
        <f t="shared" si="36"/>
        <v>782</v>
      </c>
      <c r="B785" s="4" t="s">
        <v>315</v>
      </c>
      <c r="C785" s="5">
        <v>7.4999999999999997E-2</v>
      </c>
      <c r="D785" s="6">
        <v>45197</v>
      </c>
      <c r="E785" s="3" t="s">
        <v>318</v>
      </c>
      <c r="F785" s="3"/>
      <c r="G785" s="7" t="s">
        <v>538</v>
      </c>
      <c r="H785" s="8" t="s">
        <v>539</v>
      </c>
      <c r="I785" s="10">
        <v>50</v>
      </c>
      <c r="J785" s="3"/>
      <c r="K785" s="10">
        <v>13672</v>
      </c>
      <c r="L785" s="9">
        <v>13152.276712328767</v>
      </c>
    </row>
    <row r="786" spans="1:12" ht="15" x14ac:dyDescent="0.25">
      <c r="A786" s="3">
        <f t="shared" si="36"/>
        <v>783</v>
      </c>
      <c r="B786" s="4" t="s">
        <v>315</v>
      </c>
      <c r="C786" s="5">
        <v>7.4999999999999997E-2</v>
      </c>
      <c r="D786" s="6">
        <v>45199</v>
      </c>
      <c r="E786" s="3" t="s">
        <v>318</v>
      </c>
      <c r="F786" s="3"/>
      <c r="G786" s="7" t="s">
        <v>735</v>
      </c>
      <c r="H786" s="8" t="s">
        <v>559</v>
      </c>
      <c r="I786" s="10">
        <v>112</v>
      </c>
      <c r="J786" s="3"/>
      <c r="K786" s="10">
        <v>6865.31</v>
      </c>
      <c r="L786" s="9">
        <v>6607.1555349315076</v>
      </c>
    </row>
    <row r="787" spans="1:12" ht="15" x14ac:dyDescent="0.25">
      <c r="A787" s="3">
        <f t="shared" si="36"/>
        <v>784</v>
      </c>
      <c r="B787" s="4" t="s">
        <v>315</v>
      </c>
      <c r="C787" s="5">
        <v>7.4999999999999997E-2</v>
      </c>
      <c r="D787" s="6">
        <v>45199</v>
      </c>
      <c r="E787" s="3" t="s">
        <v>318</v>
      </c>
      <c r="F787" s="3"/>
      <c r="G787" s="7" t="s">
        <v>736</v>
      </c>
      <c r="H787" s="8"/>
      <c r="I787" s="10"/>
      <c r="J787" s="3"/>
      <c r="K787" s="10">
        <v>10000</v>
      </c>
      <c r="L787" s="9">
        <v>9623.9726027397264</v>
      </c>
    </row>
    <row r="788" spans="1:12" ht="15" x14ac:dyDescent="0.25">
      <c r="A788" s="3">
        <f t="shared" si="36"/>
        <v>785</v>
      </c>
      <c r="B788" s="4" t="s">
        <v>315</v>
      </c>
      <c r="C788" s="5">
        <v>7.4999999999999997E-2</v>
      </c>
      <c r="D788" s="6">
        <v>45198</v>
      </c>
      <c r="E788" s="3" t="s">
        <v>318</v>
      </c>
      <c r="F788" s="3"/>
      <c r="G788" s="7" t="s">
        <v>736</v>
      </c>
      <c r="H788" s="8"/>
      <c r="I788" s="10"/>
      <c r="J788" s="3"/>
      <c r="K788" s="10">
        <v>3000</v>
      </c>
      <c r="L788" s="9">
        <v>2886.5753424657532</v>
      </c>
    </row>
    <row r="789" spans="1:12" ht="15" x14ac:dyDescent="0.25">
      <c r="A789" s="3">
        <f t="shared" si="36"/>
        <v>786</v>
      </c>
      <c r="B789" s="4" t="s">
        <v>53</v>
      </c>
      <c r="C789" s="5">
        <v>0.19</v>
      </c>
      <c r="D789" s="6">
        <v>45175</v>
      </c>
      <c r="E789" s="3" t="s">
        <v>663</v>
      </c>
      <c r="F789" s="3"/>
      <c r="G789" s="7" t="s">
        <v>737</v>
      </c>
      <c r="H789" s="8" t="s">
        <v>705</v>
      </c>
      <c r="I789" s="10">
        <v>1</v>
      </c>
      <c r="J789" s="3"/>
      <c r="K789" s="10">
        <v>220339</v>
      </c>
      <c r="L789" s="9">
        <v>196596.71816438355</v>
      </c>
    </row>
    <row r="790" spans="1:12" ht="15" x14ac:dyDescent="0.25">
      <c r="A790" s="3">
        <f t="shared" si="36"/>
        <v>787</v>
      </c>
      <c r="B790" s="4" t="s">
        <v>315</v>
      </c>
      <c r="C790" s="5">
        <v>7.4999999999999997E-2</v>
      </c>
      <c r="D790" s="6">
        <v>45201</v>
      </c>
      <c r="E790" s="3" t="s">
        <v>318</v>
      </c>
      <c r="F790" s="3"/>
      <c r="G790" s="7" t="s">
        <v>738</v>
      </c>
      <c r="H790" s="8" t="s">
        <v>28</v>
      </c>
      <c r="I790" s="10">
        <v>4</v>
      </c>
      <c r="J790" s="3"/>
      <c r="K790" s="10">
        <v>9900</v>
      </c>
      <c r="L790" s="9">
        <v>9531.801369863013</v>
      </c>
    </row>
    <row r="791" spans="1:12" ht="15" x14ac:dyDescent="0.25">
      <c r="A791" s="3">
        <f t="shared" si="36"/>
        <v>788</v>
      </c>
      <c r="B791" s="4" t="s">
        <v>315</v>
      </c>
      <c r="C791" s="5">
        <v>7.4999999999999997E-2</v>
      </c>
      <c r="D791" s="6">
        <v>45225</v>
      </c>
      <c r="E791" s="3" t="s">
        <v>318</v>
      </c>
      <c r="F791" s="3"/>
      <c r="G791" s="7" t="s">
        <v>739</v>
      </c>
      <c r="H791" s="8" t="s">
        <v>662</v>
      </c>
      <c r="I791" s="10">
        <v>20</v>
      </c>
      <c r="J791" s="3"/>
      <c r="K791" s="10">
        <v>32122.04</v>
      </c>
      <c r="L791" s="9">
        <v>31085.774189041098</v>
      </c>
    </row>
    <row r="792" spans="1:12" ht="15" x14ac:dyDescent="0.25">
      <c r="A792" s="3">
        <f t="shared" si="36"/>
        <v>789</v>
      </c>
      <c r="B792" s="4" t="s">
        <v>315</v>
      </c>
      <c r="C792" s="5">
        <v>7.4999999999999997E-2</v>
      </c>
      <c r="D792" s="6">
        <v>45225</v>
      </c>
      <c r="E792" s="3" t="s">
        <v>318</v>
      </c>
      <c r="F792" s="3"/>
      <c r="G792" s="7" t="s">
        <v>740</v>
      </c>
      <c r="H792" s="8" t="s">
        <v>741</v>
      </c>
      <c r="I792" s="10">
        <v>1</v>
      </c>
      <c r="J792" s="3"/>
      <c r="K792" s="10">
        <v>5000.03</v>
      </c>
      <c r="L792" s="9">
        <v>4838.7276623287671</v>
      </c>
    </row>
    <row r="793" spans="1:12" ht="15" x14ac:dyDescent="0.25">
      <c r="A793" s="3">
        <f t="shared" si="36"/>
        <v>790</v>
      </c>
      <c r="B793" s="4" t="s">
        <v>315</v>
      </c>
      <c r="C793" s="5">
        <v>7.4999999999999997E-2</v>
      </c>
      <c r="D793" s="6">
        <v>45230</v>
      </c>
      <c r="E793" s="3" t="s">
        <v>318</v>
      </c>
      <c r="F793" s="3"/>
      <c r="G793" s="7" t="s">
        <v>742</v>
      </c>
      <c r="H793" s="8"/>
      <c r="I793" s="10"/>
      <c r="J793" s="3"/>
      <c r="K793" s="10">
        <v>1600</v>
      </c>
      <c r="L793" s="9">
        <v>1550.027397260274</v>
      </c>
    </row>
    <row r="794" spans="1:12" ht="15" x14ac:dyDescent="0.25">
      <c r="A794" s="3">
        <f t="shared" si="36"/>
        <v>791</v>
      </c>
      <c r="B794" s="4" t="s">
        <v>20</v>
      </c>
      <c r="C794" s="5">
        <v>9.5000000000000001E-2</v>
      </c>
      <c r="D794" s="6">
        <v>45220</v>
      </c>
      <c r="E794" s="3" t="s">
        <v>663</v>
      </c>
      <c r="F794" s="3"/>
      <c r="G794" s="7" t="s">
        <v>743</v>
      </c>
      <c r="H794" s="8" t="s">
        <v>28</v>
      </c>
      <c r="I794" s="10">
        <v>2</v>
      </c>
      <c r="J794" s="3"/>
      <c r="K794" s="10">
        <v>27000</v>
      </c>
      <c r="L794" s="9">
        <v>25861.561643835616</v>
      </c>
    </row>
    <row r="795" spans="1:12" ht="15" x14ac:dyDescent="0.25">
      <c r="A795" s="3">
        <f t="shared" si="36"/>
        <v>792</v>
      </c>
      <c r="B795" s="4" t="s">
        <v>20</v>
      </c>
      <c r="C795" s="5">
        <v>9.5000000000000001E-2</v>
      </c>
      <c r="D795" s="6">
        <v>45220</v>
      </c>
      <c r="E795" s="3" t="s">
        <v>663</v>
      </c>
      <c r="F795" s="3"/>
      <c r="G795" s="7" t="s">
        <v>744</v>
      </c>
      <c r="H795" s="8" t="s">
        <v>28</v>
      </c>
      <c r="I795" s="10">
        <v>10</v>
      </c>
      <c r="J795" s="3"/>
      <c r="K795" s="10">
        <v>247000</v>
      </c>
      <c r="L795" s="9">
        <v>236585.39726027398</v>
      </c>
    </row>
    <row r="796" spans="1:12" ht="15" x14ac:dyDescent="0.25">
      <c r="A796" s="3">
        <f t="shared" si="36"/>
        <v>793</v>
      </c>
      <c r="B796" s="4" t="s">
        <v>18</v>
      </c>
      <c r="C796" s="5">
        <v>6.3200000000000006E-2</v>
      </c>
      <c r="D796" s="6">
        <v>45224</v>
      </c>
      <c r="E796" s="3" t="s">
        <v>663</v>
      </c>
      <c r="F796" s="3"/>
      <c r="G796" s="7" t="s">
        <v>745</v>
      </c>
      <c r="H796" s="8" t="s">
        <v>28</v>
      </c>
      <c r="I796" s="10">
        <v>1</v>
      </c>
      <c r="J796" s="3"/>
      <c r="K796" s="10">
        <v>128813</v>
      </c>
      <c r="L796" s="9">
        <v>125288.95864986301</v>
      </c>
    </row>
    <row r="797" spans="1:12" ht="15" x14ac:dyDescent="0.25">
      <c r="A797" s="3">
        <f t="shared" si="36"/>
        <v>794</v>
      </c>
      <c r="B797" s="4" t="s">
        <v>18</v>
      </c>
      <c r="C797" s="5">
        <v>6.3200000000000006E-2</v>
      </c>
      <c r="D797" s="6">
        <v>45212</v>
      </c>
      <c r="E797" s="3" t="s">
        <v>663</v>
      </c>
      <c r="F797" s="3"/>
      <c r="G797" s="7" t="s">
        <v>746</v>
      </c>
      <c r="H797" s="8" t="s">
        <v>545</v>
      </c>
      <c r="I797" s="10">
        <v>28.06</v>
      </c>
      <c r="J797" s="3"/>
      <c r="K797" s="10">
        <v>1404403</v>
      </c>
      <c r="L797" s="9">
        <v>1363063.5319671233</v>
      </c>
    </row>
    <row r="798" spans="1:12" ht="15" x14ac:dyDescent="0.25">
      <c r="A798" s="3">
        <f t="shared" si="36"/>
        <v>795</v>
      </c>
      <c r="B798" s="4" t="s">
        <v>18</v>
      </c>
      <c r="C798" s="5">
        <v>6.3200000000000006E-2</v>
      </c>
      <c r="D798" s="6">
        <v>45219</v>
      </c>
      <c r="E798" s="3" t="s">
        <v>663</v>
      </c>
      <c r="F798" s="3"/>
      <c r="G798" s="7" t="s">
        <v>746</v>
      </c>
      <c r="H798" s="8" t="s">
        <v>545</v>
      </c>
      <c r="I798" s="10">
        <v>30.83</v>
      </c>
      <c r="J798" s="3"/>
      <c r="K798" s="10">
        <v>1543041.5</v>
      </c>
      <c r="L798" s="9">
        <v>1499491.3731057534</v>
      </c>
    </row>
    <row r="799" spans="1:12" ht="15" x14ac:dyDescent="0.25">
      <c r="A799" s="3">
        <f t="shared" si="36"/>
        <v>796</v>
      </c>
      <c r="B799" s="4" t="s">
        <v>18</v>
      </c>
      <c r="C799" s="5">
        <v>6.3200000000000006E-2</v>
      </c>
      <c r="D799" s="6">
        <v>45219</v>
      </c>
      <c r="E799" s="3" t="s">
        <v>526</v>
      </c>
      <c r="F799" s="3"/>
      <c r="G799" s="7" t="s">
        <v>747</v>
      </c>
      <c r="H799" s="8"/>
      <c r="I799" s="10"/>
      <c r="J799" s="3"/>
      <c r="K799" s="10">
        <v>5931.36</v>
      </c>
      <c r="L799" s="9">
        <v>5763.9558954082186</v>
      </c>
    </row>
    <row r="800" spans="1:12" ht="15" x14ac:dyDescent="0.25">
      <c r="A800" s="3">
        <f t="shared" si="36"/>
        <v>797</v>
      </c>
      <c r="B800" s="4" t="s">
        <v>16</v>
      </c>
      <c r="C800" s="5">
        <v>0.31669999999999998</v>
      </c>
      <c r="D800" s="6">
        <v>45202</v>
      </c>
      <c r="E800" s="3" t="s">
        <v>318</v>
      </c>
      <c r="F800" s="3"/>
      <c r="G800" s="7" t="s">
        <v>748</v>
      </c>
      <c r="H800" s="8"/>
      <c r="I800" s="10"/>
      <c r="J800" s="3"/>
      <c r="K800" s="10">
        <v>22711.58</v>
      </c>
      <c r="L800" s="9">
        <v>19164.466768547947</v>
      </c>
    </row>
    <row r="801" spans="1:12" ht="15" x14ac:dyDescent="0.25">
      <c r="A801" s="3">
        <f t="shared" si="36"/>
        <v>798</v>
      </c>
      <c r="B801" s="4" t="s">
        <v>16</v>
      </c>
      <c r="C801" s="5">
        <v>0.31669999999999998</v>
      </c>
      <c r="D801" s="6">
        <v>45202</v>
      </c>
      <c r="E801" s="3" t="s">
        <v>318</v>
      </c>
      <c r="F801" s="3"/>
      <c r="G801" s="7" t="s">
        <v>748</v>
      </c>
      <c r="H801" s="8"/>
      <c r="I801" s="10"/>
      <c r="J801" s="3"/>
      <c r="K801" s="10">
        <v>26949</v>
      </c>
      <c r="L801" s="9">
        <v>22740.083030136986</v>
      </c>
    </row>
    <row r="802" spans="1:12" ht="15" x14ac:dyDescent="0.25">
      <c r="A802" s="3">
        <f t="shared" si="36"/>
        <v>799</v>
      </c>
      <c r="B802" s="4" t="s">
        <v>315</v>
      </c>
      <c r="C802" s="5">
        <v>7.4999999999999997E-2</v>
      </c>
      <c r="D802" s="6">
        <v>45234</v>
      </c>
      <c r="E802" s="3" t="s">
        <v>318</v>
      </c>
      <c r="F802" s="3"/>
      <c r="G802" s="7" t="s">
        <v>567</v>
      </c>
      <c r="H802" s="8" t="s">
        <v>551</v>
      </c>
      <c r="I802" s="10">
        <v>2</v>
      </c>
      <c r="J802" s="3"/>
      <c r="K802" s="10">
        <v>10600</v>
      </c>
      <c r="L802" s="9">
        <v>10277.643835616438</v>
      </c>
    </row>
    <row r="803" spans="1:12" ht="15" x14ac:dyDescent="0.25">
      <c r="A803" s="3">
        <f t="shared" si="36"/>
        <v>800</v>
      </c>
      <c r="B803" s="4" t="s">
        <v>315</v>
      </c>
      <c r="C803" s="5">
        <v>7.4999999999999997E-2</v>
      </c>
      <c r="D803" s="6">
        <v>45236</v>
      </c>
      <c r="E803" s="3" t="s">
        <v>318</v>
      </c>
      <c r="F803" s="3"/>
      <c r="G803" s="7" t="s">
        <v>550</v>
      </c>
      <c r="H803" s="8" t="s">
        <v>551</v>
      </c>
      <c r="I803" s="10">
        <v>2</v>
      </c>
      <c r="J803" s="3"/>
      <c r="K803" s="10">
        <v>7000</v>
      </c>
      <c r="L803" s="9">
        <v>6790</v>
      </c>
    </row>
    <row r="804" spans="1:12" ht="15" x14ac:dyDescent="0.25">
      <c r="A804" s="3">
        <f t="shared" si="36"/>
        <v>801</v>
      </c>
      <c r="B804" s="4" t="s">
        <v>315</v>
      </c>
      <c r="C804" s="5">
        <v>7.4999999999999997E-2</v>
      </c>
      <c r="D804" s="6">
        <v>45231</v>
      </c>
      <c r="E804" s="3" t="s">
        <v>318</v>
      </c>
      <c r="F804" s="3"/>
      <c r="G804" s="7" t="s">
        <v>538</v>
      </c>
      <c r="H804" s="8" t="s">
        <v>539</v>
      </c>
      <c r="I804" s="10">
        <v>50</v>
      </c>
      <c r="J804" s="3"/>
      <c r="K804" s="10">
        <v>14453</v>
      </c>
      <c r="L804" s="9">
        <v>14004.56102739726</v>
      </c>
    </row>
    <row r="805" spans="1:12" ht="15" x14ac:dyDescent="0.25">
      <c r="A805" s="3">
        <f t="shared" si="36"/>
        <v>802</v>
      </c>
      <c r="B805" s="4" t="s">
        <v>315</v>
      </c>
      <c r="C805" s="5">
        <v>7.4999999999999997E-2</v>
      </c>
      <c r="D805" s="6">
        <v>45241</v>
      </c>
      <c r="E805" s="3" t="s">
        <v>318</v>
      </c>
      <c r="F805" s="3"/>
      <c r="G805" s="7" t="s">
        <v>749</v>
      </c>
      <c r="H805" s="8" t="s">
        <v>551</v>
      </c>
      <c r="I805" s="10">
        <v>4</v>
      </c>
      <c r="J805" s="3"/>
      <c r="K805" s="10">
        <v>17600</v>
      </c>
      <c r="L805" s="9">
        <v>17090.082191780821</v>
      </c>
    </row>
    <row r="806" spans="1:12" ht="15" x14ac:dyDescent="0.25">
      <c r="A806" s="3">
        <f t="shared" si="36"/>
        <v>803</v>
      </c>
      <c r="B806" s="4" t="s">
        <v>315</v>
      </c>
      <c r="C806" s="5">
        <v>7.4999999999999997E-2</v>
      </c>
      <c r="D806" s="6">
        <v>45244</v>
      </c>
      <c r="E806" s="3" t="s">
        <v>318</v>
      </c>
      <c r="F806" s="3"/>
      <c r="G806" s="7" t="s">
        <v>538</v>
      </c>
      <c r="H806" s="8" t="s">
        <v>539</v>
      </c>
      <c r="I806" s="10">
        <v>50</v>
      </c>
      <c r="J806" s="3"/>
      <c r="K806" s="10">
        <v>13672</v>
      </c>
      <c r="L806" s="9">
        <v>13284.314520547945</v>
      </c>
    </row>
    <row r="807" spans="1:12" ht="15" x14ac:dyDescent="0.25">
      <c r="A807" s="3">
        <f t="shared" si="36"/>
        <v>804</v>
      </c>
      <c r="B807" s="4" t="s">
        <v>315</v>
      </c>
      <c r="C807" s="5">
        <v>7.4999999999999997E-2</v>
      </c>
      <c r="D807" s="6">
        <v>45248</v>
      </c>
      <c r="E807" s="3" t="s">
        <v>318</v>
      </c>
      <c r="F807" s="3"/>
      <c r="G807" s="7" t="s">
        <v>750</v>
      </c>
      <c r="H807" s="8" t="s">
        <v>559</v>
      </c>
      <c r="I807" s="10">
        <v>304</v>
      </c>
      <c r="J807" s="3"/>
      <c r="K807" s="10">
        <v>21454.93</v>
      </c>
      <c r="L807" s="9">
        <v>20864.184667123289</v>
      </c>
    </row>
    <row r="808" spans="1:12" ht="15" x14ac:dyDescent="0.25">
      <c r="A808" s="3">
        <f t="shared" si="36"/>
        <v>805</v>
      </c>
      <c r="B808" s="4" t="s">
        <v>315</v>
      </c>
      <c r="C808" s="5">
        <v>7.4999999999999997E-2</v>
      </c>
      <c r="D808" s="6">
        <v>45248</v>
      </c>
      <c r="E808" s="3" t="s">
        <v>318</v>
      </c>
      <c r="F808" s="3"/>
      <c r="G808" s="7" t="s">
        <v>751</v>
      </c>
      <c r="H808" s="8" t="s">
        <v>557</v>
      </c>
      <c r="I808" s="10">
        <v>100</v>
      </c>
      <c r="J808" s="3"/>
      <c r="K808" s="10">
        <v>22245.34</v>
      </c>
      <c r="L808" s="9">
        <v>21632.831323287672</v>
      </c>
    </row>
    <row r="809" spans="1:12" ht="15" x14ac:dyDescent="0.25">
      <c r="A809" s="3">
        <f t="shared" si="36"/>
        <v>806</v>
      </c>
      <c r="B809" s="4" t="s">
        <v>315</v>
      </c>
      <c r="C809" s="5">
        <v>7.4999999999999997E-2</v>
      </c>
      <c r="D809" s="6">
        <v>45248</v>
      </c>
      <c r="E809" s="3" t="s">
        <v>318</v>
      </c>
      <c r="F809" s="3"/>
      <c r="G809" s="7" t="s">
        <v>752</v>
      </c>
      <c r="H809" s="8" t="s">
        <v>557</v>
      </c>
      <c r="I809" s="10">
        <v>400</v>
      </c>
      <c r="J809" s="3"/>
      <c r="K809" s="10">
        <v>35592</v>
      </c>
      <c r="L809" s="9">
        <v>34612.001095890409</v>
      </c>
    </row>
    <row r="810" spans="1:12" ht="15" x14ac:dyDescent="0.25">
      <c r="A810" s="3">
        <f t="shared" si="36"/>
        <v>807</v>
      </c>
      <c r="B810" s="4" t="s">
        <v>315</v>
      </c>
      <c r="C810" s="5">
        <v>7.4999999999999997E-2</v>
      </c>
      <c r="D810" s="6">
        <v>45253</v>
      </c>
      <c r="E810" s="3" t="s">
        <v>318</v>
      </c>
      <c r="F810" s="3"/>
      <c r="G810" s="7" t="s">
        <v>749</v>
      </c>
      <c r="H810" s="8" t="s">
        <v>551</v>
      </c>
      <c r="I810" s="10">
        <v>2</v>
      </c>
      <c r="J810" s="3"/>
      <c r="K810" s="10">
        <v>8300</v>
      </c>
      <c r="L810" s="9">
        <v>8079.9931506849316</v>
      </c>
    </row>
    <row r="811" spans="1:12" ht="15" x14ac:dyDescent="0.25">
      <c r="A811" s="3">
        <f t="shared" si="36"/>
        <v>808</v>
      </c>
      <c r="B811" s="4" t="s">
        <v>315</v>
      </c>
      <c r="C811" s="5">
        <v>7.4999999999999997E-2</v>
      </c>
      <c r="D811" s="6">
        <v>45256</v>
      </c>
      <c r="E811" s="3" t="s">
        <v>318</v>
      </c>
      <c r="F811" s="3"/>
      <c r="G811" s="7" t="s">
        <v>749</v>
      </c>
      <c r="H811" s="8" t="s">
        <v>551</v>
      </c>
      <c r="I811" s="10">
        <v>2</v>
      </c>
      <c r="J811" s="3"/>
      <c r="K811" s="10">
        <v>8300</v>
      </c>
      <c r="L811" s="9">
        <v>8085.1095890410961</v>
      </c>
    </row>
    <row r="812" spans="1:12" ht="15" x14ac:dyDescent="0.25">
      <c r="A812" s="3">
        <f t="shared" si="36"/>
        <v>809</v>
      </c>
      <c r="B812" s="4" t="s">
        <v>16</v>
      </c>
      <c r="C812" s="5">
        <v>0.31669999999999998</v>
      </c>
      <c r="D812" s="6">
        <v>45255</v>
      </c>
      <c r="E812" s="3" t="s">
        <v>318</v>
      </c>
      <c r="F812" s="3"/>
      <c r="G812" s="7" t="s">
        <v>510</v>
      </c>
      <c r="H812" s="8" t="s">
        <v>112</v>
      </c>
      <c r="I812" s="10">
        <v>1</v>
      </c>
      <c r="J812" s="3"/>
      <c r="K812" s="10">
        <v>11779.66</v>
      </c>
      <c r="L812" s="9">
        <v>10481.609241386301</v>
      </c>
    </row>
    <row r="813" spans="1:12" ht="15" x14ac:dyDescent="0.25">
      <c r="A813" s="3">
        <f t="shared" si="36"/>
        <v>810</v>
      </c>
      <c r="B813" s="4" t="s">
        <v>315</v>
      </c>
      <c r="C813" s="5">
        <v>7.4999999999999997E-2</v>
      </c>
      <c r="D813" s="6">
        <v>45260</v>
      </c>
      <c r="E813" s="3" t="s">
        <v>318</v>
      </c>
      <c r="F813" s="3"/>
      <c r="G813" s="7" t="s">
        <v>753</v>
      </c>
      <c r="H813" s="8" t="s">
        <v>514</v>
      </c>
      <c r="I813" s="10">
        <v>150</v>
      </c>
      <c r="J813" s="3"/>
      <c r="K813" s="10">
        <v>21440.65</v>
      </c>
      <c r="L813" s="9">
        <v>20903.165212328768</v>
      </c>
    </row>
    <row r="814" spans="1:12" ht="15" x14ac:dyDescent="0.25">
      <c r="A814" s="3">
        <f t="shared" si="36"/>
        <v>811</v>
      </c>
      <c r="B814" s="4" t="s">
        <v>315</v>
      </c>
      <c r="C814" s="5">
        <v>7.4999999999999997E-2</v>
      </c>
      <c r="D814" s="6">
        <v>45260</v>
      </c>
      <c r="E814" s="3" t="s">
        <v>318</v>
      </c>
      <c r="F814" s="3"/>
      <c r="G814" s="7" t="s">
        <v>754</v>
      </c>
      <c r="H814" s="8" t="s">
        <v>514</v>
      </c>
      <c r="I814" s="10">
        <v>40</v>
      </c>
      <c r="J814" s="3"/>
      <c r="K814" s="10">
        <v>40678</v>
      </c>
      <c r="L814" s="9">
        <v>39658.263835616439</v>
      </c>
    </row>
    <row r="815" spans="1:12" ht="15" x14ac:dyDescent="0.25">
      <c r="A815" s="3">
        <f t="shared" si="36"/>
        <v>812</v>
      </c>
      <c r="B815" s="4" t="s">
        <v>315</v>
      </c>
      <c r="C815" s="5">
        <v>7.4999999999999997E-2</v>
      </c>
      <c r="D815" s="6">
        <v>45260</v>
      </c>
      <c r="E815" s="3" t="s">
        <v>318</v>
      </c>
      <c r="F815" s="3"/>
      <c r="G815" s="7" t="s">
        <v>713</v>
      </c>
      <c r="H815" s="8" t="s">
        <v>559</v>
      </c>
      <c r="I815" s="10">
        <v>2800</v>
      </c>
      <c r="J815" s="3"/>
      <c r="K815" s="10">
        <v>42000</v>
      </c>
      <c r="L815" s="9">
        <v>40947.123287671231</v>
      </c>
    </row>
    <row r="816" spans="1:12" ht="15" x14ac:dyDescent="0.25">
      <c r="A816" s="3">
        <f t="shared" si="36"/>
        <v>813</v>
      </c>
      <c r="B816" s="4" t="s">
        <v>315</v>
      </c>
      <c r="C816" s="5">
        <v>7.4999999999999997E-2</v>
      </c>
      <c r="D816" s="6">
        <v>45260</v>
      </c>
      <c r="E816" s="3" t="s">
        <v>318</v>
      </c>
      <c r="F816" s="3"/>
      <c r="G816" s="7" t="s">
        <v>754</v>
      </c>
      <c r="H816" s="8" t="s">
        <v>514</v>
      </c>
      <c r="I816" s="10">
        <v>40</v>
      </c>
      <c r="J816" s="3"/>
      <c r="K816" s="10">
        <v>40678</v>
      </c>
      <c r="L816" s="9">
        <v>39658.263835616439</v>
      </c>
    </row>
    <row r="817" spans="1:12" ht="15" x14ac:dyDescent="0.25">
      <c r="A817" s="3">
        <f t="shared" si="36"/>
        <v>814</v>
      </c>
      <c r="B817" s="4" t="s">
        <v>315</v>
      </c>
      <c r="C817" s="5">
        <v>7.4999999999999997E-2</v>
      </c>
      <c r="D817" s="6">
        <v>45260</v>
      </c>
      <c r="E817" s="3" t="s">
        <v>318</v>
      </c>
      <c r="F817" s="3"/>
      <c r="G817" s="7" t="s">
        <v>755</v>
      </c>
      <c r="H817" s="8" t="s">
        <v>547</v>
      </c>
      <c r="I817" s="10">
        <v>200</v>
      </c>
      <c r="J817" s="3"/>
      <c r="K817" s="10">
        <v>40678</v>
      </c>
      <c r="L817" s="9">
        <v>39658.263835616439</v>
      </c>
    </row>
    <row r="818" spans="1:12" ht="15" x14ac:dyDescent="0.25">
      <c r="A818" s="3">
        <f t="shared" si="36"/>
        <v>815</v>
      </c>
      <c r="B818" s="4" t="s">
        <v>315</v>
      </c>
      <c r="C818" s="5">
        <v>7.4999999999999997E-2</v>
      </c>
      <c r="D818" s="6">
        <v>45260</v>
      </c>
      <c r="E818" s="3" t="s">
        <v>318</v>
      </c>
      <c r="F818" s="3"/>
      <c r="G818" s="7" t="s">
        <v>754</v>
      </c>
      <c r="H818" s="8" t="s">
        <v>514</v>
      </c>
      <c r="I818" s="10">
        <v>40</v>
      </c>
      <c r="J818" s="3"/>
      <c r="K818" s="10">
        <v>40678</v>
      </c>
      <c r="L818" s="9">
        <v>39658.263835616439</v>
      </c>
    </row>
    <row r="819" spans="1:12" ht="15" x14ac:dyDescent="0.25">
      <c r="A819" s="3">
        <f t="shared" si="36"/>
        <v>816</v>
      </c>
      <c r="B819" s="4" t="s">
        <v>315</v>
      </c>
      <c r="C819" s="5">
        <v>7.4999999999999997E-2</v>
      </c>
      <c r="D819" s="6">
        <v>45260</v>
      </c>
      <c r="E819" s="3" t="s">
        <v>318</v>
      </c>
      <c r="F819" s="3"/>
      <c r="G819" s="7" t="s">
        <v>756</v>
      </c>
      <c r="H819" s="8" t="s">
        <v>426</v>
      </c>
      <c r="I819" s="10">
        <v>390</v>
      </c>
      <c r="J819" s="3"/>
      <c r="K819" s="10">
        <v>41312.699999999997</v>
      </c>
      <c r="L819" s="9">
        <v>40277.052863013698</v>
      </c>
    </row>
    <row r="820" spans="1:12" ht="15" x14ac:dyDescent="0.25">
      <c r="A820" s="3">
        <f t="shared" si="36"/>
        <v>817</v>
      </c>
      <c r="B820" s="4" t="s">
        <v>315</v>
      </c>
      <c r="C820" s="5">
        <v>7.4999999999999997E-2</v>
      </c>
      <c r="D820" s="6">
        <v>45260</v>
      </c>
      <c r="E820" s="3" t="s">
        <v>318</v>
      </c>
      <c r="F820" s="3"/>
      <c r="G820" s="7" t="s">
        <v>754</v>
      </c>
      <c r="H820" s="8" t="s">
        <v>514</v>
      </c>
      <c r="I820" s="10">
        <v>40</v>
      </c>
      <c r="J820" s="3"/>
      <c r="K820" s="10">
        <v>40678</v>
      </c>
      <c r="L820" s="9">
        <v>39658.263835616439</v>
      </c>
    </row>
    <row r="821" spans="1:12" ht="15" x14ac:dyDescent="0.25">
      <c r="A821" s="3">
        <f t="shared" si="36"/>
        <v>818</v>
      </c>
      <c r="B821" s="4" t="s">
        <v>315</v>
      </c>
      <c r="C821" s="5">
        <v>7.4999999999999997E-2</v>
      </c>
      <c r="D821" s="6">
        <v>45260</v>
      </c>
      <c r="E821" s="3" t="s">
        <v>318</v>
      </c>
      <c r="F821" s="3"/>
      <c r="G821" s="7" t="s">
        <v>754</v>
      </c>
      <c r="H821" s="8" t="s">
        <v>514</v>
      </c>
      <c r="I821" s="10">
        <v>40</v>
      </c>
      <c r="J821" s="3"/>
      <c r="K821" s="10">
        <v>40678</v>
      </c>
      <c r="L821" s="9">
        <v>39658.263835616439</v>
      </c>
    </row>
    <row r="822" spans="1:12" ht="15" x14ac:dyDescent="0.25">
      <c r="A822" s="3">
        <f t="shared" si="36"/>
        <v>819</v>
      </c>
      <c r="B822" s="4" t="s">
        <v>315</v>
      </c>
      <c r="C822" s="5">
        <v>7.4999999999999997E-2</v>
      </c>
      <c r="D822" s="6">
        <v>45260</v>
      </c>
      <c r="E822" s="3" t="s">
        <v>318</v>
      </c>
      <c r="F822" s="3"/>
      <c r="G822" s="7" t="s">
        <v>757</v>
      </c>
      <c r="H822" s="8" t="s">
        <v>559</v>
      </c>
      <c r="I822" s="10">
        <v>2500</v>
      </c>
      <c r="J822" s="3"/>
      <c r="K822" s="10">
        <v>39333</v>
      </c>
      <c r="L822" s="9">
        <v>38346.980958904111</v>
      </c>
    </row>
    <row r="823" spans="1:12" ht="15" x14ac:dyDescent="0.25">
      <c r="A823" s="3">
        <f t="shared" si="36"/>
        <v>820</v>
      </c>
      <c r="B823" s="4" t="s">
        <v>315</v>
      </c>
      <c r="C823" s="5">
        <v>7.4999999999999997E-2</v>
      </c>
      <c r="D823" s="6">
        <v>45260</v>
      </c>
      <c r="E823" s="3" t="s">
        <v>318</v>
      </c>
      <c r="F823" s="3"/>
      <c r="G823" s="7" t="s">
        <v>758</v>
      </c>
      <c r="H823" s="8" t="s">
        <v>539</v>
      </c>
      <c r="I823" s="10">
        <v>50</v>
      </c>
      <c r="J823" s="3"/>
      <c r="K823" s="10">
        <v>38135.5</v>
      </c>
      <c r="L823" s="9">
        <v>37179.500479452057</v>
      </c>
    </row>
    <row r="824" spans="1:12" ht="15" x14ac:dyDescent="0.25">
      <c r="A824" s="3">
        <f t="shared" si="36"/>
        <v>821</v>
      </c>
      <c r="B824" s="4" t="s">
        <v>315</v>
      </c>
      <c r="C824" s="5">
        <v>7.4999999999999997E-2</v>
      </c>
      <c r="D824" s="6">
        <v>45260</v>
      </c>
      <c r="E824" s="3" t="s">
        <v>318</v>
      </c>
      <c r="F824" s="3"/>
      <c r="G824" s="7" t="s">
        <v>759</v>
      </c>
      <c r="H824" s="8" t="s">
        <v>559</v>
      </c>
      <c r="I824" s="10">
        <v>400</v>
      </c>
      <c r="J824" s="3"/>
      <c r="K824" s="10">
        <v>11017</v>
      </c>
      <c r="L824" s="9">
        <v>10740.820410958904</v>
      </c>
    </row>
    <row r="825" spans="1:12" ht="15" x14ac:dyDescent="0.25">
      <c r="A825" s="3">
        <f t="shared" si="36"/>
        <v>822</v>
      </c>
      <c r="B825" s="4" t="s">
        <v>315</v>
      </c>
      <c r="C825" s="5">
        <v>7.4999999999999997E-2</v>
      </c>
      <c r="D825" s="6">
        <v>45260</v>
      </c>
      <c r="E825" s="3" t="s">
        <v>318</v>
      </c>
      <c r="F825" s="3"/>
      <c r="G825" s="7" t="s">
        <v>760</v>
      </c>
      <c r="H825" s="8" t="s">
        <v>547</v>
      </c>
      <c r="I825" s="10">
        <v>60</v>
      </c>
      <c r="J825" s="3"/>
      <c r="K825" s="10">
        <v>13916.3</v>
      </c>
      <c r="L825" s="9">
        <v>13567.439328767123</v>
      </c>
    </row>
    <row r="826" spans="1:12" ht="15" x14ac:dyDescent="0.25">
      <c r="A826" s="3">
        <f t="shared" si="36"/>
        <v>823</v>
      </c>
      <c r="B826" s="4" t="s">
        <v>18</v>
      </c>
      <c r="C826" s="5">
        <v>6.3200000000000006E-2</v>
      </c>
      <c r="D826" s="6">
        <v>45236</v>
      </c>
      <c r="E826" s="3" t="s">
        <v>663</v>
      </c>
      <c r="F826" s="3"/>
      <c r="G826" s="7" t="s">
        <v>761</v>
      </c>
      <c r="H826" s="8" t="s">
        <v>545</v>
      </c>
      <c r="I826" s="10">
        <v>1</v>
      </c>
      <c r="J826" s="3"/>
      <c r="K826" s="10">
        <v>12112.5</v>
      </c>
      <c r="L826" s="9">
        <v>11806.296</v>
      </c>
    </row>
    <row r="827" spans="1:12" ht="15" x14ac:dyDescent="0.25">
      <c r="A827" s="3">
        <f t="shared" si="36"/>
        <v>824</v>
      </c>
      <c r="B827" s="4" t="s">
        <v>20</v>
      </c>
      <c r="C827" s="5">
        <v>9.5000000000000001E-2</v>
      </c>
      <c r="D827" s="6">
        <v>45255</v>
      </c>
      <c r="E827" s="3" t="s">
        <v>663</v>
      </c>
      <c r="F827" s="3"/>
      <c r="G827" s="7" t="s">
        <v>620</v>
      </c>
      <c r="H827" s="8" t="s">
        <v>514</v>
      </c>
      <c r="I827" s="10">
        <v>1</v>
      </c>
      <c r="J827" s="3"/>
      <c r="K827" s="10">
        <v>18500</v>
      </c>
      <c r="L827" s="9">
        <v>17888.486301369863</v>
      </c>
    </row>
    <row r="828" spans="1:12" ht="15" x14ac:dyDescent="0.25">
      <c r="A828" s="3">
        <f t="shared" si="36"/>
        <v>825</v>
      </c>
      <c r="B828" s="4" t="s">
        <v>18</v>
      </c>
      <c r="C828" s="5">
        <v>6.3200000000000006E-2</v>
      </c>
      <c r="D828" s="6">
        <v>45253</v>
      </c>
      <c r="E828" s="3" t="s">
        <v>663</v>
      </c>
      <c r="F828" s="3"/>
      <c r="G828" s="7" t="s">
        <v>762</v>
      </c>
      <c r="H828" s="8" t="s">
        <v>559</v>
      </c>
      <c r="I828" s="10">
        <v>1</v>
      </c>
      <c r="J828" s="3"/>
      <c r="K828" s="10">
        <v>3640</v>
      </c>
      <c r="L828" s="9">
        <v>3558.6953643835618</v>
      </c>
    </row>
    <row r="829" spans="1:12" ht="15" x14ac:dyDescent="0.25">
      <c r="A829" s="3">
        <f t="shared" si="36"/>
        <v>826</v>
      </c>
      <c r="B829" s="4" t="s">
        <v>315</v>
      </c>
      <c r="C829" s="5">
        <v>7.4999999999999997E-2</v>
      </c>
      <c r="D829" s="6">
        <v>45264</v>
      </c>
      <c r="E829" s="3" t="s">
        <v>318</v>
      </c>
      <c r="F829" s="3"/>
      <c r="G829" s="7" t="s">
        <v>763</v>
      </c>
      <c r="H829" s="8"/>
      <c r="I829" s="10"/>
      <c r="J829" s="3"/>
      <c r="K829" s="10">
        <v>160000</v>
      </c>
      <c r="L829" s="9">
        <v>156120.54794520547</v>
      </c>
    </row>
    <row r="830" spans="1:12" ht="15" x14ac:dyDescent="0.25">
      <c r="A830" s="3">
        <f t="shared" si="36"/>
        <v>827</v>
      </c>
      <c r="B830" s="4" t="s">
        <v>315</v>
      </c>
      <c r="C830" s="5">
        <v>7.4999999999999997E-2</v>
      </c>
      <c r="D830" s="6">
        <v>45271</v>
      </c>
      <c r="E830" s="3" t="s">
        <v>318</v>
      </c>
      <c r="F830" s="3"/>
      <c r="G830" s="7" t="s">
        <v>764</v>
      </c>
      <c r="H830" s="8" t="s">
        <v>559</v>
      </c>
      <c r="I830" s="10">
        <v>598.5</v>
      </c>
      <c r="J830" s="3"/>
      <c r="K830" s="10">
        <v>31445.19</v>
      </c>
      <c r="L830" s="9">
        <v>30727.981214383559</v>
      </c>
    </row>
    <row r="831" spans="1:12" ht="15" x14ac:dyDescent="0.25">
      <c r="A831" s="3">
        <f t="shared" si="36"/>
        <v>828</v>
      </c>
      <c r="B831" s="4" t="s">
        <v>315</v>
      </c>
      <c r="C831" s="5">
        <v>7.4999999999999997E-2</v>
      </c>
      <c r="D831" s="6">
        <v>45271</v>
      </c>
      <c r="E831" s="3" t="s">
        <v>318</v>
      </c>
      <c r="F831" s="3"/>
      <c r="G831" s="7" t="s">
        <v>764</v>
      </c>
      <c r="H831" s="8" t="s">
        <v>559</v>
      </c>
      <c r="I831" s="10">
        <v>411.3</v>
      </c>
      <c r="J831" s="3"/>
      <c r="K831" s="10">
        <v>21609.7</v>
      </c>
      <c r="L831" s="9">
        <v>21116.821226027398</v>
      </c>
    </row>
    <row r="832" spans="1:12" ht="15" x14ac:dyDescent="0.25">
      <c r="A832" s="3">
        <f t="shared" si="36"/>
        <v>829</v>
      </c>
      <c r="B832" s="4" t="s">
        <v>315</v>
      </c>
      <c r="C832" s="5">
        <v>7.4999999999999997E-2</v>
      </c>
      <c r="D832" s="6">
        <v>45279</v>
      </c>
      <c r="E832" s="3" t="s">
        <v>318</v>
      </c>
      <c r="F832" s="3"/>
      <c r="G832" s="7" t="s">
        <v>543</v>
      </c>
      <c r="H832" s="8" t="s">
        <v>514</v>
      </c>
      <c r="I832" s="10">
        <v>4</v>
      </c>
      <c r="J832" s="3"/>
      <c r="K832" s="10">
        <v>1600</v>
      </c>
      <c r="L832" s="9">
        <v>1566.1369863013699</v>
      </c>
    </row>
    <row r="833" spans="1:12" ht="15" x14ac:dyDescent="0.25">
      <c r="A833" s="3">
        <f t="shared" si="36"/>
        <v>830</v>
      </c>
      <c r="B833" s="4" t="s">
        <v>315</v>
      </c>
      <c r="C833" s="5">
        <v>7.4999999999999997E-2</v>
      </c>
      <c r="D833" s="6">
        <v>45279</v>
      </c>
      <c r="E833" s="3" t="s">
        <v>318</v>
      </c>
      <c r="F833" s="3"/>
      <c r="G833" s="7" t="s">
        <v>765</v>
      </c>
      <c r="H833" s="8" t="s">
        <v>545</v>
      </c>
      <c r="I833" s="10">
        <v>0.54</v>
      </c>
      <c r="J833" s="3"/>
      <c r="K833" s="10">
        <v>33162.54</v>
      </c>
      <c r="L833" s="9">
        <v>32460.675283561646</v>
      </c>
    </row>
    <row r="834" spans="1:12" ht="15" x14ac:dyDescent="0.25">
      <c r="A834" s="3">
        <f t="shared" si="36"/>
        <v>831</v>
      </c>
      <c r="B834" s="4" t="s">
        <v>315</v>
      </c>
      <c r="C834" s="5">
        <v>7.4999999999999997E-2</v>
      </c>
      <c r="D834" s="6">
        <v>45290</v>
      </c>
      <c r="E834" s="3" t="s">
        <v>318</v>
      </c>
      <c r="F834" s="3"/>
      <c r="G834" s="7" t="s">
        <v>693</v>
      </c>
      <c r="H834" s="8" t="s">
        <v>559</v>
      </c>
      <c r="I834" s="10">
        <v>218.46</v>
      </c>
      <c r="J834" s="3"/>
      <c r="K834" s="10">
        <v>12218.95</v>
      </c>
      <c r="L834" s="9">
        <v>11987.961630136988</v>
      </c>
    </row>
    <row r="835" spans="1:12" ht="15" x14ac:dyDescent="0.25">
      <c r="A835" s="3">
        <f t="shared" si="36"/>
        <v>832</v>
      </c>
      <c r="B835" s="4" t="s">
        <v>18</v>
      </c>
      <c r="C835" s="5">
        <v>6.3200000000000006E-2</v>
      </c>
      <c r="D835" s="6">
        <v>45361</v>
      </c>
      <c r="E835" s="3" t="s">
        <v>729</v>
      </c>
      <c r="F835" s="3"/>
      <c r="G835" s="7" t="s">
        <v>766</v>
      </c>
      <c r="H835" s="8" t="s">
        <v>514</v>
      </c>
      <c r="I835" s="10">
        <v>1</v>
      </c>
      <c r="J835" s="3"/>
      <c r="K835" s="10">
        <v>204433</v>
      </c>
      <c r="L835" s="9">
        <v>203689.64800657536</v>
      </c>
    </row>
    <row r="836" spans="1:12" ht="15" x14ac:dyDescent="0.25">
      <c r="A836" s="3">
        <f t="shared" si="36"/>
        <v>833</v>
      </c>
      <c r="B836" s="4" t="s">
        <v>16</v>
      </c>
      <c r="C836" s="5">
        <v>0.31669999999999998</v>
      </c>
      <c r="D836" s="6">
        <v>45291</v>
      </c>
      <c r="E836" s="3" t="s">
        <v>318</v>
      </c>
      <c r="F836" s="3"/>
      <c r="G836" s="7" t="s">
        <v>767</v>
      </c>
      <c r="H836" s="8"/>
      <c r="I836" s="10"/>
      <c r="J836" s="3"/>
      <c r="K836" s="10">
        <v>124500</v>
      </c>
      <c r="L836" s="9">
        <v>114669.7187671233</v>
      </c>
    </row>
    <row r="837" spans="1:12" ht="15" x14ac:dyDescent="0.25">
      <c r="A837" s="3">
        <f t="shared" si="36"/>
        <v>834</v>
      </c>
      <c r="B837" s="4" t="s">
        <v>315</v>
      </c>
      <c r="C837" s="5">
        <v>7.4999999999999997E-2</v>
      </c>
      <c r="D837" s="6">
        <v>45312</v>
      </c>
      <c r="E837" s="3" t="s">
        <v>318</v>
      </c>
      <c r="F837" s="3"/>
      <c r="G837" s="7" t="s">
        <v>556</v>
      </c>
      <c r="H837" s="8" t="s">
        <v>768</v>
      </c>
      <c r="I837" s="10">
        <v>1</v>
      </c>
      <c r="J837" s="3"/>
      <c r="K837" s="10">
        <v>3500</v>
      </c>
      <c r="L837" s="9">
        <v>3449.6575342465753</v>
      </c>
    </row>
    <row r="838" spans="1:12" ht="15" x14ac:dyDescent="0.25">
      <c r="A838" s="3">
        <f t="shared" ref="A838:A883" si="37">A837+1</f>
        <v>835</v>
      </c>
      <c r="B838" s="4" t="s">
        <v>16</v>
      </c>
      <c r="C838" s="5">
        <v>0.31669999999999998</v>
      </c>
      <c r="D838" s="6">
        <v>45299</v>
      </c>
      <c r="E838" s="3" t="s">
        <v>318</v>
      </c>
      <c r="F838" s="3"/>
      <c r="G838" s="7" t="s">
        <v>769</v>
      </c>
      <c r="H838" s="8"/>
      <c r="I838" s="10"/>
      <c r="J838" s="3"/>
      <c r="K838" s="10">
        <v>7000</v>
      </c>
      <c r="L838" s="9">
        <v>6495.8830136986298</v>
      </c>
    </row>
    <row r="839" spans="1:12" ht="15" x14ac:dyDescent="0.25">
      <c r="A839" s="3">
        <f t="shared" si="37"/>
        <v>836</v>
      </c>
      <c r="B839" s="4" t="s">
        <v>18</v>
      </c>
      <c r="C839" s="5">
        <v>6.3200000000000006E-2</v>
      </c>
      <c r="D839" s="6">
        <v>45361</v>
      </c>
      <c r="E839" s="3" t="s">
        <v>729</v>
      </c>
      <c r="F839" s="3"/>
      <c r="G839" s="7" t="s">
        <v>770</v>
      </c>
      <c r="H839" s="8" t="s">
        <v>514</v>
      </c>
      <c r="I839" s="10">
        <v>8</v>
      </c>
      <c r="J839" s="3"/>
      <c r="K839" s="10">
        <v>8584.08</v>
      </c>
      <c r="L839" s="9">
        <v>8552.8668740383564</v>
      </c>
    </row>
    <row r="840" spans="1:12" ht="15" x14ac:dyDescent="0.25">
      <c r="A840" s="3">
        <f t="shared" si="37"/>
        <v>837</v>
      </c>
      <c r="B840" s="4" t="s">
        <v>18</v>
      </c>
      <c r="C840" s="5">
        <v>6.3200000000000006E-2</v>
      </c>
      <c r="D840" s="6">
        <v>45361</v>
      </c>
      <c r="E840" s="3" t="s">
        <v>729</v>
      </c>
      <c r="F840" s="3"/>
      <c r="G840" s="7" t="s">
        <v>771</v>
      </c>
      <c r="H840" s="8" t="s">
        <v>514</v>
      </c>
      <c r="I840" s="10">
        <v>3</v>
      </c>
      <c r="J840" s="3"/>
      <c r="K840" s="10">
        <v>4048</v>
      </c>
      <c r="L840" s="9">
        <v>4033.2808065753425</v>
      </c>
    </row>
    <row r="841" spans="1:12" ht="15" x14ac:dyDescent="0.25">
      <c r="A841" s="3">
        <f t="shared" si="37"/>
        <v>838</v>
      </c>
      <c r="B841" s="4" t="s">
        <v>18</v>
      </c>
      <c r="C841" s="5">
        <v>6.3200000000000006E-2</v>
      </c>
      <c r="D841" s="6">
        <v>45361</v>
      </c>
      <c r="E841" s="3" t="s">
        <v>729</v>
      </c>
      <c r="F841" s="3"/>
      <c r="G841" s="7" t="s">
        <v>772</v>
      </c>
      <c r="H841" s="8" t="s">
        <v>514</v>
      </c>
      <c r="I841" s="10">
        <v>230</v>
      </c>
      <c r="J841" s="3"/>
      <c r="K841" s="10">
        <v>124800</v>
      </c>
      <c r="L841" s="9">
        <v>124346.2066849315</v>
      </c>
    </row>
    <row r="842" spans="1:12" ht="15" x14ac:dyDescent="0.25">
      <c r="A842" s="3">
        <f t="shared" si="37"/>
        <v>839</v>
      </c>
      <c r="B842" s="4" t="s">
        <v>18</v>
      </c>
      <c r="C842" s="5">
        <v>6.3200000000000006E-2</v>
      </c>
      <c r="D842" s="6">
        <v>45361</v>
      </c>
      <c r="E842" s="3" t="s">
        <v>729</v>
      </c>
      <c r="F842" s="3"/>
      <c r="G842" s="7" t="s">
        <v>773</v>
      </c>
      <c r="H842" s="8" t="s">
        <v>514</v>
      </c>
      <c r="I842" s="10">
        <v>40</v>
      </c>
      <c r="J842" s="3"/>
      <c r="K842" s="10">
        <v>42000</v>
      </c>
      <c r="L842" s="9">
        <v>41847.281095890408</v>
      </c>
    </row>
    <row r="843" spans="1:12" ht="15" x14ac:dyDescent="0.25">
      <c r="A843" s="3">
        <f t="shared" si="37"/>
        <v>840</v>
      </c>
      <c r="B843" s="4" t="s">
        <v>18</v>
      </c>
      <c r="C843" s="5">
        <v>6.3200000000000006E-2</v>
      </c>
      <c r="D843" s="6">
        <v>45361</v>
      </c>
      <c r="E843" s="3" t="s">
        <v>729</v>
      </c>
      <c r="F843" s="3"/>
      <c r="G843" s="7" t="s">
        <v>774</v>
      </c>
      <c r="H843" s="8" t="s">
        <v>514</v>
      </c>
      <c r="I843" s="10">
        <v>10</v>
      </c>
      <c r="J843" s="3"/>
      <c r="K843" s="10">
        <v>720</v>
      </c>
      <c r="L843" s="9">
        <v>717.38196164383567</v>
      </c>
    </row>
    <row r="844" spans="1:12" ht="15" x14ac:dyDescent="0.25">
      <c r="A844" s="3">
        <f t="shared" si="37"/>
        <v>841</v>
      </c>
      <c r="B844" s="4" t="s">
        <v>18</v>
      </c>
      <c r="C844" s="5">
        <v>6.3200000000000006E-2</v>
      </c>
      <c r="D844" s="6">
        <v>45361</v>
      </c>
      <c r="E844" s="3" t="s">
        <v>729</v>
      </c>
      <c r="F844" s="3"/>
      <c r="G844" s="7" t="s">
        <v>775</v>
      </c>
      <c r="H844" s="8" t="s">
        <v>514</v>
      </c>
      <c r="I844" s="10">
        <v>1</v>
      </c>
      <c r="J844" s="3"/>
      <c r="K844" s="10">
        <v>280000</v>
      </c>
      <c r="L844" s="9">
        <v>278981.87397260271</v>
      </c>
    </row>
    <row r="845" spans="1:12" ht="15" x14ac:dyDescent="0.25">
      <c r="A845" s="3">
        <f t="shared" si="37"/>
        <v>842</v>
      </c>
      <c r="B845" s="4" t="s">
        <v>18</v>
      </c>
      <c r="C845" s="5">
        <v>6.3200000000000006E-2</v>
      </c>
      <c r="D845" s="6">
        <v>45361</v>
      </c>
      <c r="E845" s="3" t="s">
        <v>729</v>
      </c>
      <c r="F845" s="3"/>
      <c r="G845" s="7" t="s">
        <v>776</v>
      </c>
      <c r="H845" s="8" t="s">
        <v>559</v>
      </c>
      <c r="I845" s="10">
        <v>61</v>
      </c>
      <c r="J845" s="3"/>
      <c r="K845" s="10">
        <v>5505</v>
      </c>
      <c r="L845" s="9">
        <v>5484.9829150684927</v>
      </c>
    </row>
    <row r="846" spans="1:12" ht="15" x14ac:dyDescent="0.25">
      <c r="A846" s="3">
        <f t="shared" si="37"/>
        <v>843</v>
      </c>
      <c r="B846" s="4" t="s">
        <v>18</v>
      </c>
      <c r="C846" s="5">
        <v>6.3200000000000006E-2</v>
      </c>
      <c r="D846" s="6">
        <v>45361</v>
      </c>
      <c r="E846" s="3" t="s">
        <v>729</v>
      </c>
      <c r="F846" s="3"/>
      <c r="G846" s="7" t="s">
        <v>777</v>
      </c>
      <c r="H846" s="8" t="s">
        <v>514</v>
      </c>
      <c r="I846" s="10">
        <v>19</v>
      </c>
      <c r="J846" s="3"/>
      <c r="K846" s="10">
        <v>19740</v>
      </c>
      <c r="L846" s="9">
        <v>19668.222115068493</v>
      </c>
    </row>
    <row r="847" spans="1:12" ht="15" x14ac:dyDescent="0.25">
      <c r="A847" s="3">
        <f t="shared" si="37"/>
        <v>844</v>
      </c>
      <c r="B847" s="4" t="s">
        <v>18</v>
      </c>
      <c r="C847" s="5">
        <v>6.3200000000000006E-2</v>
      </c>
      <c r="D847" s="6">
        <v>45306</v>
      </c>
      <c r="E847" s="3" t="s">
        <v>663</v>
      </c>
      <c r="F847" s="3"/>
      <c r="G847" s="7" t="s">
        <v>606</v>
      </c>
      <c r="H847" s="8" t="s">
        <v>559</v>
      </c>
      <c r="I847" s="10">
        <v>20</v>
      </c>
      <c r="J847" s="3"/>
      <c r="K847" s="10">
        <v>22400</v>
      </c>
      <c r="L847" s="9">
        <v>22105.228273972603</v>
      </c>
    </row>
    <row r="848" spans="1:12" ht="15" x14ac:dyDescent="0.25">
      <c r="A848" s="3">
        <f t="shared" si="37"/>
        <v>845</v>
      </c>
      <c r="B848" s="4" t="s">
        <v>18</v>
      </c>
      <c r="C848" s="5">
        <v>6.3200000000000006E-2</v>
      </c>
      <c r="D848" s="6">
        <v>45361</v>
      </c>
      <c r="E848" s="3" t="s">
        <v>729</v>
      </c>
      <c r="F848" s="3"/>
      <c r="G848" s="7" t="s">
        <v>778</v>
      </c>
      <c r="H848" s="8" t="s">
        <v>514</v>
      </c>
      <c r="I848" s="10">
        <v>15</v>
      </c>
      <c r="J848" s="3"/>
      <c r="K848" s="10">
        <v>24055</v>
      </c>
      <c r="L848" s="9">
        <v>23967.532065753425</v>
      </c>
    </row>
    <row r="849" spans="1:12" ht="15" x14ac:dyDescent="0.25">
      <c r="A849" s="3">
        <f t="shared" si="37"/>
        <v>846</v>
      </c>
      <c r="B849" s="4" t="s">
        <v>18</v>
      </c>
      <c r="C849" s="5">
        <v>6.3200000000000006E-2</v>
      </c>
      <c r="D849" s="6">
        <v>45361</v>
      </c>
      <c r="E849" s="3" t="s">
        <v>729</v>
      </c>
      <c r="F849" s="3"/>
      <c r="G849" s="7" t="s">
        <v>779</v>
      </c>
      <c r="H849" s="8" t="s">
        <v>780</v>
      </c>
      <c r="I849" s="10">
        <v>120</v>
      </c>
      <c r="J849" s="3"/>
      <c r="K849" s="10">
        <v>35257.32</v>
      </c>
      <c r="L849" s="9">
        <v>35129.118588756166</v>
      </c>
    </row>
    <row r="850" spans="1:12" ht="15" x14ac:dyDescent="0.25">
      <c r="A850" s="3">
        <f t="shared" si="37"/>
        <v>847</v>
      </c>
      <c r="B850" s="4" t="s">
        <v>18</v>
      </c>
      <c r="C850" s="5">
        <v>6.3200000000000006E-2</v>
      </c>
      <c r="D850" s="6">
        <v>45361</v>
      </c>
      <c r="E850" s="3" t="s">
        <v>729</v>
      </c>
      <c r="F850" s="3"/>
      <c r="G850" s="7" t="s">
        <v>781</v>
      </c>
      <c r="H850" s="8" t="s">
        <v>426</v>
      </c>
      <c r="I850" s="10">
        <v>351</v>
      </c>
      <c r="J850" s="3"/>
      <c r="K850" s="10">
        <v>451800</v>
      </c>
      <c r="L850" s="9">
        <v>450157.18093150685</v>
      </c>
    </row>
    <row r="851" spans="1:12" ht="15" x14ac:dyDescent="0.25">
      <c r="A851" s="3">
        <f t="shared" si="37"/>
        <v>848</v>
      </c>
      <c r="B851" s="4" t="s">
        <v>18</v>
      </c>
      <c r="C851" s="5">
        <v>6.3200000000000006E-2</v>
      </c>
      <c r="D851" s="6">
        <v>45361</v>
      </c>
      <c r="E851" s="3" t="s">
        <v>729</v>
      </c>
      <c r="F851" s="3"/>
      <c r="G851" s="7" t="s">
        <v>782</v>
      </c>
      <c r="H851" s="8" t="s">
        <v>514</v>
      </c>
      <c r="I851" s="10">
        <v>8</v>
      </c>
      <c r="J851" s="3"/>
      <c r="K851" s="10">
        <v>24829.200000000001</v>
      </c>
      <c r="L851" s="9">
        <v>24738.916947287671</v>
      </c>
    </row>
    <row r="852" spans="1:12" ht="15" x14ac:dyDescent="0.25">
      <c r="A852" s="3">
        <f t="shared" si="37"/>
        <v>849</v>
      </c>
      <c r="B852" s="4" t="s">
        <v>18</v>
      </c>
      <c r="C852" s="5">
        <v>6.3200000000000006E-2</v>
      </c>
      <c r="D852" s="6">
        <v>45361</v>
      </c>
      <c r="E852" s="3" t="s">
        <v>729</v>
      </c>
      <c r="F852" s="3"/>
      <c r="G852" s="7" t="s">
        <v>783</v>
      </c>
      <c r="H852" s="8" t="s">
        <v>514</v>
      </c>
      <c r="I852" s="10">
        <v>2</v>
      </c>
      <c r="J852" s="3"/>
      <c r="K852" s="10">
        <v>1560</v>
      </c>
      <c r="L852" s="9">
        <v>1554.3275835616439</v>
      </c>
    </row>
    <row r="853" spans="1:12" ht="15" x14ac:dyDescent="0.25">
      <c r="A853" s="3">
        <f t="shared" si="37"/>
        <v>850</v>
      </c>
      <c r="B853" s="4" t="s">
        <v>18</v>
      </c>
      <c r="C853" s="5">
        <v>6.3200000000000006E-2</v>
      </c>
      <c r="D853" s="6">
        <v>45361</v>
      </c>
      <c r="E853" s="3" t="s">
        <v>729</v>
      </c>
      <c r="F853" s="3"/>
      <c r="G853" s="7" t="s">
        <v>784</v>
      </c>
      <c r="H853" s="8"/>
      <c r="I853" s="10"/>
      <c r="J853" s="3"/>
      <c r="K853" s="10">
        <v>50000</v>
      </c>
      <c r="L853" s="9">
        <v>49818.191780821915</v>
      </c>
    </row>
    <row r="854" spans="1:12" ht="15" x14ac:dyDescent="0.25">
      <c r="A854" s="3">
        <f t="shared" si="37"/>
        <v>851</v>
      </c>
      <c r="B854" s="4" t="s">
        <v>18</v>
      </c>
      <c r="C854" s="5">
        <v>6.3200000000000006E-2</v>
      </c>
      <c r="D854" s="6">
        <v>45361</v>
      </c>
      <c r="E854" s="3" t="s">
        <v>729</v>
      </c>
      <c r="F854" s="3"/>
      <c r="G854" s="7" t="s">
        <v>785</v>
      </c>
      <c r="H854" s="8" t="s">
        <v>514</v>
      </c>
      <c r="I854" s="10">
        <v>10</v>
      </c>
      <c r="J854" s="3"/>
      <c r="K854" s="10">
        <v>4888</v>
      </c>
      <c r="L854" s="9">
        <v>4870.2264284931507</v>
      </c>
    </row>
    <row r="855" spans="1:12" ht="15" x14ac:dyDescent="0.25">
      <c r="A855" s="3">
        <f t="shared" si="37"/>
        <v>852</v>
      </c>
      <c r="B855" s="4" t="s">
        <v>18</v>
      </c>
      <c r="C855" s="5">
        <v>6.3200000000000006E-2</v>
      </c>
      <c r="D855" s="6">
        <v>45361</v>
      </c>
      <c r="E855" s="3" t="s">
        <v>729</v>
      </c>
      <c r="F855" s="3"/>
      <c r="G855" s="7" t="s">
        <v>786</v>
      </c>
      <c r="H855" s="8" t="s">
        <v>514</v>
      </c>
      <c r="I855" s="10">
        <v>8</v>
      </c>
      <c r="J855" s="3"/>
      <c r="K855" s="10">
        <v>6438.06</v>
      </c>
      <c r="L855" s="9">
        <v>6414.6501555287678</v>
      </c>
    </row>
    <row r="856" spans="1:12" ht="15" x14ac:dyDescent="0.25">
      <c r="A856" s="3">
        <f t="shared" si="37"/>
        <v>853</v>
      </c>
      <c r="B856" s="4" t="s">
        <v>18</v>
      </c>
      <c r="C856" s="5">
        <v>6.3200000000000006E-2</v>
      </c>
      <c r="D856" s="6">
        <v>45361</v>
      </c>
      <c r="E856" s="3" t="s">
        <v>729</v>
      </c>
      <c r="F856" s="3"/>
      <c r="G856" s="7" t="s">
        <v>787</v>
      </c>
      <c r="H856" s="8" t="s">
        <v>514</v>
      </c>
      <c r="I856" s="10">
        <v>3</v>
      </c>
      <c r="J856" s="3"/>
      <c r="K856" s="10">
        <v>16720</v>
      </c>
      <c r="L856" s="9">
        <v>16659.203331506851</v>
      </c>
    </row>
    <row r="857" spans="1:12" ht="15" x14ac:dyDescent="0.25">
      <c r="A857" s="3">
        <f t="shared" si="37"/>
        <v>854</v>
      </c>
      <c r="B857" s="4" t="s">
        <v>18</v>
      </c>
      <c r="C857" s="5">
        <v>6.3200000000000006E-2</v>
      </c>
      <c r="D857" s="6">
        <v>45361</v>
      </c>
      <c r="E857" s="3" t="s">
        <v>729</v>
      </c>
      <c r="F857" s="3"/>
      <c r="G857" s="7" t="s">
        <v>788</v>
      </c>
      <c r="H857" s="8" t="s">
        <v>514</v>
      </c>
      <c r="I857" s="10">
        <v>30</v>
      </c>
      <c r="J857" s="3"/>
      <c r="K857" s="10">
        <v>29803.3</v>
      </c>
      <c r="L857" s="9">
        <v>29694.930302027398</v>
      </c>
    </row>
    <row r="858" spans="1:12" ht="15" x14ac:dyDescent="0.25">
      <c r="A858" s="3">
        <f t="shared" si="37"/>
        <v>855</v>
      </c>
      <c r="B858" s="4" t="s">
        <v>18</v>
      </c>
      <c r="C858" s="5">
        <v>6.3200000000000006E-2</v>
      </c>
      <c r="D858" s="6">
        <v>45361</v>
      </c>
      <c r="E858" s="3" t="s">
        <v>729</v>
      </c>
      <c r="F858" s="3"/>
      <c r="G858" s="7" t="s">
        <v>789</v>
      </c>
      <c r="H858" s="8" t="s">
        <v>514</v>
      </c>
      <c r="I858" s="10">
        <v>10</v>
      </c>
      <c r="J858" s="3"/>
      <c r="K858" s="10">
        <v>31494</v>
      </c>
      <c r="L858" s="9">
        <v>31379.482638904108</v>
      </c>
    </row>
    <row r="859" spans="1:12" ht="15" x14ac:dyDescent="0.25">
      <c r="A859" s="3">
        <f t="shared" si="37"/>
        <v>856</v>
      </c>
      <c r="B859" s="4" t="s">
        <v>18</v>
      </c>
      <c r="C859" s="5">
        <v>6.3200000000000006E-2</v>
      </c>
      <c r="D859" s="6">
        <v>45361</v>
      </c>
      <c r="E859" s="3" t="s">
        <v>729</v>
      </c>
      <c r="F859" s="3"/>
      <c r="G859" s="7" t="s">
        <v>790</v>
      </c>
      <c r="H859" s="8" t="s">
        <v>514</v>
      </c>
      <c r="I859" s="10">
        <v>5</v>
      </c>
      <c r="J859" s="3"/>
      <c r="K859" s="10">
        <v>2562</v>
      </c>
      <c r="L859" s="9">
        <v>2552.6841468493149</v>
      </c>
    </row>
    <row r="860" spans="1:12" ht="15" x14ac:dyDescent="0.25">
      <c r="A860" s="3">
        <f t="shared" si="37"/>
        <v>857</v>
      </c>
      <c r="B860" s="4" t="s">
        <v>18</v>
      </c>
      <c r="C860" s="5">
        <v>6.3200000000000006E-2</v>
      </c>
      <c r="D860" s="6">
        <v>45361</v>
      </c>
      <c r="E860" s="3" t="s">
        <v>729</v>
      </c>
      <c r="F860" s="3"/>
      <c r="G860" s="7" t="s">
        <v>791</v>
      </c>
      <c r="H860" s="8" t="s">
        <v>514</v>
      </c>
      <c r="I860" s="10">
        <v>2</v>
      </c>
      <c r="J860" s="3"/>
      <c r="K860" s="10">
        <v>18000</v>
      </c>
      <c r="L860" s="9">
        <v>17934.549041095892</v>
      </c>
    </row>
    <row r="861" spans="1:12" ht="15" x14ac:dyDescent="0.25">
      <c r="A861" s="3">
        <f t="shared" si="37"/>
        <v>858</v>
      </c>
      <c r="B861" s="4" t="s">
        <v>18</v>
      </c>
      <c r="C861" s="5">
        <v>6.3200000000000006E-2</v>
      </c>
      <c r="D861" s="6">
        <v>45361</v>
      </c>
      <c r="E861" s="3" t="s">
        <v>729</v>
      </c>
      <c r="F861" s="3"/>
      <c r="G861" s="7" t="s">
        <v>792</v>
      </c>
      <c r="H861" s="8" t="s">
        <v>511</v>
      </c>
      <c r="I861" s="10">
        <v>20</v>
      </c>
      <c r="J861" s="3"/>
      <c r="K861" s="10">
        <v>7471</v>
      </c>
      <c r="L861" s="9">
        <v>7443.8342158904106</v>
      </c>
    </row>
    <row r="862" spans="1:12" ht="15" x14ac:dyDescent="0.25">
      <c r="A862" s="3">
        <f t="shared" si="37"/>
        <v>859</v>
      </c>
      <c r="B862" s="4" t="s">
        <v>18</v>
      </c>
      <c r="C862" s="5">
        <v>6.3200000000000006E-2</v>
      </c>
      <c r="D862" s="6">
        <v>45361</v>
      </c>
      <c r="E862" s="3" t="s">
        <v>729</v>
      </c>
      <c r="F862" s="3"/>
      <c r="G862" s="7" t="s">
        <v>793</v>
      </c>
      <c r="H862" s="8" t="s">
        <v>514</v>
      </c>
      <c r="I862" s="10">
        <v>60</v>
      </c>
      <c r="J862" s="3"/>
      <c r="K862" s="10">
        <v>8450</v>
      </c>
      <c r="L862" s="9">
        <v>8419.2744109589039</v>
      </c>
    </row>
    <row r="863" spans="1:12" ht="15" x14ac:dyDescent="0.25">
      <c r="A863" s="3">
        <f t="shared" si="37"/>
        <v>860</v>
      </c>
      <c r="B863" s="4" t="s">
        <v>18</v>
      </c>
      <c r="C863" s="5">
        <v>6.3200000000000006E-2</v>
      </c>
      <c r="D863" s="6">
        <v>45361</v>
      </c>
      <c r="E863" s="3" t="s">
        <v>729</v>
      </c>
      <c r="F863" s="3"/>
      <c r="G863" s="7" t="s">
        <v>794</v>
      </c>
      <c r="H863" s="8" t="s">
        <v>514</v>
      </c>
      <c r="I863" s="10">
        <v>10</v>
      </c>
      <c r="J863" s="3"/>
      <c r="K863" s="10">
        <v>16800</v>
      </c>
      <c r="L863" s="9">
        <v>16738.912438356165</v>
      </c>
    </row>
    <row r="864" spans="1:12" ht="15" x14ac:dyDescent="0.25">
      <c r="A864" s="3">
        <f t="shared" si="37"/>
        <v>861</v>
      </c>
      <c r="B864" s="4" t="s">
        <v>18</v>
      </c>
      <c r="C864" s="5">
        <v>6.3200000000000006E-2</v>
      </c>
      <c r="D864" s="6">
        <v>45361</v>
      </c>
      <c r="E864" s="3" t="s">
        <v>729</v>
      </c>
      <c r="F864" s="3"/>
      <c r="G864" s="7" t="s">
        <v>795</v>
      </c>
      <c r="H864" s="8" t="s">
        <v>514</v>
      </c>
      <c r="I864" s="10">
        <v>31</v>
      </c>
      <c r="J864" s="3"/>
      <c r="K864" s="10">
        <v>38916</v>
      </c>
      <c r="L864" s="9">
        <v>38774.495026849312</v>
      </c>
    </row>
    <row r="865" spans="1:12" ht="15" x14ac:dyDescent="0.25">
      <c r="A865" s="3">
        <f t="shared" si="37"/>
        <v>862</v>
      </c>
      <c r="B865" s="4" t="s">
        <v>18</v>
      </c>
      <c r="C865" s="5">
        <v>6.3200000000000006E-2</v>
      </c>
      <c r="D865" s="6">
        <v>45361</v>
      </c>
      <c r="E865" s="3" t="s">
        <v>729</v>
      </c>
      <c r="F865" s="3"/>
      <c r="G865" s="7" t="s">
        <v>796</v>
      </c>
      <c r="H865" s="8" t="s">
        <v>514</v>
      </c>
      <c r="I865" s="10">
        <v>10</v>
      </c>
      <c r="J865" s="3"/>
      <c r="K865" s="10">
        <v>23770</v>
      </c>
      <c r="L865" s="9">
        <v>23683.568372602738</v>
      </c>
    </row>
    <row r="866" spans="1:12" ht="15" x14ac:dyDescent="0.25">
      <c r="A866" s="3">
        <f t="shared" si="37"/>
        <v>863</v>
      </c>
      <c r="B866" s="4" t="s">
        <v>18</v>
      </c>
      <c r="C866" s="5">
        <v>6.3200000000000006E-2</v>
      </c>
      <c r="D866" s="6">
        <v>45361</v>
      </c>
      <c r="E866" s="3" t="s">
        <v>729</v>
      </c>
      <c r="F866" s="3"/>
      <c r="G866" s="7" t="s">
        <v>797</v>
      </c>
      <c r="H866" s="8" t="s">
        <v>559</v>
      </c>
      <c r="I866" s="10">
        <v>70</v>
      </c>
      <c r="J866" s="3"/>
      <c r="K866" s="10">
        <v>8103.5</v>
      </c>
      <c r="L866" s="9">
        <v>8074.034341917808</v>
      </c>
    </row>
    <row r="867" spans="1:12" ht="15" x14ac:dyDescent="0.25">
      <c r="A867" s="3">
        <f t="shared" si="37"/>
        <v>864</v>
      </c>
      <c r="B867" s="4" t="s">
        <v>18</v>
      </c>
      <c r="C867" s="5">
        <v>6.3200000000000006E-2</v>
      </c>
      <c r="D867" s="6">
        <v>45312</v>
      </c>
      <c r="E867" s="3" t="s">
        <v>663</v>
      </c>
      <c r="F867" s="3"/>
      <c r="G867" s="7" t="s">
        <v>798</v>
      </c>
      <c r="H867" s="8" t="s">
        <v>514</v>
      </c>
      <c r="I867" s="10">
        <v>371</v>
      </c>
      <c r="J867" s="3"/>
      <c r="K867" s="10">
        <v>100000</v>
      </c>
      <c r="L867" s="9">
        <v>98787.945205479453</v>
      </c>
    </row>
    <row r="868" spans="1:12" ht="15" x14ac:dyDescent="0.25">
      <c r="A868" s="3">
        <f t="shared" si="37"/>
        <v>865</v>
      </c>
      <c r="B868" s="4" t="s">
        <v>18</v>
      </c>
      <c r="C868" s="5">
        <v>6.3200000000000006E-2</v>
      </c>
      <c r="D868" s="6">
        <v>45361</v>
      </c>
      <c r="E868" s="3" t="s">
        <v>729</v>
      </c>
      <c r="F868" s="3"/>
      <c r="G868" s="7" t="s">
        <v>799</v>
      </c>
      <c r="H868" s="8" t="s">
        <v>426</v>
      </c>
      <c r="I868" s="10">
        <v>600</v>
      </c>
      <c r="J868" s="3"/>
      <c r="K868" s="10">
        <v>54784</v>
      </c>
      <c r="L868" s="9">
        <v>54584.796370410957</v>
      </c>
    </row>
    <row r="869" spans="1:12" ht="15" x14ac:dyDescent="0.25">
      <c r="A869" s="3">
        <f t="shared" si="37"/>
        <v>866</v>
      </c>
      <c r="B869" s="4" t="s">
        <v>18</v>
      </c>
      <c r="C869" s="5">
        <v>6.3200000000000006E-2</v>
      </c>
      <c r="D869" s="6">
        <v>45361</v>
      </c>
      <c r="E869" s="3" t="s">
        <v>729</v>
      </c>
      <c r="F869" s="3"/>
      <c r="G869" s="7" t="s">
        <v>800</v>
      </c>
      <c r="H869" s="8" t="s">
        <v>426</v>
      </c>
      <c r="I869" s="10">
        <v>110</v>
      </c>
      <c r="J869" s="3"/>
      <c r="K869" s="10">
        <v>4446</v>
      </c>
      <c r="L869" s="9">
        <v>4429.8336131506849</v>
      </c>
    </row>
    <row r="870" spans="1:12" ht="15" x14ac:dyDescent="0.25">
      <c r="A870" s="3">
        <f t="shared" si="37"/>
        <v>867</v>
      </c>
      <c r="B870" s="4" t="s">
        <v>18</v>
      </c>
      <c r="C870" s="5">
        <v>6.3200000000000006E-2</v>
      </c>
      <c r="D870" s="6">
        <v>45361</v>
      </c>
      <c r="E870" s="3" t="s">
        <v>729</v>
      </c>
      <c r="F870" s="3"/>
      <c r="G870" s="7" t="s">
        <v>801</v>
      </c>
      <c r="H870" s="8" t="s">
        <v>426</v>
      </c>
      <c r="I870" s="10">
        <v>1125</v>
      </c>
      <c r="J870" s="3"/>
      <c r="K870" s="10">
        <v>456750</v>
      </c>
      <c r="L870" s="9">
        <v>455089.18191780819</v>
      </c>
    </row>
    <row r="871" spans="1:12" ht="15" x14ac:dyDescent="0.25">
      <c r="A871" s="3">
        <f t="shared" si="37"/>
        <v>868</v>
      </c>
      <c r="B871" s="4" t="s">
        <v>18</v>
      </c>
      <c r="C871" s="5">
        <v>6.3200000000000006E-2</v>
      </c>
      <c r="D871" s="6">
        <v>45361</v>
      </c>
      <c r="E871" s="3" t="s">
        <v>729</v>
      </c>
      <c r="F871" s="3"/>
      <c r="G871" s="7" t="s">
        <v>802</v>
      </c>
      <c r="H871" s="8" t="s">
        <v>514</v>
      </c>
      <c r="I871" s="10">
        <v>19</v>
      </c>
      <c r="J871" s="3"/>
      <c r="K871" s="10">
        <v>12942.3</v>
      </c>
      <c r="L871" s="9">
        <v>12895.239669698629</v>
      </c>
    </row>
    <row r="872" spans="1:12" ht="15" x14ac:dyDescent="0.25">
      <c r="A872" s="3">
        <f t="shared" si="37"/>
        <v>869</v>
      </c>
      <c r="B872" s="4" t="s">
        <v>18</v>
      </c>
      <c r="C872" s="5">
        <v>6.3200000000000006E-2</v>
      </c>
      <c r="D872" s="6">
        <v>45361</v>
      </c>
      <c r="E872" s="3" t="s">
        <v>729</v>
      </c>
      <c r="F872" s="3"/>
      <c r="G872" s="7" t="s">
        <v>803</v>
      </c>
      <c r="H872" s="8" t="s">
        <v>514</v>
      </c>
      <c r="I872" s="10">
        <v>8</v>
      </c>
      <c r="J872" s="3"/>
      <c r="K872" s="10">
        <v>88638</v>
      </c>
      <c r="L872" s="9">
        <v>88315.697661369864</v>
      </c>
    </row>
    <row r="873" spans="1:12" ht="15" x14ac:dyDescent="0.25">
      <c r="A873" s="3">
        <f t="shared" si="37"/>
        <v>870</v>
      </c>
      <c r="B873" s="4" t="s">
        <v>18</v>
      </c>
      <c r="C873" s="5">
        <v>6.3200000000000006E-2</v>
      </c>
      <c r="D873" s="6">
        <v>45361</v>
      </c>
      <c r="E873" s="3" t="s">
        <v>729</v>
      </c>
      <c r="F873" s="3"/>
      <c r="G873" s="7" t="s">
        <v>804</v>
      </c>
      <c r="H873" s="8" t="s">
        <v>805</v>
      </c>
      <c r="I873" s="10">
        <v>19.5</v>
      </c>
      <c r="J873" s="3"/>
      <c r="K873" s="10">
        <v>2827.5</v>
      </c>
      <c r="L873" s="9">
        <v>2817.2187452054795</v>
      </c>
    </row>
    <row r="874" spans="1:12" ht="15" x14ac:dyDescent="0.25">
      <c r="A874" s="3">
        <f t="shared" si="37"/>
        <v>871</v>
      </c>
      <c r="B874" s="4" t="s">
        <v>18</v>
      </c>
      <c r="C874" s="5">
        <v>6.3200000000000006E-2</v>
      </c>
      <c r="D874" s="6">
        <v>45361</v>
      </c>
      <c r="E874" s="3" t="s">
        <v>729</v>
      </c>
      <c r="F874" s="3"/>
      <c r="G874" s="7" t="s">
        <v>806</v>
      </c>
      <c r="H874" s="8" t="s">
        <v>426</v>
      </c>
      <c r="I874" s="10">
        <v>45</v>
      </c>
      <c r="J874" s="3"/>
      <c r="K874" s="10">
        <v>3825</v>
      </c>
      <c r="L874" s="9">
        <v>3811.0916712328767</v>
      </c>
    </row>
    <row r="875" spans="1:12" ht="15" x14ac:dyDescent="0.25">
      <c r="A875" s="3">
        <f t="shared" si="37"/>
        <v>872</v>
      </c>
      <c r="B875" s="4" t="s">
        <v>18</v>
      </c>
      <c r="C875" s="5">
        <v>6.3200000000000006E-2</v>
      </c>
      <c r="D875" s="6">
        <v>45361</v>
      </c>
      <c r="E875" s="3" t="s">
        <v>729</v>
      </c>
      <c r="F875" s="3"/>
      <c r="G875" s="7" t="s">
        <v>807</v>
      </c>
      <c r="H875" s="8" t="s">
        <v>559</v>
      </c>
      <c r="I875" s="10">
        <v>10</v>
      </c>
      <c r="J875" s="3"/>
      <c r="K875" s="10">
        <v>1050</v>
      </c>
      <c r="L875" s="9">
        <v>1046.1820273972603</v>
      </c>
    </row>
    <row r="876" spans="1:12" ht="15" x14ac:dyDescent="0.25">
      <c r="A876" s="3">
        <f t="shared" si="37"/>
        <v>873</v>
      </c>
      <c r="B876" s="4" t="s">
        <v>18</v>
      </c>
      <c r="C876" s="5">
        <v>6.3200000000000006E-2</v>
      </c>
      <c r="D876" s="6">
        <v>45361</v>
      </c>
      <c r="E876" s="3" t="s">
        <v>729</v>
      </c>
      <c r="F876" s="3"/>
      <c r="G876" s="7" t="s">
        <v>808</v>
      </c>
      <c r="H876" s="8" t="s">
        <v>514</v>
      </c>
      <c r="I876" s="10">
        <v>6</v>
      </c>
      <c r="J876" s="3"/>
      <c r="K876" s="10">
        <v>1636</v>
      </c>
      <c r="L876" s="9">
        <v>1630.051235068493</v>
      </c>
    </row>
    <row r="877" spans="1:12" ht="15" x14ac:dyDescent="0.25">
      <c r="A877" s="3">
        <f t="shared" si="37"/>
        <v>874</v>
      </c>
      <c r="B877" s="4" t="s">
        <v>18</v>
      </c>
      <c r="C877" s="5">
        <v>6.3200000000000006E-2</v>
      </c>
      <c r="D877" s="6">
        <v>45361</v>
      </c>
      <c r="E877" s="3" t="s">
        <v>729</v>
      </c>
      <c r="F877" s="3"/>
      <c r="G877" s="7" t="s">
        <v>809</v>
      </c>
      <c r="H877" s="8" t="s">
        <v>514</v>
      </c>
      <c r="I877" s="10">
        <v>4</v>
      </c>
      <c r="J877" s="3"/>
      <c r="K877" s="10">
        <v>2800</v>
      </c>
      <c r="L877" s="9">
        <v>2789.8187397260276</v>
      </c>
    </row>
    <row r="878" spans="1:12" ht="15" x14ac:dyDescent="0.25">
      <c r="A878" s="3">
        <f t="shared" si="37"/>
        <v>875</v>
      </c>
      <c r="B878" s="4" t="s">
        <v>18</v>
      </c>
      <c r="C878" s="5">
        <v>6.3200000000000006E-2</v>
      </c>
      <c r="D878" s="6">
        <v>45361</v>
      </c>
      <c r="E878" s="3" t="s">
        <v>729</v>
      </c>
      <c r="F878" s="3"/>
      <c r="G878" s="7" t="s">
        <v>810</v>
      </c>
      <c r="H878" s="8"/>
      <c r="I878" s="10"/>
      <c r="J878" s="3"/>
      <c r="K878" s="10">
        <f>24235-1044.93</f>
        <v>23190.07</v>
      </c>
      <c r="L878" s="9">
        <v>23105.747093413698</v>
      </c>
    </row>
    <row r="879" spans="1:12" ht="15" x14ac:dyDescent="0.25">
      <c r="A879" s="3">
        <f t="shared" si="37"/>
        <v>876</v>
      </c>
      <c r="B879" s="4" t="s">
        <v>53</v>
      </c>
      <c r="C879" s="5">
        <v>0.19</v>
      </c>
      <c r="D879" s="6">
        <v>45374</v>
      </c>
      <c r="E879" s="3" t="s">
        <v>663</v>
      </c>
      <c r="F879" s="3"/>
      <c r="G879" s="7" t="s">
        <v>811</v>
      </c>
      <c r="H879" s="8" t="s">
        <v>514</v>
      </c>
      <c r="I879" s="10">
        <v>1</v>
      </c>
      <c r="J879" s="3"/>
      <c r="K879" s="10">
        <v>28125</v>
      </c>
      <c r="L879" s="9">
        <v>28007.876712328769</v>
      </c>
    </row>
    <row r="880" spans="1:12" ht="15" x14ac:dyDescent="0.25">
      <c r="A880" s="3">
        <f t="shared" si="37"/>
        <v>877</v>
      </c>
      <c r="B880" s="4" t="s">
        <v>53</v>
      </c>
      <c r="C880" s="5">
        <v>0.19</v>
      </c>
      <c r="D880" s="6">
        <v>45374</v>
      </c>
      <c r="E880" s="3" t="s">
        <v>663</v>
      </c>
      <c r="F880" s="3"/>
      <c r="G880" s="7" t="s">
        <v>811</v>
      </c>
      <c r="H880" s="8" t="s">
        <v>514</v>
      </c>
      <c r="I880" s="10">
        <v>1</v>
      </c>
      <c r="J880" s="3"/>
      <c r="K880" s="10">
        <f>25781.25-3650</f>
        <v>22131.25</v>
      </c>
      <c r="L880" s="9">
        <v>22039.086986301369</v>
      </c>
    </row>
    <row r="881" spans="1:12" ht="15" x14ac:dyDescent="0.25">
      <c r="A881" s="3">
        <f t="shared" si="37"/>
        <v>878</v>
      </c>
      <c r="B881" s="4" t="s">
        <v>16</v>
      </c>
      <c r="C881" s="5">
        <v>0.31669999999999998</v>
      </c>
      <c r="D881" s="6">
        <v>45382</v>
      </c>
      <c r="E881" s="3" t="s">
        <v>318</v>
      </c>
      <c r="F881" s="3"/>
      <c r="G881" s="7" t="s">
        <v>812</v>
      </c>
      <c r="H881" s="8" t="s">
        <v>514</v>
      </c>
      <c r="I881" s="10">
        <v>8</v>
      </c>
      <c r="J881" s="3"/>
      <c r="K881" s="10">
        <v>169279.62</v>
      </c>
      <c r="L881" s="9">
        <v>169279.62</v>
      </c>
    </row>
    <row r="882" spans="1:12" ht="15" x14ac:dyDescent="0.25">
      <c r="A882" s="3">
        <f t="shared" si="37"/>
        <v>879</v>
      </c>
      <c r="B882" s="4" t="s">
        <v>16</v>
      </c>
      <c r="C882" s="5">
        <v>0.31669999999999998</v>
      </c>
      <c r="D882" s="6">
        <v>45089</v>
      </c>
      <c r="E882" s="3" t="s">
        <v>318</v>
      </c>
      <c r="F882" s="3"/>
      <c r="G882" s="7" t="s">
        <v>813</v>
      </c>
      <c r="H882" s="8" t="s">
        <v>514</v>
      </c>
      <c r="I882" s="10">
        <v>1</v>
      </c>
      <c r="J882" s="3"/>
      <c r="K882" s="10">
        <v>7415.26</v>
      </c>
      <c r="L882" s="9">
        <v>5530.0957186136984</v>
      </c>
    </row>
    <row r="883" spans="1:12" ht="15" x14ac:dyDescent="0.25">
      <c r="A883" s="3">
        <f t="shared" si="37"/>
        <v>880</v>
      </c>
      <c r="B883" s="4" t="s">
        <v>16</v>
      </c>
      <c r="C883" s="5">
        <v>0.31669999999999998</v>
      </c>
      <c r="D883" s="6">
        <v>45089</v>
      </c>
      <c r="E883" s="3" t="s">
        <v>318</v>
      </c>
      <c r="F883" s="3"/>
      <c r="G883" s="7" t="s">
        <v>814</v>
      </c>
      <c r="H883" s="8" t="s">
        <v>514</v>
      </c>
      <c r="I883" s="10">
        <v>2</v>
      </c>
      <c r="J883" s="3"/>
      <c r="K883" s="10">
        <v>200</v>
      </c>
      <c r="L883" s="9">
        <v>149.15446575342466</v>
      </c>
    </row>
    <row r="884" spans="1:12" s="23" customFormat="1" ht="15" x14ac:dyDescent="0.25">
      <c r="A884" s="18"/>
      <c r="B884" s="19"/>
      <c r="C884" s="18"/>
      <c r="D884" s="19"/>
      <c r="E884" s="18"/>
      <c r="F884" s="18"/>
      <c r="G884" s="20"/>
      <c r="H884" s="21"/>
      <c r="I884" s="22"/>
      <c r="J884" s="18"/>
      <c r="K884" s="22">
        <f>SUBTOTAL(9,K4:K883)</f>
        <v>686085951.06000018</v>
      </c>
      <c r="L884" s="22">
        <f>SUBTOTAL(9,L4:L883)</f>
        <v>320123316.11864537</v>
      </c>
    </row>
  </sheetData>
  <autoFilter ref="A3:L3" xr:uid="{D61FC95C-E21D-4327-88B0-BBDE27E4DE0E}"/>
  <pageMargins left="0.7" right="0.7" top="0.75" bottom="0.75" header="0.3" footer="0.3"/>
</worksheet>
</file>

<file path=docMetadata/LabelInfo.xml><?xml version="1.0" encoding="utf-8"?>
<clbl:labelList xmlns:clbl="http://schemas.microsoft.com/office/2020/mipLabelMetadata">
  <clbl:label id="{feb66617-da0a-40b7-a2a3-a4cd5c2cd5dc}" enabled="0" method="" siteId="{feb66617-da0a-40b7-a2a3-a4cd5c2cd5d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Arihant Kothari</dc:creator>
  <cp:lastModifiedBy>Arihant Kothari</cp:lastModifiedBy>
  <dcterms:created xsi:type="dcterms:W3CDTF">2024-09-18T09:50:31Z</dcterms:created>
  <dcterms:modified xsi:type="dcterms:W3CDTF">2024-09-20T13:10:53Z</dcterms:modified>
</cp:coreProperties>
</file>