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In Progress Files\Yash Bhatnagar\Draft Shared\VIS(2024-25)-PL411-361-486 Attero Recycling\Report working\"/>
    </mc:Choice>
  </mc:AlternateContent>
  <bookViews>
    <workbookView xWindow="0" yWindow="0" windowWidth="21600" windowHeight="9735" tabRatio="707" activeTab="5"/>
  </bookViews>
  <sheets>
    <sheet name="Consultant Expenses" sheetId="22" r:id="rId1"/>
    <sheet name="Consultant Payment" sheetId="21" r:id="rId2"/>
    <sheet name="PM Payment" sheetId="20" r:id="rId3"/>
    <sheet name="Vendor Details" sheetId="23" r:id="rId4"/>
    <sheet name="Land" sheetId="5" r:id="rId5"/>
    <sheet name="Working" sheetId="13" r:id="rId6"/>
    <sheet name="Project cost &amp; expenditure" sheetId="3" r:id="rId7"/>
    <sheet name="Civil Work Cost" sheetId="4" r:id="rId8"/>
    <sheet name="MAterial cost bifurcation" sheetId="9" r:id="rId9"/>
    <sheet name="P&amp;M Invoice" sheetId="12" r:id="rId10"/>
    <sheet name="Sheet5" sheetId="26" r:id="rId11"/>
  </sheets>
  <definedNames>
    <definedName name="_xlnm._FilterDatabase" localSheetId="2" hidden="1">'PM Payment'!$A$1:$K$59</definedName>
    <definedName name="_xlnm._FilterDatabase" localSheetId="3" hidden="1">'Vendor Details'!$E$5:$F$49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3" l="1"/>
  <c r="I12" i="13"/>
  <c r="J21" i="13"/>
  <c r="J20" i="13"/>
  <c r="J16" i="13"/>
  <c r="J17" i="13"/>
  <c r="J13" i="13"/>
  <c r="I13" i="13" l="1"/>
  <c r="Q13" i="4"/>
  <c r="P13" i="4"/>
  <c r="O13" i="4"/>
  <c r="K5" i="4" l="1"/>
  <c r="K11" i="9"/>
  <c r="K4" i="4"/>
  <c r="J9" i="9"/>
  <c r="M11" i="9"/>
  <c r="F5" i="26"/>
  <c r="F4" i="26"/>
  <c r="M8" i="3"/>
  <c r="L8" i="3"/>
  <c r="I9" i="9"/>
  <c r="J11" i="9"/>
  <c r="K9" i="9"/>
  <c r="G22" i="21" l="1"/>
  <c r="G21" i="21"/>
  <c r="G20" i="21"/>
  <c r="G19" i="21"/>
  <c r="G18" i="21"/>
  <c r="G17" i="21"/>
  <c r="H16" i="21"/>
  <c r="G16" i="21"/>
  <c r="H15" i="21"/>
  <c r="G15" i="21"/>
  <c r="G14" i="21"/>
  <c r="G13" i="21"/>
  <c r="G12" i="21"/>
  <c r="G11" i="21"/>
  <c r="G10" i="21"/>
  <c r="G9" i="21"/>
  <c r="G8" i="21"/>
  <c r="G7" i="21"/>
  <c r="G6" i="21"/>
  <c r="G5" i="21"/>
  <c r="G4" i="21"/>
  <c r="G2" i="21"/>
  <c r="E59" i="20"/>
  <c r="G59" i="20" s="1"/>
  <c r="G58" i="20"/>
  <c r="G57" i="20"/>
  <c r="G56" i="20"/>
  <c r="G55" i="20"/>
  <c r="G54" i="20"/>
  <c r="F53" i="20"/>
  <c r="G53" i="20" s="1"/>
  <c r="G52" i="20"/>
  <c r="G51" i="20"/>
  <c r="G50" i="20"/>
  <c r="G49" i="20"/>
  <c r="G48" i="20"/>
  <c r="G47" i="20"/>
  <c r="G46" i="20"/>
  <c r="G45" i="20"/>
  <c r="G44" i="20"/>
  <c r="G43" i="20"/>
  <c r="G42" i="20"/>
  <c r="G41" i="20"/>
  <c r="G40" i="20"/>
  <c r="G39" i="20"/>
  <c r="G38" i="20"/>
  <c r="G37" i="20"/>
  <c r="G36" i="20"/>
  <c r="G35" i="20"/>
  <c r="G34" i="20"/>
  <c r="G33" i="20"/>
  <c r="G32" i="20"/>
  <c r="G31" i="20"/>
  <c r="G30" i="20"/>
  <c r="G29" i="20"/>
  <c r="L28" i="20"/>
  <c r="G28" i="20"/>
  <c r="G27" i="20"/>
  <c r="G26" i="20"/>
  <c r="F25" i="20"/>
  <c r="G25" i="20" s="1"/>
  <c r="G24" i="20"/>
  <c r="G23" i="20"/>
  <c r="G22" i="20"/>
  <c r="G21" i="20"/>
  <c r="L20" i="20"/>
  <c r="L29" i="20" s="1"/>
  <c r="G20" i="20"/>
  <c r="F19" i="20"/>
  <c r="G19" i="20" s="1"/>
  <c r="G18" i="20"/>
  <c r="F18" i="20"/>
  <c r="G17" i="20"/>
  <c r="F16" i="20"/>
  <c r="G16" i="20" s="1"/>
  <c r="G15" i="20"/>
  <c r="G14" i="20"/>
  <c r="G13" i="20"/>
  <c r="G12" i="20"/>
  <c r="G11" i="20"/>
  <c r="G10" i="20"/>
  <c r="G9" i="20"/>
  <c r="G8" i="20"/>
  <c r="G7" i="20"/>
  <c r="G6" i="20"/>
  <c r="F6" i="20"/>
  <c r="G5" i="20"/>
  <c r="G4" i="20"/>
  <c r="G3" i="20"/>
  <c r="G2" i="20"/>
  <c r="G7" i="12" l="1"/>
  <c r="M7" i="12" l="1"/>
  <c r="Q7" i="12" l="1"/>
  <c r="P7" i="12"/>
  <c r="K6" i="4" l="1"/>
  <c r="H7" i="13" l="1"/>
  <c r="G7" i="13"/>
  <c r="M5" i="4" l="1"/>
  <c r="M14" i="9" l="1"/>
  <c r="M9" i="9"/>
  <c r="M10" i="9"/>
  <c r="S12" i="9"/>
  <c r="M12" i="9"/>
  <c r="M7" i="9"/>
  <c r="M8" i="9"/>
  <c r="M13" i="9" l="1"/>
  <c r="M16" i="9" l="1"/>
  <c r="R5" i="4" l="1"/>
  <c r="G7" i="3" l="1"/>
  <c r="E7" i="3"/>
  <c r="F6" i="3" s="1"/>
  <c r="H6" i="3" l="1"/>
  <c r="H3" i="3"/>
  <c r="H5" i="3"/>
  <c r="H4" i="3"/>
  <c r="F5" i="3"/>
  <c r="F4" i="3"/>
  <c r="F3" i="3"/>
</calcChain>
</file>

<file path=xl/sharedStrings.xml><?xml version="1.0" encoding="utf-8"?>
<sst xmlns="http://schemas.openxmlformats.org/spreadsheetml/2006/main" count="593" uniqueCount="344">
  <si>
    <t>Particular</t>
  </si>
  <si>
    <t>Status</t>
  </si>
  <si>
    <t>Type of Structure</t>
  </si>
  <si>
    <t>SR.NO</t>
  </si>
  <si>
    <t>Rate</t>
  </si>
  <si>
    <t>Amount</t>
  </si>
  <si>
    <t xml:space="preserve">Area/Qty </t>
  </si>
  <si>
    <t>Unit</t>
  </si>
  <si>
    <t>Land</t>
  </si>
  <si>
    <t>Total</t>
  </si>
  <si>
    <t>S.NO</t>
  </si>
  <si>
    <t>Sale Price</t>
  </si>
  <si>
    <t>Building and other civil work</t>
  </si>
  <si>
    <t>Excavation</t>
  </si>
  <si>
    <t>Brickwork</t>
  </si>
  <si>
    <t>Soil Filling</t>
  </si>
  <si>
    <t>Retaining Wall</t>
  </si>
  <si>
    <t>GSB</t>
  </si>
  <si>
    <t>P.C.C</t>
  </si>
  <si>
    <t>Steel</t>
  </si>
  <si>
    <t>Plinth</t>
  </si>
  <si>
    <t>Cost Per Sq. ft</t>
  </si>
  <si>
    <t>Name of the Package</t>
  </si>
  <si>
    <t>Name of the Vendor – PO awarded</t>
  </si>
  <si>
    <t>Total Contract Value (Rs. In Lacs)</t>
  </si>
  <si>
    <t>Remarks</t>
  </si>
  <si>
    <t>% allocation in Phase-1</t>
  </si>
  <si>
    <t>Phase-1 Amount</t>
  </si>
  <si>
    <t>Bills/ Invoices Seen (Rs. In cr)</t>
  </si>
  <si>
    <t>TOTAL</t>
  </si>
  <si>
    <t>S.NO.</t>
  </si>
  <si>
    <t>PARTICULARS</t>
  </si>
  <si>
    <t>ESTIMATED COST
(Rs. In Cr.)</t>
  </si>
  <si>
    <t>REMARKS</t>
  </si>
  <si>
    <t>Plant &amp; Machinery</t>
  </si>
  <si>
    <t>Building , Civil work &amp; Other Expenses</t>
  </si>
  <si>
    <t>Project Planning &amp; Designing</t>
  </si>
  <si>
    <t>Plant Machinery (advances to vendors)</t>
  </si>
  <si>
    <t>S. No.</t>
  </si>
  <si>
    <t>Khasra No.</t>
  </si>
  <si>
    <t>Area in (sq.mtr.)</t>
  </si>
  <si>
    <t>(In Rs.)</t>
  </si>
  <si>
    <t>Stamp Duty</t>
  </si>
  <si>
    <t>PO No.</t>
  </si>
  <si>
    <t>Transaction Date</t>
  </si>
  <si>
    <t>Vendor Name</t>
  </si>
  <si>
    <t>PO Amount</t>
  </si>
  <si>
    <t>Advance Amount</t>
  </si>
  <si>
    <t>Pending Amount</t>
  </si>
  <si>
    <t>UTR</t>
  </si>
  <si>
    <t>Remark</t>
  </si>
  <si>
    <t>PO Date</t>
  </si>
  <si>
    <t>Location</t>
  </si>
  <si>
    <t>PO/ARPL/JULY/24/038</t>
  </si>
  <si>
    <t>National Industries</t>
  </si>
  <si>
    <t>HSBCN24265386374</t>
  </si>
  <si>
    <t>Foam Waste Cursher Machine</t>
  </si>
  <si>
    <t>6-august-2024</t>
  </si>
  <si>
    <t>PO/OCT/NOV/24/065</t>
  </si>
  <si>
    <t>SAK INTERNATIONAL</t>
  </si>
  <si>
    <t>6-november-2024</t>
  </si>
  <si>
    <t>PO/ARPL/JULY/24/062</t>
  </si>
  <si>
    <t>M A Construction</t>
  </si>
  <si>
    <t>SBINR12024071235403852</t>
  </si>
  <si>
    <t>10% advance payment against Terrace reapiring work</t>
  </si>
  <si>
    <t>9-october-2024</t>
  </si>
  <si>
    <t>PO/ARPL/JULY/24/024</t>
  </si>
  <si>
    <t>Electro Vision Industries</t>
  </si>
  <si>
    <t>SBINR12024070834377972</t>
  </si>
  <si>
    <t>40% Advance payment for 1600 KVA Oil Cooled Distribution Transformer</t>
  </si>
  <si>
    <t xml:space="preserve">4-july-2024 </t>
  </si>
  <si>
    <t>PO/ARPL/JULY/24/030</t>
  </si>
  <si>
    <t>Unique Trading Co</t>
  </si>
  <si>
    <t>SBINR12024071335463534</t>
  </si>
  <si>
    <t>70% Advance payment for Fire-fitting work</t>
  </si>
  <si>
    <t>4-july-2024</t>
  </si>
  <si>
    <t>PO/ARPL/JULY/24/041</t>
  </si>
  <si>
    <t>Apicon Electrical Engineer</t>
  </si>
  <si>
    <t>HSBCN24265386368</t>
  </si>
  <si>
    <t xml:space="preserve">PLC </t>
  </si>
  <si>
    <t>7-august-2024</t>
  </si>
  <si>
    <t>R &amp; D</t>
  </si>
  <si>
    <t>PO/AUG/SEP/24/057</t>
  </si>
  <si>
    <t>YLEM Energy</t>
  </si>
  <si>
    <t>7-october-2024</t>
  </si>
  <si>
    <t>PO/AUG/SEP/24/058</t>
  </si>
  <si>
    <t>PO/ARPL/JULY/24/011</t>
  </si>
  <si>
    <t>A R Engineers</t>
  </si>
  <si>
    <t>SBINR12024071535822538</t>
  </si>
  <si>
    <t>100% Advance payment for HT Panel</t>
  </si>
  <si>
    <t xml:space="preserve">11-july-2024  </t>
  </si>
  <si>
    <t>PO/OCT/NOV/24/066</t>
  </si>
  <si>
    <t>Aptech Industries</t>
  </si>
  <si>
    <t>7-november-2024</t>
  </si>
  <si>
    <t>PO/OCT/NOV/24/067</t>
  </si>
  <si>
    <t>PO/OCT/NOV/24/068</t>
  </si>
  <si>
    <t>PO/ARPL/JULY/24/013</t>
  </si>
  <si>
    <t>Elektrocraft India Pvt Ltd</t>
  </si>
  <si>
    <t>SBINR12024071535822536</t>
  </si>
  <si>
    <t>70% Advance payment for Model-M 21D, Model-DS 25, Model-LS102 B &amp; Model-LS 107.4B</t>
  </si>
  <si>
    <t>12-july-2024</t>
  </si>
  <si>
    <t>PO/ARPL/JULY/24/012</t>
  </si>
  <si>
    <t>Satvik Electrical &amp; Electronics Engg. Solution</t>
  </si>
  <si>
    <t>SBIN424198787338</t>
  </si>
  <si>
    <t>70% Advance payment for Electric Item</t>
  </si>
  <si>
    <t>PO/ARPL/JULY/24/015</t>
  </si>
  <si>
    <t>SBINR12024071535822535</t>
  </si>
  <si>
    <t>40% Advance payment for LT Panel</t>
  </si>
  <si>
    <t>13-july-2024</t>
  </si>
  <si>
    <t>PO/ARPL/JULY/24/010</t>
  </si>
  <si>
    <t>Shiglo Tech Private Limited</t>
  </si>
  <si>
    <t>SBINR12024071535822558</t>
  </si>
  <si>
    <t>10% balance payment for Radiator Recycling Machine</t>
  </si>
  <si>
    <t>PO/ARPL/JULY/24/017</t>
  </si>
  <si>
    <t>Techno four</t>
  </si>
  <si>
    <t>SBINR12024072437666514</t>
  </si>
  <si>
    <t>90% advance payment for purchase Technofour Advanced eddy Current Conductivity meter</t>
  </si>
  <si>
    <t>17-july-2024</t>
  </si>
  <si>
    <t>PO/ARPL/JULY/24/018</t>
  </si>
  <si>
    <t>Deep Hydraulic</t>
  </si>
  <si>
    <t>SBINR12024072437666558</t>
  </si>
  <si>
    <t>30% Advance payment for purchase Baling Chamber</t>
  </si>
  <si>
    <t>18-july-2024</t>
  </si>
  <si>
    <t>PO/ARPL/JULY/24/019</t>
  </si>
  <si>
    <t>Prompt Packways</t>
  </si>
  <si>
    <t>SBINR12024072437666559</t>
  </si>
  <si>
    <t>30% Advance payment for purchase Godrej Diesel Forklift Truck</t>
  </si>
  <si>
    <t>172K</t>
  </si>
  <si>
    <t>PO/ARPL/JULY/24/025</t>
  </si>
  <si>
    <t>Absolute Laboratory Solutions</t>
  </si>
  <si>
    <t>SBINR12024080139322265</t>
  </si>
  <si>
    <t>50% Advance payment for Fume Hood</t>
  </si>
  <si>
    <t xml:space="preserve">23-july-2024 </t>
  </si>
  <si>
    <t>PO/ARPL/JULY/24/026</t>
  </si>
  <si>
    <t>Taha Industries</t>
  </si>
  <si>
    <t>SBIN424214563707</t>
  </si>
  <si>
    <t>100% Advance payment for Megnetic Pump</t>
  </si>
  <si>
    <t>PO/ARPL/JULY/24/028</t>
  </si>
  <si>
    <t>Aimil Ltd</t>
  </si>
  <si>
    <t>SBI TO SBI</t>
  </si>
  <si>
    <t>50% Advance payment for Malvern</t>
  </si>
  <si>
    <t>24-july-2024</t>
  </si>
  <si>
    <t>PO/ARPL/JULY/24/029</t>
  </si>
  <si>
    <t>Sneha Analytical Services</t>
  </si>
  <si>
    <t>SBIN424214563735</t>
  </si>
  <si>
    <t>40% Advance Payment for purchase AAS Gas Line work</t>
  </si>
  <si>
    <t>25-july-2024</t>
  </si>
  <si>
    <t>PO/ARPL/JULY/24/033</t>
  </si>
  <si>
    <t>Dimond Arch-EN-Construction</t>
  </si>
  <si>
    <t>SBIN524219072642</t>
  </si>
  <si>
    <t xml:space="preserve">50% Advance Payment for structure testing for Kh. No.172 </t>
  </si>
  <si>
    <t>30-july-2024</t>
  </si>
  <si>
    <t>PO/ARPL/JULY/24/032</t>
  </si>
  <si>
    <t>Soilex Consultant Pvt Ltd</t>
  </si>
  <si>
    <t>SBIN324214577159</t>
  </si>
  <si>
    <t>50% Advance payment for Conducting Dynamic Cone Penetration Tests</t>
  </si>
  <si>
    <t>PO/ARPL/JULY/24/036</t>
  </si>
  <si>
    <t>Perfection Engineering Corporation</t>
  </si>
  <si>
    <t>SBINR12024080640217002</t>
  </si>
  <si>
    <t>50% Advance Payment for Vibro Feeder/Vibro Siever 3 stage /Scraper conveyor /Belt conveyor system /Scraper conveyor</t>
  </si>
  <si>
    <t>3-august-2024</t>
  </si>
  <si>
    <t>PO/ARPL/JULY/24/039</t>
  </si>
  <si>
    <t>Gainwell Commosales Private Limited</t>
  </si>
  <si>
    <t>SBINR12024080640273259</t>
  </si>
  <si>
    <t xml:space="preserve">50% Advance payment for purchase DG sets </t>
  </si>
  <si>
    <t>172k</t>
  </si>
  <si>
    <t>PO/ARPL/JULY/24/042</t>
  </si>
  <si>
    <t>Aye Bee Machinery Udyog</t>
  </si>
  <si>
    <t>HSBCN24265386369</t>
  </si>
  <si>
    <t>Electric Screw Driver machine</t>
  </si>
  <si>
    <t>8-august-2024</t>
  </si>
  <si>
    <t>PO/ARPL/JULY/24/043</t>
  </si>
  <si>
    <t>V.L. Scientific</t>
  </si>
  <si>
    <t>HSBCN24265386382</t>
  </si>
  <si>
    <t>Tray Dryer</t>
  </si>
  <si>
    <t>PO/AUG/SEP/24/059</t>
  </si>
  <si>
    <t>8-october-2024</t>
  </si>
  <si>
    <t>PO/AUG/SEP/24/060</t>
  </si>
  <si>
    <t>PO/ARPL/JULY/24/045</t>
  </si>
  <si>
    <t xml:space="preserve">Shamboo Scientific </t>
  </si>
  <si>
    <t>HSBCN24265386367</t>
  </si>
  <si>
    <t xml:space="preserve">Single Distilation water </t>
  </si>
  <si>
    <t>9-august-2024</t>
  </si>
  <si>
    <t>PO/ARPL/JULY/24/044</t>
  </si>
  <si>
    <t>Supertech Analytical</t>
  </si>
  <si>
    <t>HSBCN24265386380</t>
  </si>
  <si>
    <t>Moisture Balance</t>
  </si>
  <si>
    <t>PO/AUG/SEP/24/044</t>
  </si>
  <si>
    <t>HSBCN24303891156</t>
  </si>
  <si>
    <t>Moisture &amp; Anlalytical Balance</t>
  </si>
  <si>
    <t>PO/AUG/SEP/24/061</t>
  </si>
  <si>
    <t>HSBCN24303891155</t>
  </si>
  <si>
    <t>Type II Water Purification System</t>
  </si>
  <si>
    <t>PO/ARPL/JULY/24/048</t>
  </si>
  <si>
    <t>HSBCR22024092126676563</t>
  </si>
  <si>
    <t xml:space="preserve">Work bench with sink </t>
  </si>
  <si>
    <t>10-august-2024</t>
  </si>
  <si>
    <t>PO/ARPL/JULY/24/046</t>
  </si>
  <si>
    <t>SKU Engineering</t>
  </si>
  <si>
    <t>HSBCN24265386379</t>
  </si>
  <si>
    <t>SS 304 Mixur capacity-200 KG</t>
  </si>
  <si>
    <t>PO/OCT/NOV/24/069</t>
  </si>
  <si>
    <t>Enviro Tech Industrial Products</t>
  </si>
  <si>
    <t>8-november-2024</t>
  </si>
  <si>
    <t>PO/OCT/NOV/24/070</t>
  </si>
  <si>
    <t>United Aluminium Fabricator</t>
  </si>
  <si>
    <t>12-november-2024</t>
  </si>
  <si>
    <t>PO/OCT/NOV/24/071</t>
  </si>
  <si>
    <t>Pharma Mix Engineering Works</t>
  </si>
  <si>
    <t>13-november-2024</t>
  </si>
  <si>
    <t>PO/AUG/SEP/24/049</t>
  </si>
  <si>
    <t>Mapple IT Solutions</t>
  </si>
  <si>
    <t>HSBCR22024092126676556</t>
  </si>
  <si>
    <t>04 Qty. Lenovo Thinkcentre</t>
  </si>
  <si>
    <t>13-september-2024</t>
  </si>
  <si>
    <t>PO/ARPL/JULY/24/016</t>
  </si>
  <si>
    <t>Spectro Analytical</t>
  </si>
  <si>
    <t>PO/ARPL/JULY/24/027</t>
  </si>
  <si>
    <t>Reliable Engineers</t>
  </si>
  <si>
    <t>HSBCR22024092126676562</t>
  </si>
  <si>
    <t>HCI, HNO3, H2SO4  Doasting Pump</t>
  </si>
  <si>
    <t>PO/AUG/SEP/24/064</t>
  </si>
  <si>
    <t>Neo Instrumentation</t>
  </si>
  <si>
    <t>23-october-2024</t>
  </si>
  <si>
    <t xml:space="preserve"> PO/ARPL/JUNE/24/020 </t>
  </si>
  <si>
    <t>Agilent Technologies</t>
  </si>
  <si>
    <t>Direct SBI Bank</t>
  </si>
  <si>
    <t>UV spectotophotometer 190-1100 nm, AAS</t>
  </si>
  <si>
    <t>PO/ARPL/JUNE/24/023</t>
  </si>
  <si>
    <t>Shambhoo Scientific</t>
  </si>
  <si>
    <t>HSBCR22024092126676558</t>
  </si>
  <si>
    <t>Rotary evaporator 5 lit</t>
  </si>
  <si>
    <t>28-june-2024</t>
  </si>
  <si>
    <t>PO/ARPL/JULY/24/054</t>
  </si>
  <si>
    <t>Motor Cutting Machine, Motor Inner Cell Cutting Machine, Motor Copper Pulling Machine, Radiator Recycling Machine, Scrap Wire Granulator</t>
  </si>
  <si>
    <t>28-september-2024</t>
  </si>
  <si>
    <t>PO/AUG/SEP/24/054</t>
  </si>
  <si>
    <t>HSBCR22024102927276428</t>
  </si>
  <si>
    <t>Calcium, Barium, Lithium, Magnesium, Cadmium, Lead, Zinc, Silver, Gold, Cobalt, Copper, Iron, Manganese1000 ug/ml, 100ml</t>
  </si>
  <si>
    <t>PO/ARPL/JULY/24/031</t>
  </si>
  <si>
    <t>HSBCR22024102927276429</t>
  </si>
  <si>
    <t>Compressor Cutting Machine</t>
  </si>
  <si>
    <t>PO/AUG/SEP/24/055</t>
  </si>
  <si>
    <t>HSBCR22024102927276430</t>
  </si>
  <si>
    <t>Core cutting (compressor &amp; Motor stator)</t>
  </si>
  <si>
    <t>Custom Charges</t>
  </si>
  <si>
    <t>Sudarshan Cargo Pvt ltd</t>
  </si>
  <si>
    <t>GST</t>
  </si>
  <si>
    <t>PO/OCT/NOV/24/072</t>
  </si>
  <si>
    <t>GLEAM TECH</t>
  </si>
  <si>
    <t>28-november-2024</t>
  </si>
  <si>
    <t>PO/OCT/NOV/24/073</t>
  </si>
  <si>
    <t>PO/OCT/NOV/24/074</t>
  </si>
  <si>
    <t>AQUAON ENGINEERS</t>
  </si>
  <si>
    <t>PO/OCT/NOV/24/075</t>
  </si>
  <si>
    <t>PATHAK MACHINE</t>
  </si>
  <si>
    <t>2-december-2024</t>
  </si>
  <si>
    <t>PO/OCT/NOV/24/076</t>
  </si>
  <si>
    <t>LABINDIA Analytical</t>
  </si>
  <si>
    <t>9-december-2024</t>
  </si>
  <si>
    <t>Sr.no</t>
  </si>
  <si>
    <t>Consultant</t>
  </si>
  <si>
    <t>Nature of Work</t>
  </si>
  <si>
    <t>PO amount</t>
  </si>
  <si>
    <t>Bill amount</t>
  </si>
  <si>
    <t>Deduction(tds/Etc)</t>
  </si>
  <si>
    <t>Payable amount</t>
  </si>
  <si>
    <t xml:space="preserve">Paid Amount </t>
  </si>
  <si>
    <t xml:space="preserve">Date </t>
  </si>
  <si>
    <t>PaymentType</t>
  </si>
  <si>
    <t>Soilex Consultant Prvt ltd</t>
  </si>
  <si>
    <t>Soil Test Report</t>
  </si>
  <si>
    <t>Partial</t>
  </si>
  <si>
    <t>Full payment</t>
  </si>
  <si>
    <t>Diamond Arch En Constructions</t>
  </si>
  <si>
    <t>Structural Engineering Report</t>
  </si>
  <si>
    <t>Karam Rehani</t>
  </si>
  <si>
    <t>Project Consulting - P&amp;M</t>
  </si>
  <si>
    <t>Recurring</t>
  </si>
  <si>
    <t>-</t>
  </si>
  <si>
    <t>Rajiv Banga</t>
  </si>
  <si>
    <t>Project Consulting - EPC</t>
  </si>
  <si>
    <t>Sl No.</t>
  </si>
  <si>
    <t>Order Amount</t>
  </si>
  <si>
    <t>Amount Paid</t>
  </si>
  <si>
    <t>Amount Type</t>
  </si>
  <si>
    <t>Final Bill</t>
  </si>
  <si>
    <t>Name of the Machine</t>
  </si>
  <si>
    <t xml:space="preserve">Name of the Vendor </t>
  </si>
  <si>
    <t>Godrej Diesel Forklift Truck</t>
  </si>
  <si>
    <t xml:space="preserve">DG sets </t>
  </si>
  <si>
    <t>Invoice no.</t>
  </si>
  <si>
    <t>Arrived at the Existing plant</t>
  </si>
  <si>
    <t>Installed at the Existing Plant</t>
  </si>
  <si>
    <t>S. No</t>
  </si>
  <si>
    <t>Particulars</t>
  </si>
  <si>
    <t>Supplier/Vendor</t>
  </si>
  <si>
    <r>
      <t>1.</t>
    </r>
    <r>
      <rPr>
        <sz val="7"/>
        <color rgb="FF000000"/>
        <rFont val="Times New Roman"/>
        <family val="1"/>
      </rPr>
      <t xml:space="preserve">       </t>
    </r>
    <r>
      <rPr>
        <sz val="11"/>
        <color rgb="FF000000"/>
        <rFont val="Calibri"/>
        <family val="2"/>
      </rPr>
      <t> </t>
    </r>
  </si>
  <si>
    <r>
      <t>2.</t>
    </r>
    <r>
      <rPr>
        <sz val="7"/>
        <color rgb="FF000000"/>
        <rFont val="Times New Roman"/>
        <family val="1"/>
      </rPr>
      <t xml:space="preserve">       </t>
    </r>
    <r>
      <rPr>
        <sz val="11"/>
        <color rgb="FF000000"/>
        <rFont val="Calibri"/>
        <family val="2"/>
      </rPr>
      <t> </t>
    </r>
  </si>
  <si>
    <t>DG set</t>
  </si>
  <si>
    <t>AMOUNT APPROVED BY LIE
(UPTO 30-09-2024)</t>
  </si>
  <si>
    <t>Building &amp; Civil Works</t>
  </si>
  <si>
    <t>AMOUNT SHOWN BY THE COMPANY
(UPTO 28.08.24) 
(As Per C.A. Certificate)</t>
  </si>
  <si>
    <t>~2.352</t>
  </si>
  <si>
    <t>Area (m2)</t>
  </si>
  <si>
    <t>H (m)</t>
  </si>
  <si>
    <t>Qty (m3)</t>
  </si>
  <si>
    <t>Land Area</t>
  </si>
  <si>
    <t>Boundary wall</t>
  </si>
  <si>
    <t>Contractors/ Suppliers/ Consultants</t>
  </si>
  <si>
    <t>Terrace reapiring work</t>
  </si>
  <si>
    <t>Fire-fitting work</t>
  </si>
  <si>
    <t>For HT Panel</t>
  </si>
  <si>
    <t>for Electric Item</t>
  </si>
  <si>
    <t>Technofour Advanced eddy Current Conductivity meter</t>
  </si>
  <si>
    <t>Baling Chamber</t>
  </si>
  <si>
    <t>Megnetic Pump</t>
  </si>
  <si>
    <t>AAS Gas Line work</t>
  </si>
  <si>
    <t xml:space="preserve">structure testing </t>
  </si>
  <si>
    <t>Vibro Feeder/Vibro Siever 3 stage /Scraper conveyor /Belt conveyor system /Scraper conveyor</t>
  </si>
  <si>
    <t xml:space="preserve">Fume Hood &amp; Work bench with sink </t>
  </si>
  <si>
    <t>1600 KVA Oil Cooled Distribution Transformer &amp; LT Panel</t>
  </si>
  <si>
    <t>Moisture &amp; Anlalytical Balance and Type II Water Purification System</t>
  </si>
  <si>
    <t>Incurred till sept</t>
  </si>
  <si>
    <t>budgeted</t>
  </si>
  <si>
    <t>Project Cost as Budgeted</t>
  </si>
  <si>
    <t>(As per TEV report)</t>
  </si>
  <si>
    <r>
      <t>Expenditure Incurred Till 28</t>
    </r>
    <r>
      <rPr>
        <b/>
        <vertAlign val="superscript"/>
        <sz val="11"/>
        <color rgb="FFFFFFFF"/>
        <rFont val="Calibri"/>
        <family val="2"/>
      </rPr>
      <t>th</t>
    </r>
    <r>
      <rPr>
        <b/>
        <sz val="11"/>
        <color rgb="FFFFFFFF"/>
        <rFont val="Calibri"/>
        <family val="2"/>
      </rPr>
      <t xml:space="preserve"> August 2024</t>
    </r>
  </si>
  <si>
    <t>(As per CA Certificate)</t>
  </si>
  <si>
    <t>This includes cost of land with stamp duty (as per the value mentioned in the sale deed).</t>
  </si>
  <si>
    <t>According to the CA certificate, the expenditure up to 28/08/2024 amounts to Rs. 0.9376 crore, which includes advances paid to vendors. However, during the site survey conducted on 25/10/2024, it was observed that the D.G. set and forklift, listed under plant, machinery, and equipment, had arrived on-site, with a total value of Rs. 0.9676 crore as per the provided invoices.</t>
  </si>
  <si>
    <t>~0.9676</t>
  </si>
  <si>
    <t>Soilex Consultant Pvt ltd</t>
  </si>
  <si>
    <t>Soil Test Report &amp; Conducting Dynamic Cone Penetration Tests</t>
  </si>
  <si>
    <t>---</t>
  </si>
  <si>
    <t>As per TEV Report</t>
  </si>
  <si>
    <t xml:space="preserve">Promoter’s Contribution </t>
  </si>
  <si>
    <t xml:space="preserve">Term Loan </t>
  </si>
  <si>
    <t xml:space="preserve">Soil Filling </t>
  </si>
  <si>
    <t>cum</t>
  </si>
  <si>
    <t>Boundary Wall</t>
  </si>
  <si>
    <t>Brick Work</t>
  </si>
  <si>
    <t>RM</t>
  </si>
  <si>
    <t>pm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</si>
</sst>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_ * #,##0_ ;_ * \-#,##0_ ;_ * &quot;-&quot;??_ ;_ @_ "/>
    <numFmt numFmtId="166" formatCode="_(* #,##0_);_(* \(#,##0\);_(* &quot;-&quot;??_);_(@_)"/>
    <numFmt numFmtId="167" formatCode="0.000"/>
    <numFmt numFmtId="168" formatCode="0.0000"/>
    <numFmt numFmtId="169" formatCode="_ [$₹-4009]\ * #,##0.00_ ;_ [$₹-4009]\ * \-#,##0.00_ ;_ [$₹-4009]\ * &quot;-&quot;??_ ;_ @_ "/>
    <numFmt numFmtId="170" formatCode="0.0"/>
  </numFmts>
  <fonts count="23" x14ac:knownFonts="1">
    <font>
      <sz val="11"/>
      <color theme="1"/>
      <name val="Calibri"/>
      <family val="2"/>
      <scheme val="minor"/>
    </font>
    <font>
      <sz val="11"/>
      <color theme="1"/>
      <name val="Calibri"/>
      <family val="2"/>
      <scheme val="minor"/>
    </font>
    <font>
      <sz val="11"/>
      <color rgb="FF000000"/>
      <name val="Calibri"/>
      <family val="2"/>
    </font>
    <font>
      <b/>
      <sz val="11"/>
      <color theme="1"/>
      <name val="Calibri"/>
      <family val="2"/>
      <scheme val="minor"/>
    </font>
    <font>
      <b/>
      <sz val="11"/>
      <color rgb="FFFFFFFF"/>
      <name val="Calibri"/>
      <family val="2"/>
    </font>
    <font>
      <b/>
      <sz val="11"/>
      <color theme="0"/>
      <name val="Calibri"/>
      <family val="2"/>
      <scheme val="minor"/>
    </font>
    <font>
      <b/>
      <sz val="11"/>
      <color theme="0"/>
      <name val="Calibri"/>
      <family val="2"/>
    </font>
    <font>
      <b/>
      <sz val="11"/>
      <color rgb="FF000000"/>
      <name val="Calibri"/>
      <family val="2"/>
    </font>
    <font>
      <b/>
      <sz val="14"/>
      <color theme="0"/>
      <name val="Calibri"/>
      <family val="2"/>
      <scheme val="minor"/>
    </font>
    <font>
      <b/>
      <sz val="12"/>
      <color rgb="FFFFFFFF"/>
      <name val="Calibri"/>
      <family val="2"/>
    </font>
    <font>
      <sz val="11"/>
      <name val="Calibri"/>
      <family val="2"/>
      <scheme val="minor"/>
    </font>
    <font>
      <sz val="11"/>
      <color rgb="FF000000"/>
      <name val="Calibri"/>
      <family val="2"/>
      <scheme val="minor"/>
    </font>
    <font>
      <b/>
      <sz val="11"/>
      <color rgb="FF000000"/>
      <name val="Calibri"/>
      <family val="2"/>
      <scheme val="minor"/>
    </font>
    <font>
      <b/>
      <sz val="11"/>
      <color theme="1"/>
      <name val="Times New Roman"/>
      <family val="1"/>
    </font>
    <font>
      <sz val="11"/>
      <color theme="1"/>
      <name val="Times New Roman"/>
      <family val="1"/>
    </font>
    <font>
      <sz val="7"/>
      <color rgb="FF000000"/>
      <name val="Times New Roman"/>
      <family val="1"/>
    </font>
    <font>
      <i/>
      <sz val="11"/>
      <color theme="0"/>
      <name val="Arial"/>
      <family val="2"/>
    </font>
    <font>
      <b/>
      <i/>
      <sz val="11"/>
      <color rgb="FFFFFFFF"/>
      <name val="Calibri"/>
      <family val="2"/>
    </font>
    <font>
      <b/>
      <vertAlign val="superscript"/>
      <sz val="11"/>
      <color rgb="FFFFFFFF"/>
      <name val="Calibri"/>
      <family val="2"/>
    </font>
    <font>
      <sz val="11"/>
      <color rgb="FFFFFFFF"/>
      <name val="Calibri"/>
      <family val="2"/>
    </font>
    <font>
      <b/>
      <sz val="11"/>
      <color theme="1"/>
      <name val="Calibri"/>
      <family val="2"/>
    </font>
    <font>
      <sz val="11"/>
      <color theme="1"/>
      <name val="Arial"/>
      <family val="2"/>
    </font>
    <font>
      <b/>
      <sz val="11"/>
      <color theme="1"/>
      <name val="Arial"/>
      <family val="2"/>
    </font>
  </fonts>
  <fills count="13">
    <fill>
      <patternFill patternType="none"/>
    </fill>
    <fill>
      <patternFill patternType="gray125"/>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95B3D7"/>
        <bgColor indexed="64"/>
      </patternFill>
    </fill>
    <fill>
      <patternFill patternType="solid">
        <fgColor theme="0" tint="-0.34998626667073579"/>
        <bgColor indexed="64"/>
      </patternFill>
    </fill>
    <fill>
      <patternFill patternType="solid">
        <fgColor theme="0"/>
        <bgColor indexed="64"/>
      </patternFill>
    </fill>
    <fill>
      <patternFill patternType="solid">
        <fgColor rgb="FFDBE5F1"/>
        <bgColor indexed="64"/>
      </patternFill>
    </fill>
  </fills>
  <borders count="1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4BACC6"/>
      </left>
      <right style="medium">
        <color rgb="FF4BACC6"/>
      </right>
      <top style="medium">
        <color rgb="FF4BACC6"/>
      </top>
      <bottom style="thick">
        <color rgb="FF4BACC6"/>
      </bottom>
      <diagonal/>
    </border>
    <border>
      <left/>
      <right style="medium">
        <color rgb="FF4BACC6"/>
      </right>
      <top style="medium">
        <color rgb="FF4BACC6"/>
      </top>
      <bottom style="thick">
        <color rgb="FF4BACC6"/>
      </bottom>
      <diagonal/>
    </border>
    <border>
      <left style="medium">
        <color rgb="FF4BACC6"/>
      </left>
      <right style="medium">
        <color rgb="FF4BACC6"/>
      </right>
      <top/>
      <bottom style="medium">
        <color rgb="FF4BACC6"/>
      </bottom>
      <diagonal/>
    </border>
    <border>
      <left/>
      <right style="medium">
        <color rgb="FF4BACC6"/>
      </right>
      <top/>
      <bottom style="medium">
        <color rgb="FF4BACC6"/>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0" fillId="0" borderId="0" xfId="0" applyAlignment="1">
      <alignment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Border="1" applyAlignment="1">
      <alignment vertical="center"/>
    </xf>
    <xf numFmtId="9" fontId="2" fillId="0" borderId="0" xfId="1" applyFont="1" applyBorder="1" applyAlignment="1">
      <alignment horizontal="center" vertical="center"/>
    </xf>
    <xf numFmtId="9" fontId="0" fillId="0" borderId="0" xfId="0" applyNumberFormat="1"/>
    <xf numFmtId="43" fontId="0" fillId="0" borderId="0" xfId="2" applyFont="1"/>
    <xf numFmtId="0" fontId="0" fillId="0" borderId="3" xfId="0" applyBorder="1"/>
    <xf numFmtId="0" fontId="0" fillId="0" borderId="3" xfId="0" applyBorder="1" applyAlignment="1">
      <alignment horizontal="center" wrapText="1"/>
    </xf>
    <xf numFmtId="164" fontId="0" fillId="0" borderId="0" xfId="0" applyNumberFormat="1"/>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165" fontId="0" fillId="0" borderId="3" xfId="2" applyNumberFormat="1" applyFont="1" applyBorder="1" applyAlignment="1">
      <alignment horizontal="center" vertical="center" wrapText="1"/>
    </xf>
    <xf numFmtId="165" fontId="0" fillId="0" borderId="4" xfId="2" applyNumberFormat="1" applyFont="1" applyBorder="1" applyAlignment="1">
      <alignment vertical="center" wrapText="1"/>
    </xf>
    <xf numFmtId="165" fontId="0" fillId="4" borderId="4" xfId="0" applyNumberFormat="1" applyFill="1" applyBorder="1" applyAlignment="1">
      <alignment vertical="center" wrapText="1"/>
    </xf>
    <xf numFmtId="43" fontId="0" fillId="0" borderId="4" xfId="2" applyFont="1" applyBorder="1" applyAlignment="1">
      <alignment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9" fontId="0" fillId="0" borderId="3" xfId="0" applyNumberFormat="1" applyBorder="1" applyAlignment="1">
      <alignment horizontal="center" vertical="center" wrapText="1"/>
    </xf>
    <xf numFmtId="2" fontId="0" fillId="0" borderId="0" xfId="0" applyNumberFormat="1"/>
    <xf numFmtId="0" fontId="3" fillId="5" borderId="3" xfId="0" applyFont="1" applyFill="1" applyBorder="1" applyAlignment="1">
      <alignment horizontal="center" vertical="center" wrapText="1"/>
    </xf>
    <xf numFmtId="0" fontId="0" fillId="5" borderId="3" xfId="0" applyFill="1" applyBorder="1"/>
    <xf numFmtId="4" fontId="3" fillId="5" borderId="3" xfId="0" applyNumberFormat="1" applyFont="1" applyFill="1" applyBorder="1" applyAlignment="1">
      <alignment horizontal="center" vertical="center"/>
    </xf>
    <xf numFmtId="0" fontId="3" fillId="5" borderId="3" xfId="0" applyFont="1" applyFill="1" applyBorder="1"/>
    <xf numFmtId="166" fontId="0" fillId="0" borderId="0" xfId="0" applyNumberFormat="1"/>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6" borderId="3" xfId="0" applyFont="1" applyFill="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3" xfId="0" quotePrefix="1" applyFont="1" applyBorder="1" applyAlignment="1">
      <alignment horizontal="center" vertical="center" wrapText="1"/>
    </xf>
    <xf numFmtId="165" fontId="0" fillId="0" borderId="0" xfId="0" applyNumberFormat="1"/>
    <xf numFmtId="165" fontId="0" fillId="0" borderId="3" xfId="2" quotePrefix="1" applyNumberFormat="1" applyFont="1" applyBorder="1" applyAlignment="1">
      <alignment horizontal="center" vertical="center"/>
    </xf>
    <xf numFmtId="165" fontId="3" fillId="5" borderId="3" xfId="2" applyNumberFormat="1" applyFont="1" applyFill="1" applyBorder="1" applyAlignment="1">
      <alignment horizontal="center" vertical="center"/>
    </xf>
    <xf numFmtId="3" fontId="2" fillId="0" borderId="2" xfId="0" applyNumberFormat="1" applyFont="1" applyBorder="1" applyAlignment="1">
      <alignment horizontal="center" vertical="center"/>
    </xf>
    <xf numFmtId="0" fontId="2" fillId="0" borderId="3" xfId="0" applyFont="1" applyBorder="1" applyAlignment="1">
      <alignment vertical="center" wrapText="1"/>
    </xf>
    <xf numFmtId="9" fontId="2" fillId="0" borderId="3" xfId="1" applyFont="1" applyBorder="1" applyAlignment="1">
      <alignment horizontal="center" vertical="center"/>
    </xf>
    <xf numFmtId="9" fontId="0" fillId="0" borderId="3" xfId="1" applyFont="1" applyBorder="1"/>
    <xf numFmtId="0" fontId="2" fillId="0" borderId="3" xfId="0" applyFont="1" applyBorder="1" applyAlignment="1">
      <alignment vertical="center"/>
    </xf>
    <xf numFmtId="2" fontId="2" fillId="0" borderId="3" xfId="0" applyNumberFormat="1" applyFont="1" applyBorder="1" applyAlignment="1">
      <alignment horizontal="center" vertical="center" wrapText="1"/>
    </xf>
    <xf numFmtId="167" fontId="2" fillId="0" borderId="3" xfId="0" applyNumberFormat="1" applyFont="1" applyBorder="1" applyAlignment="1">
      <alignment horizontal="center" vertical="center"/>
    </xf>
    <xf numFmtId="168" fontId="2" fillId="0" borderId="3" xfId="0" applyNumberFormat="1" applyFont="1" applyBorder="1" applyAlignment="1">
      <alignment horizontal="center" vertical="center"/>
    </xf>
    <xf numFmtId="168" fontId="0" fillId="0" borderId="3" xfId="0" applyNumberFormat="1" applyBorder="1"/>
    <xf numFmtId="10" fontId="0" fillId="0" borderId="0" xfId="1" applyNumberFormat="1" applyFont="1"/>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3" fontId="2" fillId="0" borderId="12" xfId="0" applyNumberFormat="1" applyFont="1" applyBorder="1" applyAlignment="1">
      <alignment horizontal="center" vertical="center"/>
    </xf>
    <xf numFmtId="0" fontId="7" fillId="9" borderId="10" xfId="0" applyFont="1" applyFill="1" applyBorder="1" applyAlignment="1">
      <alignment horizontal="center" vertical="center"/>
    </xf>
    <xf numFmtId="0" fontId="0" fillId="9" borderId="12" xfId="0" applyFill="1" applyBorder="1" applyAlignment="1">
      <alignment vertical="center"/>
    </xf>
    <xf numFmtId="3" fontId="7" fillId="9" borderId="12" xfId="0" applyNumberFormat="1" applyFont="1" applyFill="1" applyBorder="1" applyAlignment="1">
      <alignment horizontal="center" vertical="center"/>
    </xf>
    <xf numFmtId="0" fontId="0" fillId="8" borderId="0" xfId="0" applyFill="1" applyAlignment="1">
      <alignment horizontal="center" vertical="center"/>
    </xf>
    <xf numFmtId="0" fontId="3" fillId="10" borderId="3" xfId="0" applyFont="1" applyFill="1" applyBorder="1" applyAlignment="1">
      <alignment horizontal="center" wrapText="1"/>
    </xf>
    <xf numFmtId="0" fontId="3" fillId="10" borderId="3" xfId="0" applyFont="1" applyFill="1" applyBorder="1" applyAlignment="1">
      <alignment horizontal="left" wrapText="1"/>
    </xf>
    <xf numFmtId="0" fontId="0" fillId="11" borderId="3" xfId="0" applyFill="1" applyBorder="1" applyAlignment="1">
      <alignment horizontal="center" wrapText="1"/>
    </xf>
    <xf numFmtId="0" fontId="3" fillId="11" borderId="3" xfId="0" applyFont="1" applyFill="1" applyBorder="1" applyAlignment="1">
      <alignment horizontal="center" wrapText="1"/>
    </xf>
    <xf numFmtId="15" fontId="0" fillId="11" borderId="3" xfId="0" applyNumberFormat="1" applyFill="1" applyBorder="1" applyAlignment="1">
      <alignment horizontal="center" wrapText="1"/>
    </xf>
    <xf numFmtId="0" fontId="0" fillId="11" borderId="3" xfId="0" applyFill="1" applyBorder="1" applyAlignment="1">
      <alignment horizontal="left" wrapText="1"/>
    </xf>
    <xf numFmtId="1" fontId="0" fillId="11" borderId="3" xfId="0" applyNumberFormat="1" applyFill="1" applyBorder="1" applyAlignment="1">
      <alignment horizontal="center" wrapText="1"/>
    </xf>
    <xf numFmtId="49" fontId="10" fillId="11" borderId="3" xfId="0" applyNumberFormat="1" applyFont="1" applyFill="1" applyBorder="1" applyAlignment="1">
      <alignment horizontal="center" wrapText="1"/>
    </xf>
    <xf numFmtId="49" fontId="0" fillId="0" borderId="3" xfId="0" applyNumberFormat="1" applyBorder="1" applyAlignment="1">
      <alignment horizontal="center" wrapText="1"/>
    </xf>
    <xf numFmtId="0" fontId="3" fillId="11" borderId="3" xfId="0" applyFont="1" applyFill="1" applyBorder="1" applyAlignment="1">
      <alignment horizontal="center" vertical="center" wrapText="1"/>
    </xf>
    <xf numFmtId="49" fontId="0" fillId="0" borderId="3" xfId="0" applyNumberFormat="1" applyBorder="1" applyAlignment="1">
      <alignment horizontal="center" vertical="center" wrapText="1"/>
    </xf>
    <xf numFmtId="0" fontId="11" fillId="11" borderId="3" xfId="0" applyFont="1" applyFill="1" applyBorder="1" applyAlignment="1">
      <alignment horizontal="left" wrapText="1"/>
    </xf>
    <xf numFmtId="1" fontId="11" fillId="11" borderId="3" xfId="0" applyNumberFormat="1" applyFont="1" applyFill="1" applyBorder="1" applyAlignment="1">
      <alignment horizontal="center" wrapText="1"/>
    </xf>
    <xf numFmtId="0" fontId="11" fillId="11" borderId="3" xfId="0" applyFont="1" applyFill="1" applyBorder="1" applyAlignment="1">
      <alignment horizontal="center" wrapText="1"/>
    </xf>
    <xf numFmtId="15" fontId="10" fillId="11" borderId="3" xfId="0" applyNumberFormat="1" applyFont="1" applyFill="1" applyBorder="1" applyAlignment="1">
      <alignment horizontal="center" wrapText="1"/>
    </xf>
    <xf numFmtId="165" fontId="0" fillId="0" borderId="0" xfId="2" applyNumberFormat="1" applyFont="1" applyAlignment="1">
      <alignment wrapText="1"/>
    </xf>
    <xf numFmtId="1" fontId="1" fillId="11" borderId="3" xfId="2" applyNumberFormat="1" applyFont="1" applyFill="1" applyBorder="1" applyAlignment="1">
      <alignment horizontal="center" vertical="center" wrapText="1"/>
    </xf>
    <xf numFmtId="0" fontId="12" fillId="11" borderId="3" xfId="0" applyFont="1" applyFill="1" applyBorder="1" applyAlignment="1">
      <alignment horizontal="center" wrapText="1"/>
    </xf>
    <xf numFmtId="0" fontId="11" fillId="11" borderId="3" xfId="0" applyFont="1" applyFill="1" applyBorder="1" applyAlignment="1">
      <alignment horizontal="center" vertical="center" wrapText="1"/>
    </xf>
    <xf numFmtId="1" fontId="0" fillId="11" borderId="3" xfId="0" applyNumberFormat="1" applyFill="1" applyBorder="1" applyAlignment="1">
      <alignment horizontal="center" vertical="center" wrapText="1"/>
    </xf>
    <xf numFmtId="0" fontId="0" fillId="11" borderId="3" xfId="0" applyFill="1" applyBorder="1" applyAlignment="1">
      <alignment horizontal="center" vertical="center" wrapText="1"/>
    </xf>
    <xf numFmtId="0" fontId="0" fillId="11" borderId="3" xfId="0" applyFill="1" applyBorder="1" applyAlignment="1">
      <alignment wrapText="1"/>
    </xf>
    <xf numFmtId="0" fontId="0" fillId="0" borderId="3" xfId="0" applyBorder="1" applyAlignment="1">
      <alignment horizontal="left" vertical="center" wrapText="1"/>
    </xf>
    <xf numFmtId="49" fontId="0" fillId="0" borderId="3" xfId="0" applyNumberFormat="1" applyFont="1" applyBorder="1" applyAlignment="1">
      <alignment horizontal="center" wrapText="1"/>
    </xf>
    <xf numFmtId="169" fontId="3" fillId="0" borderId="3" xfId="0" applyNumberFormat="1" applyFont="1" applyBorder="1" applyAlignment="1">
      <alignment horizontal="center" wrapText="1"/>
    </xf>
    <xf numFmtId="0" fontId="3" fillId="0" borderId="3" xfId="0" applyFont="1" applyBorder="1" applyAlignment="1">
      <alignment horizontal="center" wrapText="1"/>
    </xf>
    <xf numFmtId="0" fontId="0" fillId="0" borderId="0" xfId="0" applyAlignment="1">
      <alignment horizontal="left" wrapText="1"/>
    </xf>
    <xf numFmtId="169" fontId="0" fillId="0" borderId="0" xfId="0" applyNumberFormat="1" applyAlignment="1">
      <alignment wrapText="1"/>
    </xf>
    <xf numFmtId="1" fontId="0" fillId="0" borderId="0" xfId="0" applyNumberFormat="1" applyAlignment="1">
      <alignment wrapText="1"/>
    </xf>
    <xf numFmtId="0" fontId="13" fillId="0" borderId="3" xfId="0" applyFont="1" applyBorder="1"/>
    <xf numFmtId="43" fontId="13" fillId="0" borderId="3" xfId="2" applyFont="1" applyBorder="1"/>
    <xf numFmtId="43" fontId="3" fillId="0" borderId="0" xfId="2" applyFont="1"/>
    <xf numFmtId="0" fontId="14" fillId="0" borderId="3" xfId="0" applyFont="1" applyBorder="1"/>
    <xf numFmtId="43" fontId="14" fillId="0" borderId="3" xfId="2" applyFont="1" applyBorder="1"/>
    <xf numFmtId="16" fontId="14" fillId="0" borderId="3" xfId="2" applyNumberFormat="1" applyFont="1" applyBorder="1"/>
    <xf numFmtId="16" fontId="0" fillId="0" borderId="0" xfId="2" applyNumberFormat="1" applyFont="1"/>
    <xf numFmtId="43" fontId="1" fillId="0" borderId="0" xfId="2" applyFont="1"/>
    <xf numFmtId="16" fontId="0" fillId="0" borderId="0" xfId="0" applyNumberFormat="1"/>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justify" vertical="center"/>
    </xf>
    <xf numFmtId="0" fontId="2" fillId="0" borderId="13" xfId="0" applyFont="1" applyBorder="1" applyAlignment="1">
      <alignment horizontal="center" vertical="center"/>
    </xf>
    <xf numFmtId="0" fontId="0" fillId="0" borderId="0" xfId="0" applyFill="1" applyAlignment="1">
      <alignment horizontal="center" vertical="center"/>
    </xf>
    <xf numFmtId="170" fontId="0" fillId="0" borderId="0" xfId="0" applyNumberFormat="1" applyFill="1" applyAlignment="1">
      <alignment horizontal="center" vertical="center"/>
    </xf>
    <xf numFmtId="2" fontId="0" fillId="0" borderId="0" xfId="0" applyNumberFormat="1" applyAlignment="1">
      <alignment horizontal="center" vertical="center"/>
    </xf>
    <xf numFmtId="165" fontId="0" fillId="0" borderId="0" xfId="2" applyNumberFormat="1" applyFont="1" applyAlignment="1">
      <alignment horizontal="center" vertical="center"/>
    </xf>
    <xf numFmtId="0" fontId="16" fillId="2" borderId="13" xfId="0" applyFont="1" applyFill="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0" fillId="0" borderId="13" xfId="0" applyBorder="1"/>
    <xf numFmtId="0" fontId="2" fillId="0" borderId="13" xfId="0" applyFont="1" applyBorder="1" applyAlignment="1">
      <alignment vertical="center"/>
    </xf>
    <xf numFmtId="0" fontId="17" fillId="2" borderId="10" xfId="0" applyFont="1" applyFill="1" applyBorder="1" applyAlignment="1">
      <alignment horizontal="center" vertical="center"/>
    </xf>
    <xf numFmtId="0" fontId="17" fillId="2" borderId="10" xfId="0" applyFont="1" applyFill="1" applyBorder="1" applyAlignment="1">
      <alignment horizontal="center" vertical="center" wrapText="1"/>
    </xf>
    <xf numFmtId="2" fontId="2" fillId="0" borderId="13" xfId="0" applyNumberFormat="1" applyFont="1" applyBorder="1" applyAlignment="1">
      <alignment horizontal="center" vertical="center"/>
    </xf>
    <xf numFmtId="167" fontId="4" fillId="2" borderId="13" xfId="0" applyNumberFormat="1" applyFont="1" applyFill="1" applyBorder="1" applyAlignment="1">
      <alignment horizontal="center" vertical="center"/>
    </xf>
    <xf numFmtId="0" fontId="0" fillId="11" borderId="13" xfId="0" applyFill="1" applyBorder="1" applyAlignment="1">
      <alignment horizontal="left" wrapText="1"/>
    </xf>
    <xf numFmtId="0" fontId="0" fillId="0" borderId="13" xfId="0" quotePrefix="1" applyFont="1" applyBorder="1" applyAlignment="1">
      <alignment horizontal="left" vertical="center"/>
    </xf>
    <xf numFmtId="0" fontId="11" fillId="11" borderId="13" xfId="0" applyFont="1" applyFill="1" applyBorder="1" applyAlignment="1">
      <alignment horizontal="left" wrapText="1"/>
    </xf>
    <xf numFmtId="0" fontId="0" fillId="0" borderId="13" xfId="0" applyFont="1" applyBorder="1"/>
    <xf numFmtId="0" fontId="0" fillId="0" borderId="13" xfId="0" applyBorder="1" applyAlignment="1">
      <alignment horizontal="left" vertical="center" wrapText="1"/>
    </xf>
    <xf numFmtId="0" fontId="4" fillId="2" borderId="15" xfId="0" applyFont="1" applyFill="1" applyBorder="1" applyAlignment="1">
      <alignment vertical="center"/>
    </xf>
    <xf numFmtId="0" fontId="19" fillId="2" borderId="16" xfId="0" applyFont="1" applyFill="1" applyBorder="1" applyAlignment="1">
      <alignment horizontal="center" vertical="center" wrapText="1"/>
    </xf>
    <xf numFmtId="0" fontId="20" fillId="7" borderId="17" xfId="0" applyFont="1" applyFill="1" applyBorder="1" applyAlignment="1">
      <alignment vertical="center" wrapText="1"/>
    </xf>
    <xf numFmtId="0" fontId="21" fillId="7" borderId="18" xfId="0" applyFont="1" applyFill="1" applyBorder="1" applyAlignment="1">
      <alignment horizontal="center" vertical="center" wrapText="1"/>
    </xf>
    <xf numFmtId="0" fontId="20" fillId="0" borderId="17" xfId="0" applyFont="1" applyBorder="1" applyAlignment="1">
      <alignment vertical="center"/>
    </xf>
    <xf numFmtId="0" fontId="21" fillId="0" borderId="18" xfId="0" applyFont="1" applyBorder="1" applyAlignment="1">
      <alignment horizontal="center" vertical="center" wrapText="1"/>
    </xf>
    <xf numFmtId="0" fontId="7" fillId="12" borderId="17" xfId="0" applyFont="1" applyFill="1" applyBorder="1" applyAlignment="1">
      <alignment vertical="center" wrapText="1"/>
    </xf>
    <xf numFmtId="0" fontId="22" fillId="12" borderId="18" xfId="0" applyFont="1" applyFill="1" applyBorder="1" applyAlignment="1">
      <alignment horizontal="center" vertical="center"/>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xf>
    <xf numFmtId="0" fontId="0" fillId="4" borderId="4" xfId="0" applyFill="1" applyBorder="1" applyAlignment="1">
      <alignment horizontal="center" wrapText="1"/>
    </xf>
    <xf numFmtId="0" fontId="0" fillId="4" borderId="6" xfId="0" applyFill="1" applyBorder="1" applyAlignment="1">
      <alignment horizontal="center" wrapText="1"/>
    </xf>
    <xf numFmtId="0" fontId="0" fillId="4" borderId="5" xfId="0" applyFill="1" applyBorder="1" applyAlignment="1">
      <alignment horizont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68" fontId="0" fillId="0" borderId="0" xfId="1" applyNumberFormat="1" applyFont="1"/>
    <xf numFmtId="168" fontId="0" fillId="0" borderId="0" xfId="0" applyNumberFormat="1"/>
    <xf numFmtId="168" fontId="11" fillId="0" borderId="0" xfId="0" applyNumberFormat="1" applyFont="1"/>
  </cellXfs>
  <cellStyles count="3">
    <cellStyle name="Comma" xfId="2" builtinId="3"/>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Expenditure Incurred Till 30</a:t>
            </a:r>
            <a:r>
              <a:rPr lang="en-US" sz="1800" b="1" i="0" baseline="30000">
                <a:effectLst/>
              </a:rPr>
              <a:t>th</a:t>
            </a:r>
            <a:r>
              <a:rPr lang="en-US" sz="1800" b="1" i="0" baseline="0">
                <a:effectLst/>
              </a:rPr>
              <a:t> September 2024</a:t>
            </a:r>
            <a:endParaRPr lang="en-US">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AD18-41C2-A4B8-A09BD92BA704}"/>
              </c:ext>
            </c:extLst>
          </c:dPt>
          <c:dLbls>
            <c:dLbl>
              <c:idx val="0"/>
              <c:layout>
                <c:manualLayout>
                  <c:x val="-0.10210804899387577"/>
                  <c:y val="9.7373542592890175E-3"/>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
              <c:layout>
                <c:manualLayout>
                  <c:x val="6.4534120734908107E-2"/>
                  <c:y val="-0.1902208652489868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2"/>
              <c:layout>
                <c:manualLayout>
                  <c:x val="8.3387576552930887E-2"/>
                  <c:y val="4.2286499901797989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3"/>
              <c:layout>
                <c:manualLayout>
                  <c:x val="7.2447944006999068E-2"/>
                  <c:y val="0.10947274447836877"/>
                </c:manualLayout>
              </c:layout>
              <c:dLblPos val="bestFit"/>
              <c:showLegendKey val="0"/>
              <c:showVal val="1"/>
              <c:showCatName val="0"/>
              <c:showSerName val="0"/>
              <c:showPercent val="0"/>
              <c:showBubbleSize val="0"/>
              <c:extLst>
                <c:ext xmlns:c15="http://schemas.microsoft.com/office/drawing/2012/chart" uri="{CE6537A1-D6FC-4f65-9D91-7224C49458BB}"/>
              </c:extLst>
            </c:dLbl>
            <c:spPr>
              <a:solidFill>
                <a:schemeClr val="bg1">
                  <a:lumMod val="65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'Project cost &amp; expenditure'!$D$3:$D$6</c:f>
              <c:strCache>
                <c:ptCount val="4"/>
                <c:pt idx="0">
                  <c:v>Land</c:v>
                </c:pt>
                <c:pt idx="1">
                  <c:v>Project Planning &amp; Designing</c:v>
                </c:pt>
                <c:pt idx="2">
                  <c:v>Building , Civil work &amp; Other Expenses</c:v>
                </c:pt>
                <c:pt idx="3">
                  <c:v>Plant Machinery (advances to vendors)</c:v>
                </c:pt>
              </c:strCache>
            </c:strRef>
          </c:cat>
          <c:val>
            <c:numRef>
              <c:f>'Project cost &amp; expenditure'!$E$3:$E$6</c:f>
              <c:numCache>
                <c:formatCode>0.0000</c:formatCode>
                <c:ptCount val="4"/>
                <c:pt idx="0" formatCode="0.000">
                  <c:v>2.3519999999999999</c:v>
                </c:pt>
                <c:pt idx="1">
                  <c:v>2.2355</c:v>
                </c:pt>
                <c:pt idx="2">
                  <c:v>0.58360000000000001</c:v>
                </c:pt>
                <c:pt idx="3">
                  <c:v>0.9375</c:v>
                </c:pt>
              </c:numCache>
            </c:numRef>
          </c:val>
          <c:extLst xmlns:c16r2="http://schemas.microsoft.com/office/drawing/2015/06/chart">
            <c:ext xmlns:c16="http://schemas.microsoft.com/office/drawing/2014/chart" uri="{C3380CC4-5D6E-409C-BE32-E72D297353CC}">
              <c16:uniqueId val="{0000000C-AD18-41C2-A4B8-A09BD92BA704}"/>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E-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0-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2-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4-AD18-41C2-A4B8-A09BD92BA70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'Project cost &amp; expenditure'!$D$3:$D$6</c:f>
              <c:strCache>
                <c:ptCount val="4"/>
                <c:pt idx="0">
                  <c:v>Land</c:v>
                </c:pt>
                <c:pt idx="1">
                  <c:v>Project Planning &amp; Designing</c:v>
                </c:pt>
                <c:pt idx="2">
                  <c:v>Building , Civil work &amp; Other Expenses</c:v>
                </c:pt>
                <c:pt idx="3">
                  <c:v>Plant Machinery (advances to vendors)</c:v>
                </c:pt>
              </c:strCache>
            </c:strRef>
          </c:cat>
          <c:val>
            <c:numRef>
              <c:f>'Project cost &amp; expenditure'!$F$3:$F$6</c:f>
              <c:numCache>
                <c:formatCode>0%</c:formatCode>
                <c:ptCount val="4"/>
                <c:pt idx="0">
                  <c:v>0.38503093998624888</c:v>
                </c:pt>
                <c:pt idx="1">
                  <c:v>0.36595946698097764</c:v>
                </c:pt>
                <c:pt idx="2">
                  <c:v>9.5537439020397477E-2</c:v>
                </c:pt>
                <c:pt idx="3">
                  <c:v>0.15347215401237599</c:v>
                </c:pt>
              </c:numCache>
            </c:numRef>
          </c:val>
          <c:extLst xmlns:c16r2="http://schemas.microsoft.com/office/drawing/2015/06/chart">
            <c:ext xmlns:c16="http://schemas.microsoft.com/office/drawing/2014/chart" uri="{C3380CC4-5D6E-409C-BE32-E72D297353CC}">
              <c16:uniqueId val="{00000019-AD18-41C2-A4B8-A09BD92BA70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Project Cost as Budgeted</a:t>
            </a:r>
            <a:endParaRPr lang="en-IN">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AD18-41C2-A4B8-A09BD92BA704}"/>
              </c:ext>
            </c:extLst>
          </c:dPt>
          <c:dLbls>
            <c:spPr>
              <a:solidFill>
                <a:schemeClr val="bg1">
                  <a:lumMod val="65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'Project cost &amp; expenditure'!$D$3:$D$6</c:f>
              <c:strCache>
                <c:ptCount val="4"/>
                <c:pt idx="0">
                  <c:v>Land</c:v>
                </c:pt>
                <c:pt idx="1">
                  <c:v>Project Planning &amp; Designing</c:v>
                </c:pt>
                <c:pt idx="2">
                  <c:v>Building , Civil work &amp; Other Expenses</c:v>
                </c:pt>
                <c:pt idx="3">
                  <c:v>Plant Machinery (advances to vendors)</c:v>
                </c:pt>
              </c:strCache>
            </c:strRef>
          </c:cat>
          <c:val>
            <c:numRef>
              <c:f>'Project cost &amp; expenditure'!$G$3:$G$6</c:f>
              <c:numCache>
                <c:formatCode>0.00</c:formatCode>
                <c:ptCount val="4"/>
                <c:pt idx="0" formatCode="0.000">
                  <c:v>2.3519999999999999</c:v>
                </c:pt>
                <c:pt idx="1">
                  <c:v>2</c:v>
                </c:pt>
                <c:pt idx="2" formatCode="General">
                  <c:v>3.99</c:v>
                </c:pt>
                <c:pt idx="3" formatCode="General">
                  <c:v>31.07</c:v>
                </c:pt>
              </c:numCache>
            </c:numRef>
          </c:val>
          <c:extLst xmlns:c16r2="http://schemas.microsoft.com/office/drawing/2015/06/chart">
            <c:ext xmlns:c16="http://schemas.microsoft.com/office/drawing/2014/chart" uri="{C3380CC4-5D6E-409C-BE32-E72D297353CC}">
              <c16:uniqueId val="{0000000C-AD18-41C2-A4B8-A09BD92BA704}"/>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E-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0-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2-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4-AD18-41C2-A4B8-A09BD92BA704}"/>
              </c:ext>
            </c:extLst>
          </c:dPt>
          <c:dLbls>
            <c:spPr>
              <a:solidFill>
                <a:schemeClr val="bg1">
                  <a:lumMod val="65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'Project cost &amp; expenditure'!$D$3:$D$6</c:f>
              <c:strCache>
                <c:ptCount val="4"/>
                <c:pt idx="0">
                  <c:v>Land</c:v>
                </c:pt>
                <c:pt idx="1">
                  <c:v>Project Planning &amp; Designing</c:v>
                </c:pt>
                <c:pt idx="2">
                  <c:v>Building , Civil work &amp; Other Expenses</c:v>
                </c:pt>
                <c:pt idx="3">
                  <c:v>Plant Machinery (advances to vendors)</c:v>
                </c:pt>
              </c:strCache>
            </c:strRef>
          </c:cat>
          <c:val>
            <c:numRef>
              <c:f>'Project cost &amp; expenditure'!$H$3:$H$6</c:f>
              <c:numCache>
                <c:formatCode>0%</c:formatCode>
                <c:ptCount val="4"/>
                <c:pt idx="0">
                  <c:v>5.9677255658175173E-2</c:v>
                </c:pt>
                <c:pt idx="1">
                  <c:v>5.0745965695727188E-2</c:v>
                </c:pt>
                <c:pt idx="2">
                  <c:v>0.10123820156297575</c:v>
                </c:pt>
                <c:pt idx="3">
                  <c:v>0.78833857708312194</c:v>
                </c:pt>
              </c:numCache>
            </c:numRef>
          </c:val>
          <c:extLst xmlns:c16r2="http://schemas.microsoft.com/office/drawing/2015/06/chart">
            <c:ext xmlns:c16="http://schemas.microsoft.com/office/drawing/2014/chart" uri="{C3380CC4-5D6E-409C-BE32-E72D297353CC}">
              <c16:uniqueId val="{00000019-AD18-41C2-A4B8-A09BD92BA70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Sheet5!$D$4:$D$5</c:f>
              <c:strCache>
                <c:ptCount val="2"/>
                <c:pt idx="0">
                  <c:v>Promoter’s Contribution </c:v>
                </c:pt>
                <c:pt idx="1">
                  <c:v>Term Loan </c:v>
                </c:pt>
              </c:strCache>
            </c:strRef>
          </c:cat>
          <c:val>
            <c:numRef>
              <c:f>Sheet5!$E$4:$E$5</c:f>
              <c:numCache>
                <c:formatCode>General</c:formatCode>
                <c:ptCount val="2"/>
                <c:pt idx="0">
                  <c:v>11.41</c:v>
                </c:pt>
                <c:pt idx="1">
                  <c:v>28</c:v>
                </c:pt>
              </c:numCache>
            </c:numRef>
          </c:val>
        </c:ser>
        <c: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Lbls>
            <c:dLbl>
              <c:idx val="0"/>
              <c:tx>
                <c:rich>
                  <a:bodyPr/>
                  <a:lstStyle/>
                  <a:p>
                    <a:fld id="{3C65F4DE-2D1E-4586-BA47-BA166201CE9F}" type="PERCENTAGE">
                      <a:rPr lang="en-US" baseline="0"/>
                      <a:pPr/>
                      <a:t>[PERCENTAGE]</a:t>
                    </a:fld>
                    <a:endParaRPr lang="en-IN"/>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dLbl>
              <c:idx val="1"/>
              <c:dLblPos val="ctr"/>
              <c:showLegendKey val="0"/>
              <c:showVal val="0"/>
              <c:showCatName val="0"/>
              <c:showSerName val="0"/>
              <c:showPercent val="1"/>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Sheet5!$D$4:$D$5</c:f>
              <c:strCache>
                <c:ptCount val="2"/>
                <c:pt idx="0">
                  <c:v>Promoter’s Contribution </c:v>
                </c:pt>
                <c:pt idx="1">
                  <c:v>Term Loan </c:v>
                </c:pt>
              </c:strCache>
            </c:strRef>
          </c:cat>
          <c:val>
            <c:numRef>
              <c:f>Sheet5!$F$4:$F$5</c:f>
              <c:numCache>
                <c:formatCode>0.00%</c:formatCode>
                <c:ptCount val="2"/>
                <c:pt idx="0">
                  <c:v>0.28242574257425745</c:v>
                </c:pt>
                <c:pt idx="1">
                  <c:v>0.69306930693069313</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9525</xdr:colOff>
      <xdr:row>10</xdr:row>
      <xdr:rowOff>23812</xdr:rowOff>
    </xdr:from>
    <xdr:to>
      <xdr:col>16</xdr:col>
      <xdr:colOff>314325</xdr:colOff>
      <xdr:row>24</xdr:row>
      <xdr:rowOff>100012</xdr:rowOff>
    </xdr:to>
    <xdr:graphicFrame macro="">
      <xdr:nvGraphicFramePr>
        <xdr:cNvPr id="7" name="Chart 6">
          <a:extLst>
            <a:ext uri="{FF2B5EF4-FFF2-40B4-BE49-F238E27FC236}">
              <a16:creationId xmlns=""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342900</xdr:colOff>
      <xdr:row>9</xdr:row>
      <xdr:rowOff>180975</xdr:rowOff>
    </xdr:from>
    <xdr:to>
      <xdr:col>5</xdr:col>
      <xdr:colOff>133350</xdr:colOff>
      <xdr:row>24</xdr:row>
      <xdr:rowOff>66675</xdr:rowOff>
    </xdr:to>
    <xdr:graphicFrame macro="">
      <xdr:nvGraphicFramePr>
        <xdr:cNvPr id="3" name="Chart 2">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6</xdr:row>
      <xdr:rowOff>14287</xdr:rowOff>
    </xdr:from>
    <xdr:to>
      <xdr:col>14</xdr:col>
      <xdr:colOff>38100</xdr:colOff>
      <xdr:row>20</xdr:row>
      <xdr:rowOff>90487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E6" sqref="E6"/>
    </sheetView>
  </sheetViews>
  <sheetFormatPr defaultRowHeight="15" x14ac:dyDescent="0.25"/>
  <cols>
    <col min="2" max="2" width="29.140625" bestFit="1" customWidth="1"/>
    <col min="3" max="3" width="27.5703125" bestFit="1" customWidth="1"/>
    <col min="4" max="4" width="16.42578125" customWidth="1"/>
    <col min="5" max="5" width="18.140625" customWidth="1"/>
    <col min="6" max="6" width="22.42578125" customWidth="1"/>
  </cols>
  <sheetData>
    <row r="1" spans="1:10" x14ac:dyDescent="0.25">
      <c r="A1" t="s">
        <v>282</v>
      </c>
      <c r="B1" t="s">
        <v>261</v>
      </c>
      <c r="C1" t="s">
        <v>262</v>
      </c>
      <c r="D1" t="s">
        <v>283</v>
      </c>
      <c r="E1" t="s">
        <v>284</v>
      </c>
      <c r="F1" t="s">
        <v>285</v>
      </c>
    </row>
    <row r="2" spans="1:10" x14ac:dyDescent="0.25">
      <c r="A2">
        <v>1</v>
      </c>
      <c r="B2" t="s">
        <v>270</v>
      </c>
      <c r="C2" t="s">
        <v>271</v>
      </c>
      <c r="D2">
        <v>49560</v>
      </c>
      <c r="E2">
        <v>45360</v>
      </c>
      <c r="F2" t="s">
        <v>286</v>
      </c>
    </row>
    <row r="3" spans="1:10" x14ac:dyDescent="0.25">
      <c r="A3">
        <v>2</v>
      </c>
      <c r="B3" t="s">
        <v>274</v>
      </c>
      <c r="C3" t="s">
        <v>275</v>
      </c>
      <c r="D3">
        <v>37000</v>
      </c>
      <c r="E3">
        <v>18567</v>
      </c>
      <c r="F3" t="s">
        <v>286</v>
      </c>
    </row>
    <row r="4" spans="1:10" x14ac:dyDescent="0.25">
      <c r="A4">
        <v>3</v>
      </c>
      <c r="B4" t="s">
        <v>280</v>
      </c>
      <c r="C4" t="s">
        <v>281</v>
      </c>
      <c r="D4" t="s">
        <v>278</v>
      </c>
      <c r="F4" t="s">
        <v>278</v>
      </c>
    </row>
    <row r="5" spans="1:10" x14ac:dyDescent="0.25">
      <c r="A5">
        <v>4</v>
      </c>
      <c r="B5" t="s">
        <v>276</v>
      </c>
      <c r="C5" t="s">
        <v>277</v>
      </c>
      <c r="D5" t="s">
        <v>278</v>
      </c>
      <c r="F5" t="s">
        <v>278</v>
      </c>
    </row>
    <row r="11" spans="1:10" x14ac:dyDescent="0.25">
      <c r="J11"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A7" sqref="A7"/>
    </sheetView>
  </sheetViews>
  <sheetFormatPr defaultRowHeight="15" x14ac:dyDescent="0.25"/>
  <cols>
    <col min="1" max="1" width="5.5703125" bestFit="1" customWidth="1"/>
    <col min="2" max="2" width="27.5703125" bestFit="1" customWidth="1"/>
    <col min="3" max="3" width="25" bestFit="1" customWidth="1"/>
    <col min="4" max="4" width="12.140625" style="7" bestFit="1" customWidth="1"/>
    <col min="5" max="5" width="12.42578125" style="7" bestFit="1" customWidth="1"/>
    <col min="6" max="6" width="18.42578125" style="7" bestFit="1" customWidth="1"/>
    <col min="7" max="7" width="18.42578125" style="7" customWidth="1"/>
    <col min="8" max="8" width="14.42578125" style="7" bestFit="1" customWidth="1"/>
    <col min="9" max="9" width="7.42578125" style="7" bestFit="1" customWidth="1"/>
    <col min="10" max="10" width="17.140625" style="7" bestFit="1" customWidth="1"/>
    <col min="11" max="11" width="7.140625" style="7" bestFit="1" customWidth="1"/>
    <col min="12" max="12" width="12.42578125" bestFit="1" customWidth="1"/>
    <col min="13" max="13" width="11.85546875" bestFit="1" customWidth="1"/>
  </cols>
  <sheetData>
    <row r="1" spans="1:13" x14ac:dyDescent="0.25">
      <c r="A1" s="89" t="s">
        <v>260</v>
      </c>
      <c r="B1" s="89" t="s">
        <v>261</v>
      </c>
      <c r="C1" s="89" t="s">
        <v>262</v>
      </c>
      <c r="D1" s="90" t="s">
        <v>263</v>
      </c>
      <c r="E1" s="90" t="s">
        <v>264</v>
      </c>
      <c r="F1" s="90" t="s">
        <v>265</v>
      </c>
      <c r="G1" s="90" t="s">
        <v>266</v>
      </c>
      <c r="H1" s="90" t="s">
        <v>267</v>
      </c>
      <c r="I1" s="90" t="s">
        <v>268</v>
      </c>
      <c r="J1" s="90" t="s">
        <v>269</v>
      </c>
      <c r="K1" s="91"/>
      <c r="L1" s="91"/>
      <c r="M1" s="91"/>
    </row>
    <row r="2" spans="1:13" x14ac:dyDescent="0.25">
      <c r="A2" s="92">
        <v>1</v>
      </c>
      <c r="B2" s="92" t="s">
        <v>270</v>
      </c>
      <c r="C2" s="92" t="s">
        <v>271</v>
      </c>
      <c r="D2" s="93">
        <v>49560</v>
      </c>
      <c r="E2" s="93">
        <v>49560</v>
      </c>
      <c r="F2" s="93">
        <v>4200</v>
      </c>
      <c r="G2" s="93">
        <f>E2-F2</f>
        <v>45360</v>
      </c>
      <c r="H2" s="93">
        <v>26460</v>
      </c>
      <c r="I2" s="94">
        <v>45505</v>
      </c>
      <c r="J2" s="93" t="s">
        <v>272</v>
      </c>
      <c r="K2" s="95"/>
    </row>
    <row r="3" spans="1:13" x14ac:dyDescent="0.25">
      <c r="A3" s="92">
        <v>1</v>
      </c>
      <c r="B3" s="92" t="s">
        <v>270</v>
      </c>
      <c r="C3" s="92" t="s">
        <v>271</v>
      </c>
      <c r="D3" s="93">
        <v>0</v>
      </c>
      <c r="E3" s="93">
        <v>0</v>
      </c>
      <c r="F3" s="93">
        <v>0</v>
      </c>
      <c r="G3" s="93">
        <v>0</v>
      </c>
      <c r="H3" s="93">
        <v>18900</v>
      </c>
      <c r="I3" s="94">
        <v>45527</v>
      </c>
      <c r="J3" s="93" t="s">
        <v>273</v>
      </c>
      <c r="K3" s="95"/>
    </row>
    <row r="4" spans="1:13" x14ac:dyDescent="0.25">
      <c r="A4" s="92">
        <v>2</v>
      </c>
      <c r="B4" s="92" t="s">
        <v>274</v>
      </c>
      <c r="C4" s="92" t="s">
        <v>275</v>
      </c>
      <c r="D4" s="93">
        <v>37000</v>
      </c>
      <c r="E4" s="93">
        <v>43818</v>
      </c>
      <c r="F4" s="93">
        <v>3713</v>
      </c>
      <c r="G4" s="93">
        <f>E4-F4</f>
        <v>40105</v>
      </c>
      <c r="H4" s="93">
        <v>43818</v>
      </c>
      <c r="I4" s="94">
        <v>45534</v>
      </c>
      <c r="J4" s="93" t="s">
        <v>273</v>
      </c>
      <c r="K4" s="95"/>
    </row>
    <row r="5" spans="1:13" x14ac:dyDescent="0.25">
      <c r="A5" s="92">
        <v>3</v>
      </c>
      <c r="B5" s="92" t="s">
        <v>276</v>
      </c>
      <c r="C5" s="92" t="s">
        <v>277</v>
      </c>
      <c r="D5" s="93">
        <v>0</v>
      </c>
      <c r="E5" s="93">
        <v>236000</v>
      </c>
      <c r="F5" s="93">
        <v>20000</v>
      </c>
      <c r="G5" s="93">
        <f>E5-F5</f>
        <v>216000</v>
      </c>
      <c r="H5" s="93">
        <v>216000</v>
      </c>
      <c r="I5" s="94">
        <v>45388</v>
      </c>
      <c r="J5" s="93" t="s">
        <v>278</v>
      </c>
    </row>
    <row r="6" spans="1:13" x14ac:dyDescent="0.25">
      <c r="A6" s="92">
        <v>3</v>
      </c>
      <c r="B6" s="92" t="s">
        <v>276</v>
      </c>
      <c r="C6" s="92" t="s">
        <v>277</v>
      </c>
      <c r="D6" s="93">
        <v>0</v>
      </c>
      <c r="E6" s="93">
        <v>236000</v>
      </c>
      <c r="F6" s="93">
        <v>20000</v>
      </c>
      <c r="G6" s="93">
        <f>E6-F6</f>
        <v>216000</v>
      </c>
      <c r="H6" s="93">
        <v>216000</v>
      </c>
      <c r="I6" s="94">
        <v>45388</v>
      </c>
      <c r="J6" s="93" t="s">
        <v>278</v>
      </c>
    </row>
    <row r="7" spans="1:13" x14ac:dyDescent="0.25">
      <c r="A7" s="92">
        <v>3</v>
      </c>
      <c r="B7" s="92" t="s">
        <v>276</v>
      </c>
      <c r="C7" s="92" t="s">
        <v>277</v>
      </c>
      <c r="D7" s="93">
        <v>0</v>
      </c>
      <c r="E7" s="93">
        <v>236000</v>
      </c>
      <c r="F7" s="93">
        <v>20000</v>
      </c>
      <c r="G7" s="93">
        <f t="shared" ref="G7:G14" si="0">E7-F7</f>
        <v>216000</v>
      </c>
      <c r="H7" s="93">
        <v>216000</v>
      </c>
      <c r="I7" s="94">
        <v>45427</v>
      </c>
      <c r="J7" s="93" t="s">
        <v>278</v>
      </c>
    </row>
    <row r="8" spans="1:13" x14ac:dyDescent="0.25">
      <c r="A8" s="92">
        <v>3</v>
      </c>
      <c r="B8" s="92" t="s">
        <v>276</v>
      </c>
      <c r="C8" s="92" t="s">
        <v>277</v>
      </c>
      <c r="D8" s="93">
        <v>0</v>
      </c>
      <c r="E8" s="93">
        <v>236000</v>
      </c>
      <c r="F8" s="93">
        <v>20000</v>
      </c>
      <c r="G8" s="93">
        <f t="shared" si="0"/>
        <v>216000</v>
      </c>
      <c r="H8" s="93">
        <v>216000</v>
      </c>
      <c r="I8" s="94">
        <v>45452</v>
      </c>
      <c r="J8" s="93" t="s">
        <v>278</v>
      </c>
    </row>
    <row r="9" spans="1:13" x14ac:dyDescent="0.25">
      <c r="A9" s="92">
        <v>3</v>
      </c>
      <c r="B9" s="92" t="s">
        <v>276</v>
      </c>
      <c r="C9" s="92" t="s">
        <v>277</v>
      </c>
      <c r="D9" s="93">
        <v>0</v>
      </c>
      <c r="E9" s="93">
        <v>236000</v>
      </c>
      <c r="F9" s="93">
        <v>20000</v>
      </c>
      <c r="G9" s="93">
        <f t="shared" si="0"/>
        <v>216000</v>
      </c>
      <c r="H9" s="93">
        <v>216000</v>
      </c>
      <c r="I9" s="94">
        <v>45482</v>
      </c>
      <c r="J9" s="93" t="s">
        <v>278</v>
      </c>
    </row>
    <row r="10" spans="1:13" x14ac:dyDescent="0.25">
      <c r="A10" s="92">
        <v>3</v>
      </c>
      <c r="B10" s="92" t="s">
        <v>276</v>
      </c>
      <c r="C10" s="92" t="s">
        <v>277</v>
      </c>
      <c r="D10" s="93">
        <v>0</v>
      </c>
      <c r="E10" s="93">
        <v>236000</v>
      </c>
      <c r="F10" s="93">
        <v>20000</v>
      </c>
      <c r="G10" s="93">
        <f t="shared" si="0"/>
        <v>216000</v>
      </c>
      <c r="H10" s="93">
        <v>216000</v>
      </c>
      <c r="I10" s="94">
        <v>45526</v>
      </c>
      <c r="J10" s="93" t="s">
        <v>278</v>
      </c>
    </row>
    <row r="11" spans="1:13" x14ac:dyDescent="0.25">
      <c r="A11" s="92">
        <v>3</v>
      </c>
      <c r="B11" s="92" t="s">
        <v>276</v>
      </c>
      <c r="C11" s="92" t="s">
        <v>277</v>
      </c>
      <c r="D11" s="93">
        <v>0</v>
      </c>
      <c r="E11" s="93">
        <v>236000</v>
      </c>
      <c r="F11" s="93">
        <v>20000</v>
      </c>
      <c r="G11" s="93">
        <f t="shared" si="0"/>
        <v>216000</v>
      </c>
      <c r="H11" s="93">
        <v>216000</v>
      </c>
      <c r="I11" s="94">
        <v>45555</v>
      </c>
      <c r="J11" s="93" t="s">
        <v>278</v>
      </c>
    </row>
    <row r="12" spans="1:13" x14ac:dyDescent="0.25">
      <c r="A12" s="92">
        <v>3</v>
      </c>
      <c r="B12" s="92" t="s">
        <v>276</v>
      </c>
      <c r="C12" s="92" t="s">
        <v>277</v>
      </c>
      <c r="D12" s="93">
        <v>0</v>
      </c>
      <c r="E12" s="93">
        <v>236000</v>
      </c>
      <c r="F12" s="93">
        <v>20000</v>
      </c>
      <c r="G12" s="93">
        <f t="shared" si="0"/>
        <v>216000</v>
      </c>
      <c r="H12" s="93">
        <v>216000</v>
      </c>
      <c r="I12" s="94">
        <v>45586</v>
      </c>
      <c r="J12" s="93" t="s">
        <v>278</v>
      </c>
    </row>
    <row r="13" spans="1:13" x14ac:dyDescent="0.25">
      <c r="A13" s="92">
        <v>3</v>
      </c>
      <c r="B13" s="92" t="s">
        <v>276</v>
      </c>
      <c r="C13" s="92" t="s">
        <v>277</v>
      </c>
      <c r="D13" s="93">
        <v>0</v>
      </c>
      <c r="E13" s="93">
        <v>236000</v>
      </c>
      <c r="F13" s="93">
        <v>20000</v>
      </c>
      <c r="G13" s="93">
        <f t="shared" si="0"/>
        <v>216000</v>
      </c>
      <c r="H13" s="93" t="s">
        <v>279</v>
      </c>
      <c r="I13" s="94">
        <v>45630</v>
      </c>
      <c r="J13" s="93" t="s">
        <v>278</v>
      </c>
      <c r="K13" s="96"/>
    </row>
    <row r="14" spans="1:13" x14ac:dyDescent="0.25">
      <c r="A14" s="92">
        <v>3</v>
      </c>
      <c r="B14" s="92" t="s">
        <v>276</v>
      </c>
      <c r="C14" s="92" t="s">
        <v>277</v>
      </c>
      <c r="D14" s="93">
        <v>0</v>
      </c>
      <c r="E14" s="93">
        <v>236000</v>
      </c>
      <c r="F14" s="93">
        <v>20000</v>
      </c>
      <c r="G14" s="93">
        <f t="shared" si="0"/>
        <v>216000</v>
      </c>
      <c r="H14" s="93">
        <v>432000</v>
      </c>
      <c r="I14" s="94">
        <v>45630</v>
      </c>
      <c r="J14" s="93" t="s">
        <v>278</v>
      </c>
      <c r="K14" s="96"/>
    </row>
    <row r="15" spans="1:13" x14ac:dyDescent="0.25">
      <c r="A15" s="92">
        <v>4</v>
      </c>
      <c r="B15" s="92" t="s">
        <v>280</v>
      </c>
      <c r="C15" s="92" t="s">
        <v>281</v>
      </c>
      <c r="D15" s="93">
        <v>0</v>
      </c>
      <c r="E15" s="93">
        <v>295000</v>
      </c>
      <c r="F15" s="93">
        <v>25000</v>
      </c>
      <c r="G15" s="93">
        <f>E15-F15</f>
        <v>270000</v>
      </c>
      <c r="H15" s="93">
        <f>270000</f>
        <v>270000</v>
      </c>
      <c r="I15" s="94">
        <v>45388</v>
      </c>
      <c r="J15" s="93" t="s">
        <v>278</v>
      </c>
      <c r="K15" s="95"/>
      <c r="L15" s="7"/>
      <c r="M15" s="97"/>
    </row>
    <row r="16" spans="1:13" x14ac:dyDescent="0.25">
      <c r="A16" s="92">
        <v>4</v>
      </c>
      <c r="B16" s="92" t="s">
        <v>280</v>
      </c>
      <c r="C16" s="92" t="s">
        <v>281</v>
      </c>
      <c r="D16" s="93">
        <v>0</v>
      </c>
      <c r="E16" s="93">
        <v>295000</v>
      </c>
      <c r="F16" s="93">
        <v>25000</v>
      </c>
      <c r="G16" s="93">
        <f>E16-F16</f>
        <v>270000</v>
      </c>
      <c r="H16" s="93">
        <f>270000</f>
        <v>270000</v>
      </c>
      <c r="I16" s="94">
        <v>45388</v>
      </c>
      <c r="J16" s="93" t="s">
        <v>278</v>
      </c>
      <c r="K16" s="95"/>
      <c r="L16" s="7"/>
      <c r="M16" s="97"/>
    </row>
    <row r="17" spans="1:11" x14ac:dyDescent="0.25">
      <c r="A17" s="92">
        <v>4</v>
      </c>
      <c r="B17" s="92" t="s">
        <v>280</v>
      </c>
      <c r="C17" s="92" t="s">
        <v>281</v>
      </c>
      <c r="D17" s="93">
        <v>0</v>
      </c>
      <c r="E17" s="93">
        <v>295000</v>
      </c>
      <c r="F17" s="93">
        <v>25000</v>
      </c>
      <c r="G17" s="93">
        <f t="shared" ref="G17:G20" si="1">E17-F17</f>
        <v>270000</v>
      </c>
      <c r="H17" s="93">
        <v>270000</v>
      </c>
      <c r="I17" s="94">
        <v>45427</v>
      </c>
      <c r="J17" s="93" t="s">
        <v>278</v>
      </c>
    </row>
    <row r="18" spans="1:11" x14ac:dyDescent="0.25">
      <c r="A18" s="92">
        <v>4</v>
      </c>
      <c r="B18" s="92" t="s">
        <v>280</v>
      </c>
      <c r="C18" s="92" t="s">
        <v>281</v>
      </c>
      <c r="D18" s="93">
        <v>0</v>
      </c>
      <c r="E18" s="93">
        <v>300900</v>
      </c>
      <c r="F18" s="93">
        <v>25500</v>
      </c>
      <c r="G18" s="93">
        <f t="shared" si="1"/>
        <v>275400</v>
      </c>
      <c r="H18" s="93">
        <v>275400</v>
      </c>
      <c r="I18" s="94">
        <v>45452</v>
      </c>
      <c r="J18" s="93" t="s">
        <v>278</v>
      </c>
    </row>
    <row r="19" spans="1:11" x14ac:dyDescent="0.25">
      <c r="A19" s="92">
        <v>4</v>
      </c>
      <c r="B19" s="92" t="s">
        <v>280</v>
      </c>
      <c r="C19" s="92" t="s">
        <v>281</v>
      </c>
      <c r="D19" s="93">
        <v>0</v>
      </c>
      <c r="E19" s="93">
        <v>295000</v>
      </c>
      <c r="F19" s="93">
        <v>25000</v>
      </c>
      <c r="G19" s="93">
        <f t="shared" si="1"/>
        <v>270000</v>
      </c>
      <c r="H19" s="93">
        <v>270000</v>
      </c>
      <c r="I19" s="94">
        <v>45635</v>
      </c>
      <c r="J19" s="93" t="s">
        <v>278</v>
      </c>
    </row>
    <row r="20" spans="1:11" x14ac:dyDescent="0.25">
      <c r="A20" s="92">
        <v>4</v>
      </c>
      <c r="B20" s="92" t="s">
        <v>280</v>
      </c>
      <c r="C20" s="92" t="s">
        <v>281</v>
      </c>
      <c r="D20" s="93">
        <v>0</v>
      </c>
      <c r="E20" s="93">
        <v>295000</v>
      </c>
      <c r="F20" s="93">
        <v>25000</v>
      </c>
      <c r="G20" s="93">
        <f t="shared" si="1"/>
        <v>270000</v>
      </c>
      <c r="H20" s="93">
        <v>270000</v>
      </c>
      <c r="I20" s="94">
        <v>45526</v>
      </c>
      <c r="J20" s="93" t="s">
        <v>278</v>
      </c>
    </row>
    <row r="21" spans="1:11" x14ac:dyDescent="0.25">
      <c r="A21" s="92">
        <v>4</v>
      </c>
      <c r="B21" s="92" t="s">
        <v>280</v>
      </c>
      <c r="C21" s="92" t="s">
        <v>281</v>
      </c>
      <c r="D21" s="93">
        <v>0</v>
      </c>
      <c r="E21" s="93">
        <v>300900</v>
      </c>
      <c r="F21" s="93">
        <v>25000</v>
      </c>
      <c r="G21" s="93">
        <f>E21-F21</f>
        <v>275900</v>
      </c>
      <c r="H21" s="93">
        <v>280800</v>
      </c>
      <c r="I21" s="94">
        <v>45555</v>
      </c>
      <c r="J21" s="93" t="s">
        <v>278</v>
      </c>
      <c r="K21" s="96"/>
    </row>
    <row r="22" spans="1:11" x14ac:dyDescent="0.25">
      <c r="A22" s="92">
        <v>4</v>
      </c>
      <c r="B22" s="92" t="s">
        <v>280</v>
      </c>
      <c r="C22" s="92" t="s">
        <v>281</v>
      </c>
      <c r="D22" s="93">
        <v>0</v>
      </c>
      <c r="E22" s="93">
        <v>300900</v>
      </c>
      <c r="F22" s="93">
        <v>25000</v>
      </c>
      <c r="G22" s="93">
        <f>E22-F22</f>
        <v>275900</v>
      </c>
      <c r="H22" s="93">
        <v>275400</v>
      </c>
      <c r="I22" s="94">
        <v>45630</v>
      </c>
      <c r="J22" s="93" t="s">
        <v>278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C1" workbookViewId="0">
      <pane ySplit="1" topLeftCell="A20" activePane="bottomLeft" state="frozen"/>
      <selection pane="bottomLeft" activeCell="L29" sqref="L29"/>
    </sheetView>
  </sheetViews>
  <sheetFormatPr defaultColWidth="8.7109375" defaultRowHeight="27.95" customHeight="1" x14ac:dyDescent="0.25"/>
  <cols>
    <col min="1" max="1" width="5.42578125" style="1" bestFit="1" customWidth="1"/>
    <col min="2" max="2" width="21" style="1" bestFit="1" customWidth="1"/>
    <col min="3" max="3" width="15.140625" style="1" bestFit="1" customWidth="1"/>
    <col min="4" max="4" width="23.42578125" style="86" customWidth="1"/>
    <col min="5" max="7" width="15.42578125" style="1" bestFit="1" customWidth="1"/>
    <col min="8" max="8" width="23.42578125" style="1" bestFit="1" customWidth="1"/>
    <col min="9" max="9" width="26.140625" style="1" customWidth="1"/>
    <col min="10" max="10" width="18.42578125" style="1" bestFit="1" customWidth="1"/>
    <col min="11" max="11" width="8.42578125" style="1" bestFit="1" customWidth="1"/>
    <col min="12" max="12" width="12.5703125" style="1" bestFit="1" customWidth="1"/>
    <col min="13" max="256" width="8.7109375" style="1"/>
    <col min="257" max="257" width="5.42578125" style="1" bestFit="1" customWidth="1"/>
    <col min="258" max="258" width="21" style="1" bestFit="1" customWidth="1"/>
    <col min="259" max="259" width="15.140625" style="1" bestFit="1" customWidth="1"/>
    <col min="260" max="260" width="23.42578125" style="1" customWidth="1"/>
    <col min="261" max="263" width="15.42578125" style="1" bestFit="1" customWidth="1"/>
    <col min="264" max="264" width="23.42578125" style="1" bestFit="1" customWidth="1"/>
    <col min="265" max="265" width="26.140625" style="1" customWidth="1"/>
    <col min="266" max="266" width="18.42578125" style="1" bestFit="1" customWidth="1"/>
    <col min="267" max="267" width="8.42578125" style="1" bestFit="1" customWidth="1"/>
    <col min="268" max="268" width="12.5703125" style="1" bestFit="1" customWidth="1"/>
    <col min="269" max="512" width="8.7109375" style="1"/>
    <col min="513" max="513" width="5.42578125" style="1" bestFit="1" customWidth="1"/>
    <col min="514" max="514" width="21" style="1" bestFit="1" customWidth="1"/>
    <col min="515" max="515" width="15.140625" style="1" bestFit="1" customWidth="1"/>
    <col min="516" max="516" width="23.42578125" style="1" customWidth="1"/>
    <col min="517" max="519" width="15.42578125" style="1" bestFit="1" customWidth="1"/>
    <col min="520" max="520" width="23.42578125" style="1" bestFit="1" customWidth="1"/>
    <col min="521" max="521" width="26.140625" style="1" customWidth="1"/>
    <col min="522" max="522" width="18.42578125" style="1" bestFit="1" customWidth="1"/>
    <col min="523" max="523" width="8.42578125" style="1" bestFit="1" customWidth="1"/>
    <col min="524" max="524" width="12.5703125" style="1" bestFit="1" customWidth="1"/>
    <col min="525" max="768" width="8.7109375" style="1"/>
    <col min="769" max="769" width="5.42578125" style="1" bestFit="1" customWidth="1"/>
    <col min="770" max="770" width="21" style="1" bestFit="1" customWidth="1"/>
    <col min="771" max="771" width="15.140625" style="1" bestFit="1" customWidth="1"/>
    <col min="772" max="772" width="23.42578125" style="1" customWidth="1"/>
    <col min="773" max="775" width="15.42578125" style="1" bestFit="1" customWidth="1"/>
    <col min="776" max="776" width="23.42578125" style="1" bestFit="1" customWidth="1"/>
    <col min="777" max="777" width="26.140625" style="1" customWidth="1"/>
    <col min="778" max="778" width="18.42578125" style="1" bestFit="1" customWidth="1"/>
    <col min="779" max="779" width="8.42578125" style="1" bestFit="1" customWidth="1"/>
    <col min="780" max="780" width="12.5703125" style="1" bestFit="1" customWidth="1"/>
    <col min="781" max="1024" width="8.7109375" style="1"/>
    <col min="1025" max="1025" width="5.42578125" style="1" bestFit="1" customWidth="1"/>
    <col min="1026" max="1026" width="21" style="1" bestFit="1" customWidth="1"/>
    <col min="1027" max="1027" width="15.140625" style="1" bestFit="1" customWidth="1"/>
    <col min="1028" max="1028" width="23.42578125" style="1" customWidth="1"/>
    <col min="1029" max="1031" width="15.42578125" style="1" bestFit="1" customWidth="1"/>
    <col min="1032" max="1032" width="23.42578125" style="1" bestFit="1" customWidth="1"/>
    <col min="1033" max="1033" width="26.140625" style="1" customWidth="1"/>
    <col min="1034" max="1034" width="18.42578125" style="1" bestFit="1" customWidth="1"/>
    <col min="1035" max="1035" width="8.42578125" style="1" bestFit="1" customWidth="1"/>
    <col min="1036" max="1036" width="12.5703125" style="1" bestFit="1" customWidth="1"/>
    <col min="1037" max="1280" width="8.7109375" style="1"/>
    <col min="1281" max="1281" width="5.42578125" style="1" bestFit="1" customWidth="1"/>
    <col min="1282" max="1282" width="21" style="1" bestFit="1" customWidth="1"/>
    <col min="1283" max="1283" width="15.140625" style="1" bestFit="1" customWidth="1"/>
    <col min="1284" max="1284" width="23.42578125" style="1" customWidth="1"/>
    <col min="1285" max="1287" width="15.42578125" style="1" bestFit="1" customWidth="1"/>
    <col min="1288" max="1288" width="23.42578125" style="1" bestFit="1" customWidth="1"/>
    <col min="1289" max="1289" width="26.140625" style="1" customWidth="1"/>
    <col min="1290" max="1290" width="18.42578125" style="1" bestFit="1" customWidth="1"/>
    <col min="1291" max="1291" width="8.42578125" style="1" bestFit="1" customWidth="1"/>
    <col min="1292" max="1292" width="12.5703125" style="1" bestFit="1" customWidth="1"/>
    <col min="1293" max="1536" width="8.7109375" style="1"/>
    <col min="1537" max="1537" width="5.42578125" style="1" bestFit="1" customWidth="1"/>
    <col min="1538" max="1538" width="21" style="1" bestFit="1" customWidth="1"/>
    <col min="1539" max="1539" width="15.140625" style="1" bestFit="1" customWidth="1"/>
    <col min="1540" max="1540" width="23.42578125" style="1" customWidth="1"/>
    <col min="1541" max="1543" width="15.42578125" style="1" bestFit="1" customWidth="1"/>
    <col min="1544" max="1544" width="23.42578125" style="1" bestFit="1" customWidth="1"/>
    <col min="1545" max="1545" width="26.140625" style="1" customWidth="1"/>
    <col min="1546" max="1546" width="18.42578125" style="1" bestFit="1" customWidth="1"/>
    <col min="1547" max="1547" width="8.42578125" style="1" bestFit="1" customWidth="1"/>
    <col min="1548" max="1548" width="12.5703125" style="1" bestFit="1" customWidth="1"/>
    <col min="1549" max="1792" width="8.7109375" style="1"/>
    <col min="1793" max="1793" width="5.42578125" style="1" bestFit="1" customWidth="1"/>
    <col min="1794" max="1794" width="21" style="1" bestFit="1" customWidth="1"/>
    <col min="1795" max="1795" width="15.140625" style="1" bestFit="1" customWidth="1"/>
    <col min="1796" max="1796" width="23.42578125" style="1" customWidth="1"/>
    <col min="1797" max="1799" width="15.42578125" style="1" bestFit="1" customWidth="1"/>
    <col min="1800" max="1800" width="23.42578125" style="1" bestFit="1" customWidth="1"/>
    <col min="1801" max="1801" width="26.140625" style="1" customWidth="1"/>
    <col min="1802" max="1802" width="18.42578125" style="1" bestFit="1" customWidth="1"/>
    <col min="1803" max="1803" width="8.42578125" style="1" bestFit="1" customWidth="1"/>
    <col min="1804" max="1804" width="12.5703125" style="1" bestFit="1" customWidth="1"/>
    <col min="1805" max="2048" width="8.7109375" style="1"/>
    <col min="2049" max="2049" width="5.42578125" style="1" bestFit="1" customWidth="1"/>
    <col min="2050" max="2050" width="21" style="1" bestFit="1" customWidth="1"/>
    <col min="2051" max="2051" width="15.140625" style="1" bestFit="1" customWidth="1"/>
    <col min="2052" max="2052" width="23.42578125" style="1" customWidth="1"/>
    <col min="2053" max="2055" width="15.42578125" style="1" bestFit="1" customWidth="1"/>
    <col min="2056" max="2056" width="23.42578125" style="1" bestFit="1" customWidth="1"/>
    <col min="2057" max="2057" width="26.140625" style="1" customWidth="1"/>
    <col min="2058" max="2058" width="18.42578125" style="1" bestFit="1" customWidth="1"/>
    <col min="2059" max="2059" width="8.42578125" style="1" bestFit="1" customWidth="1"/>
    <col min="2060" max="2060" width="12.5703125" style="1" bestFit="1" customWidth="1"/>
    <col min="2061" max="2304" width="8.7109375" style="1"/>
    <col min="2305" max="2305" width="5.42578125" style="1" bestFit="1" customWidth="1"/>
    <col min="2306" max="2306" width="21" style="1" bestFit="1" customWidth="1"/>
    <col min="2307" max="2307" width="15.140625" style="1" bestFit="1" customWidth="1"/>
    <col min="2308" max="2308" width="23.42578125" style="1" customWidth="1"/>
    <col min="2309" max="2311" width="15.42578125" style="1" bestFit="1" customWidth="1"/>
    <col min="2312" max="2312" width="23.42578125" style="1" bestFit="1" customWidth="1"/>
    <col min="2313" max="2313" width="26.140625" style="1" customWidth="1"/>
    <col min="2314" max="2314" width="18.42578125" style="1" bestFit="1" customWidth="1"/>
    <col min="2315" max="2315" width="8.42578125" style="1" bestFit="1" customWidth="1"/>
    <col min="2316" max="2316" width="12.5703125" style="1" bestFit="1" customWidth="1"/>
    <col min="2317" max="2560" width="8.7109375" style="1"/>
    <col min="2561" max="2561" width="5.42578125" style="1" bestFit="1" customWidth="1"/>
    <col min="2562" max="2562" width="21" style="1" bestFit="1" customWidth="1"/>
    <col min="2563" max="2563" width="15.140625" style="1" bestFit="1" customWidth="1"/>
    <col min="2564" max="2564" width="23.42578125" style="1" customWidth="1"/>
    <col min="2565" max="2567" width="15.42578125" style="1" bestFit="1" customWidth="1"/>
    <col min="2568" max="2568" width="23.42578125" style="1" bestFit="1" customWidth="1"/>
    <col min="2569" max="2569" width="26.140625" style="1" customWidth="1"/>
    <col min="2570" max="2570" width="18.42578125" style="1" bestFit="1" customWidth="1"/>
    <col min="2571" max="2571" width="8.42578125" style="1" bestFit="1" customWidth="1"/>
    <col min="2572" max="2572" width="12.5703125" style="1" bestFit="1" customWidth="1"/>
    <col min="2573" max="2816" width="8.7109375" style="1"/>
    <col min="2817" max="2817" width="5.42578125" style="1" bestFit="1" customWidth="1"/>
    <col min="2818" max="2818" width="21" style="1" bestFit="1" customWidth="1"/>
    <col min="2819" max="2819" width="15.140625" style="1" bestFit="1" customWidth="1"/>
    <col min="2820" max="2820" width="23.42578125" style="1" customWidth="1"/>
    <col min="2821" max="2823" width="15.42578125" style="1" bestFit="1" customWidth="1"/>
    <col min="2824" max="2824" width="23.42578125" style="1" bestFit="1" customWidth="1"/>
    <col min="2825" max="2825" width="26.140625" style="1" customWidth="1"/>
    <col min="2826" max="2826" width="18.42578125" style="1" bestFit="1" customWidth="1"/>
    <col min="2827" max="2827" width="8.42578125" style="1" bestFit="1" customWidth="1"/>
    <col min="2828" max="2828" width="12.5703125" style="1" bestFit="1" customWidth="1"/>
    <col min="2829" max="3072" width="8.7109375" style="1"/>
    <col min="3073" max="3073" width="5.42578125" style="1" bestFit="1" customWidth="1"/>
    <col min="3074" max="3074" width="21" style="1" bestFit="1" customWidth="1"/>
    <col min="3075" max="3075" width="15.140625" style="1" bestFit="1" customWidth="1"/>
    <col min="3076" max="3076" width="23.42578125" style="1" customWidth="1"/>
    <col min="3077" max="3079" width="15.42578125" style="1" bestFit="1" customWidth="1"/>
    <col min="3080" max="3080" width="23.42578125" style="1" bestFit="1" customWidth="1"/>
    <col min="3081" max="3081" width="26.140625" style="1" customWidth="1"/>
    <col min="3082" max="3082" width="18.42578125" style="1" bestFit="1" customWidth="1"/>
    <col min="3083" max="3083" width="8.42578125" style="1" bestFit="1" customWidth="1"/>
    <col min="3084" max="3084" width="12.5703125" style="1" bestFit="1" customWidth="1"/>
    <col min="3085" max="3328" width="8.7109375" style="1"/>
    <col min="3329" max="3329" width="5.42578125" style="1" bestFit="1" customWidth="1"/>
    <col min="3330" max="3330" width="21" style="1" bestFit="1" customWidth="1"/>
    <col min="3331" max="3331" width="15.140625" style="1" bestFit="1" customWidth="1"/>
    <col min="3332" max="3332" width="23.42578125" style="1" customWidth="1"/>
    <col min="3333" max="3335" width="15.42578125" style="1" bestFit="1" customWidth="1"/>
    <col min="3336" max="3336" width="23.42578125" style="1" bestFit="1" customWidth="1"/>
    <col min="3337" max="3337" width="26.140625" style="1" customWidth="1"/>
    <col min="3338" max="3338" width="18.42578125" style="1" bestFit="1" customWidth="1"/>
    <col min="3339" max="3339" width="8.42578125" style="1" bestFit="1" customWidth="1"/>
    <col min="3340" max="3340" width="12.5703125" style="1" bestFit="1" customWidth="1"/>
    <col min="3341" max="3584" width="8.7109375" style="1"/>
    <col min="3585" max="3585" width="5.42578125" style="1" bestFit="1" customWidth="1"/>
    <col min="3586" max="3586" width="21" style="1" bestFit="1" customWidth="1"/>
    <col min="3587" max="3587" width="15.140625" style="1" bestFit="1" customWidth="1"/>
    <col min="3588" max="3588" width="23.42578125" style="1" customWidth="1"/>
    <col min="3589" max="3591" width="15.42578125" style="1" bestFit="1" customWidth="1"/>
    <col min="3592" max="3592" width="23.42578125" style="1" bestFit="1" customWidth="1"/>
    <col min="3593" max="3593" width="26.140625" style="1" customWidth="1"/>
    <col min="3594" max="3594" width="18.42578125" style="1" bestFit="1" customWidth="1"/>
    <col min="3595" max="3595" width="8.42578125" style="1" bestFit="1" customWidth="1"/>
    <col min="3596" max="3596" width="12.5703125" style="1" bestFit="1" customWidth="1"/>
    <col min="3597" max="3840" width="8.7109375" style="1"/>
    <col min="3841" max="3841" width="5.42578125" style="1" bestFit="1" customWidth="1"/>
    <col min="3842" max="3842" width="21" style="1" bestFit="1" customWidth="1"/>
    <col min="3843" max="3843" width="15.140625" style="1" bestFit="1" customWidth="1"/>
    <col min="3844" max="3844" width="23.42578125" style="1" customWidth="1"/>
    <col min="3845" max="3847" width="15.42578125" style="1" bestFit="1" customWidth="1"/>
    <col min="3848" max="3848" width="23.42578125" style="1" bestFit="1" customWidth="1"/>
    <col min="3849" max="3849" width="26.140625" style="1" customWidth="1"/>
    <col min="3850" max="3850" width="18.42578125" style="1" bestFit="1" customWidth="1"/>
    <col min="3851" max="3851" width="8.42578125" style="1" bestFit="1" customWidth="1"/>
    <col min="3852" max="3852" width="12.5703125" style="1" bestFit="1" customWidth="1"/>
    <col min="3853" max="4096" width="8.7109375" style="1"/>
    <col min="4097" max="4097" width="5.42578125" style="1" bestFit="1" customWidth="1"/>
    <col min="4098" max="4098" width="21" style="1" bestFit="1" customWidth="1"/>
    <col min="4099" max="4099" width="15.140625" style="1" bestFit="1" customWidth="1"/>
    <col min="4100" max="4100" width="23.42578125" style="1" customWidth="1"/>
    <col min="4101" max="4103" width="15.42578125" style="1" bestFit="1" customWidth="1"/>
    <col min="4104" max="4104" width="23.42578125" style="1" bestFit="1" customWidth="1"/>
    <col min="4105" max="4105" width="26.140625" style="1" customWidth="1"/>
    <col min="4106" max="4106" width="18.42578125" style="1" bestFit="1" customWidth="1"/>
    <col min="4107" max="4107" width="8.42578125" style="1" bestFit="1" customWidth="1"/>
    <col min="4108" max="4108" width="12.5703125" style="1" bestFit="1" customWidth="1"/>
    <col min="4109" max="4352" width="8.7109375" style="1"/>
    <col min="4353" max="4353" width="5.42578125" style="1" bestFit="1" customWidth="1"/>
    <col min="4354" max="4354" width="21" style="1" bestFit="1" customWidth="1"/>
    <col min="4355" max="4355" width="15.140625" style="1" bestFit="1" customWidth="1"/>
    <col min="4356" max="4356" width="23.42578125" style="1" customWidth="1"/>
    <col min="4357" max="4359" width="15.42578125" style="1" bestFit="1" customWidth="1"/>
    <col min="4360" max="4360" width="23.42578125" style="1" bestFit="1" customWidth="1"/>
    <col min="4361" max="4361" width="26.140625" style="1" customWidth="1"/>
    <col min="4362" max="4362" width="18.42578125" style="1" bestFit="1" customWidth="1"/>
    <col min="4363" max="4363" width="8.42578125" style="1" bestFit="1" customWidth="1"/>
    <col min="4364" max="4364" width="12.5703125" style="1" bestFit="1" customWidth="1"/>
    <col min="4365" max="4608" width="8.7109375" style="1"/>
    <col min="4609" max="4609" width="5.42578125" style="1" bestFit="1" customWidth="1"/>
    <col min="4610" max="4610" width="21" style="1" bestFit="1" customWidth="1"/>
    <col min="4611" max="4611" width="15.140625" style="1" bestFit="1" customWidth="1"/>
    <col min="4612" max="4612" width="23.42578125" style="1" customWidth="1"/>
    <col min="4613" max="4615" width="15.42578125" style="1" bestFit="1" customWidth="1"/>
    <col min="4616" max="4616" width="23.42578125" style="1" bestFit="1" customWidth="1"/>
    <col min="4617" max="4617" width="26.140625" style="1" customWidth="1"/>
    <col min="4618" max="4618" width="18.42578125" style="1" bestFit="1" customWidth="1"/>
    <col min="4619" max="4619" width="8.42578125" style="1" bestFit="1" customWidth="1"/>
    <col min="4620" max="4620" width="12.5703125" style="1" bestFit="1" customWidth="1"/>
    <col min="4621" max="4864" width="8.7109375" style="1"/>
    <col min="4865" max="4865" width="5.42578125" style="1" bestFit="1" customWidth="1"/>
    <col min="4866" max="4866" width="21" style="1" bestFit="1" customWidth="1"/>
    <col min="4867" max="4867" width="15.140625" style="1" bestFit="1" customWidth="1"/>
    <col min="4868" max="4868" width="23.42578125" style="1" customWidth="1"/>
    <col min="4869" max="4871" width="15.42578125" style="1" bestFit="1" customWidth="1"/>
    <col min="4872" max="4872" width="23.42578125" style="1" bestFit="1" customWidth="1"/>
    <col min="4873" max="4873" width="26.140625" style="1" customWidth="1"/>
    <col min="4874" max="4874" width="18.42578125" style="1" bestFit="1" customWidth="1"/>
    <col min="4875" max="4875" width="8.42578125" style="1" bestFit="1" customWidth="1"/>
    <col min="4876" max="4876" width="12.5703125" style="1" bestFit="1" customWidth="1"/>
    <col min="4877" max="5120" width="8.7109375" style="1"/>
    <col min="5121" max="5121" width="5.42578125" style="1" bestFit="1" customWidth="1"/>
    <col min="5122" max="5122" width="21" style="1" bestFit="1" customWidth="1"/>
    <col min="5123" max="5123" width="15.140625" style="1" bestFit="1" customWidth="1"/>
    <col min="5124" max="5124" width="23.42578125" style="1" customWidth="1"/>
    <col min="5125" max="5127" width="15.42578125" style="1" bestFit="1" customWidth="1"/>
    <col min="5128" max="5128" width="23.42578125" style="1" bestFit="1" customWidth="1"/>
    <col min="5129" max="5129" width="26.140625" style="1" customWidth="1"/>
    <col min="5130" max="5130" width="18.42578125" style="1" bestFit="1" customWidth="1"/>
    <col min="5131" max="5131" width="8.42578125" style="1" bestFit="1" customWidth="1"/>
    <col min="5132" max="5132" width="12.5703125" style="1" bestFit="1" customWidth="1"/>
    <col min="5133" max="5376" width="8.7109375" style="1"/>
    <col min="5377" max="5377" width="5.42578125" style="1" bestFit="1" customWidth="1"/>
    <col min="5378" max="5378" width="21" style="1" bestFit="1" customWidth="1"/>
    <col min="5379" max="5379" width="15.140625" style="1" bestFit="1" customWidth="1"/>
    <col min="5380" max="5380" width="23.42578125" style="1" customWidth="1"/>
    <col min="5381" max="5383" width="15.42578125" style="1" bestFit="1" customWidth="1"/>
    <col min="5384" max="5384" width="23.42578125" style="1" bestFit="1" customWidth="1"/>
    <col min="5385" max="5385" width="26.140625" style="1" customWidth="1"/>
    <col min="5386" max="5386" width="18.42578125" style="1" bestFit="1" customWidth="1"/>
    <col min="5387" max="5387" width="8.42578125" style="1" bestFit="1" customWidth="1"/>
    <col min="5388" max="5388" width="12.5703125" style="1" bestFit="1" customWidth="1"/>
    <col min="5389" max="5632" width="8.7109375" style="1"/>
    <col min="5633" max="5633" width="5.42578125" style="1" bestFit="1" customWidth="1"/>
    <col min="5634" max="5634" width="21" style="1" bestFit="1" customWidth="1"/>
    <col min="5635" max="5635" width="15.140625" style="1" bestFit="1" customWidth="1"/>
    <col min="5636" max="5636" width="23.42578125" style="1" customWidth="1"/>
    <col min="5637" max="5639" width="15.42578125" style="1" bestFit="1" customWidth="1"/>
    <col min="5640" max="5640" width="23.42578125" style="1" bestFit="1" customWidth="1"/>
    <col min="5641" max="5641" width="26.140625" style="1" customWidth="1"/>
    <col min="5642" max="5642" width="18.42578125" style="1" bestFit="1" customWidth="1"/>
    <col min="5643" max="5643" width="8.42578125" style="1" bestFit="1" customWidth="1"/>
    <col min="5644" max="5644" width="12.5703125" style="1" bestFit="1" customWidth="1"/>
    <col min="5645" max="5888" width="8.7109375" style="1"/>
    <col min="5889" max="5889" width="5.42578125" style="1" bestFit="1" customWidth="1"/>
    <col min="5890" max="5890" width="21" style="1" bestFit="1" customWidth="1"/>
    <col min="5891" max="5891" width="15.140625" style="1" bestFit="1" customWidth="1"/>
    <col min="5892" max="5892" width="23.42578125" style="1" customWidth="1"/>
    <col min="5893" max="5895" width="15.42578125" style="1" bestFit="1" customWidth="1"/>
    <col min="5896" max="5896" width="23.42578125" style="1" bestFit="1" customWidth="1"/>
    <col min="5897" max="5897" width="26.140625" style="1" customWidth="1"/>
    <col min="5898" max="5898" width="18.42578125" style="1" bestFit="1" customWidth="1"/>
    <col min="5899" max="5899" width="8.42578125" style="1" bestFit="1" customWidth="1"/>
    <col min="5900" max="5900" width="12.5703125" style="1" bestFit="1" customWidth="1"/>
    <col min="5901" max="6144" width="8.7109375" style="1"/>
    <col min="6145" max="6145" width="5.42578125" style="1" bestFit="1" customWidth="1"/>
    <col min="6146" max="6146" width="21" style="1" bestFit="1" customWidth="1"/>
    <col min="6147" max="6147" width="15.140625" style="1" bestFit="1" customWidth="1"/>
    <col min="6148" max="6148" width="23.42578125" style="1" customWidth="1"/>
    <col min="6149" max="6151" width="15.42578125" style="1" bestFit="1" customWidth="1"/>
    <col min="6152" max="6152" width="23.42578125" style="1" bestFit="1" customWidth="1"/>
    <col min="6153" max="6153" width="26.140625" style="1" customWidth="1"/>
    <col min="6154" max="6154" width="18.42578125" style="1" bestFit="1" customWidth="1"/>
    <col min="6155" max="6155" width="8.42578125" style="1" bestFit="1" customWidth="1"/>
    <col min="6156" max="6156" width="12.5703125" style="1" bestFit="1" customWidth="1"/>
    <col min="6157" max="6400" width="8.7109375" style="1"/>
    <col min="6401" max="6401" width="5.42578125" style="1" bestFit="1" customWidth="1"/>
    <col min="6402" max="6402" width="21" style="1" bestFit="1" customWidth="1"/>
    <col min="6403" max="6403" width="15.140625" style="1" bestFit="1" customWidth="1"/>
    <col min="6404" max="6404" width="23.42578125" style="1" customWidth="1"/>
    <col min="6405" max="6407" width="15.42578125" style="1" bestFit="1" customWidth="1"/>
    <col min="6408" max="6408" width="23.42578125" style="1" bestFit="1" customWidth="1"/>
    <col min="6409" max="6409" width="26.140625" style="1" customWidth="1"/>
    <col min="6410" max="6410" width="18.42578125" style="1" bestFit="1" customWidth="1"/>
    <col min="6411" max="6411" width="8.42578125" style="1" bestFit="1" customWidth="1"/>
    <col min="6412" max="6412" width="12.5703125" style="1" bestFit="1" customWidth="1"/>
    <col min="6413" max="6656" width="8.7109375" style="1"/>
    <col min="6657" max="6657" width="5.42578125" style="1" bestFit="1" customWidth="1"/>
    <col min="6658" max="6658" width="21" style="1" bestFit="1" customWidth="1"/>
    <col min="6659" max="6659" width="15.140625" style="1" bestFit="1" customWidth="1"/>
    <col min="6660" max="6660" width="23.42578125" style="1" customWidth="1"/>
    <col min="6661" max="6663" width="15.42578125" style="1" bestFit="1" customWidth="1"/>
    <col min="6664" max="6664" width="23.42578125" style="1" bestFit="1" customWidth="1"/>
    <col min="6665" max="6665" width="26.140625" style="1" customWidth="1"/>
    <col min="6666" max="6666" width="18.42578125" style="1" bestFit="1" customWidth="1"/>
    <col min="6667" max="6667" width="8.42578125" style="1" bestFit="1" customWidth="1"/>
    <col min="6668" max="6668" width="12.5703125" style="1" bestFit="1" customWidth="1"/>
    <col min="6669" max="6912" width="8.7109375" style="1"/>
    <col min="6913" max="6913" width="5.42578125" style="1" bestFit="1" customWidth="1"/>
    <col min="6914" max="6914" width="21" style="1" bestFit="1" customWidth="1"/>
    <col min="6915" max="6915" width="15.140625" style="1" bestFit="1" customWidth="1"/>
    <col min="6916" max="6916" width="23.42578125" style="1" customWidth="1"/>
    <col min="6917" max="6919" width="15.42578125" style="1" bestFit="1" customWidth="1"/>
    <col min="6920" max="6920" width="23.42578125" style="1" bestFit="1" customWidth="1"/>
    <col min="6921" max="6921" width="26.140625" style="1" customWidth="1"/>
    <col min="6922" max="6922" width="18.42578125" style="1" bestFit="1" customWidth="1"/>
    <col min="6923" max="6923" width="8.42578125" style="1" bestFit="1" customWidth="1"/>
    <col min="6924" max="6924" width="12.5703125" style="1" bestFit="1" customWidth="1"/>
    <col min="6925" max="7168" width="8.7109375" style="1"/>
    <col min="7169" max="7169" width="5.42578125" style="1" bestFit="1" customWidth="1"/>
    <col min="7170" max="7170" width="21" style="1" bestFit="1" customWidth="1"/>
    <col min="7171" max="7171" width="15.140625" style="1" bestFit="1" customWidth="1"/>
    <col min="7172" max="7172" width="23.42578125" style="1" customWidth="1"/>
    <col min="7173" max="7175" width="15.42578125" style="1" bestFit="1" customWidth="1"/>
    <col min="7176" max="7176" width="23.42578125" style="1" bestFit="1" customWidth="1"/>
    <col min="7177" max="7177" width="26.140625" style="1" customWidth="1"/>
    <col min="7178" max="7178" width="18.42578125" style="1" bestFit="1" customWidth="1"/>
    <col min="7179" max="7179" width="8.42578125" style="1" bestFit="1" customWidth="1"/>
    <col min="7180" max="7180" width="12.5703125" style="1" bestFit="1" customWidth="1"/>
    <col min="7181" max="7424" width="8.7109375" style="1"/>
    <col min="7425" max="7425" width="5.42578125" style="1" bestFit="1" customWidth="1"/>
    <col min="7426" max="7426" width="21" style="1" bestFit="1" customWidth="1"/>
    <col min="7427" max="7427" width="15.140625" style="1" bestFit="1" customWidth="1"/>
    <col min="7428" max="7428" width="23.42578125" style="1" customWidth="1"/>
    <col min="7429" max="7431" width="15.42578125" style="1" bestFit="1" customWidth="1"/>
    <col min="7432" max="7432" width="23.42578125" style="1" bestFit="1" customWidth="1"/>
    <col min="7433" max="7433" width="26.140625" style="1" customWidth="1"/>
    <col min="7434" max="7434" width="18.42578125" style="1" bestFit="1" customWidth="1"/>
    <col min="7435" max="7435" width="8.42578125" style="1" bestFit="1" customWidth="1"/>
    <col min="7436" max="7436" width="12.5703125" style="1" bestFit="1" customWidth="1"/>
    <col min="7437" max="7680" width="8.7109375" style="1"/>
    <col min="7681" max="7681" width="5.42578125" style="1" bestFit="1" customWidth="1"/>
    <col min="7682" max="7682" width="21" style="1" bestFit="1" customWidth="1"/>
    <col min="7683" max="7683" width="15.140625" style="1" bestFit="1" customWidth="1"/>
    <col min="7684" max="7684" width="23.42578125" style="1" customWidth="1"/>
    <col min="7685" max="7687" width="15.42578125" style="1" bestFit="1" customWidth="1"/>
    <col min="7688" max="7688" width="23.42578125" style="1" bestFit="1" customWidth="1"/>
    <col min="7689" max="7689" width="26.140625" style="1" customWidth="1"/>
    <col min="7690" max="7690" width="18.42578125" style="1" bestFit="1" customWidth="1"/>
    <col min="7691" max="7691" width="8.42578125" style="1" bestFit="1" customWidth="1"/>
    <col min="7692" max="7692" width="12.5703125" style="1" bestFit="1" customWidth="1"/>
    <col min="7693" max="7936" width="8.7109375" style="1"/>
    <col min="7937" max="7937" width="5.42578125" style="1" bestFit="1" customWidth="1"/>
    <col min="7938" max="7938" width="21" style="1" bestFit="1" customWidth="1"/>
    <col min="7939" max="7939" width="15.140625" style="1" bestFit="1" customWidth="1"/>
    <col min="7940" max="7940" width="23.42578125" style="1" customWidth="1"/>
    <col min="7941" max="7943" width="15.42578125" style="1" bestFit="1" customWidth="1"/>
    <col min="7944" max="7944" width="23.42578125" style="1" bestFit="1" customWidth="1"/>
    <col min="7945" max="7945" width="26.140625" style="1" customWidth="1"/>
    <col min="7946" max="7946" width="18.42578125" style="1" bestFit="1" customWidth="1"/>
    <col min="7947" max="7947" width="8.42578125" style="1" bestFit="1" customWidth="1"/>
    <col min="7948" max="7948" width="12.5703125" style="1" bestFit="1" customWidth="1"/>
    <col min="7949" max="8192" width="8.7109375" style="1"/>
    <col min="8193" max="8193" width="5.42578125" style="1" bestFit="1" customWidth="1"/>
    <col min="8194" max="8194" width="21" style="1" bestFit="1" customWidth="1"/>
    <col min="8195" max="8195" width="15.140625" style="1" bestFit="1" customWidth="1"/>
    <col min="8196" max="8196" width="23.42578125" style="1" customWidth="1"/>
    <col min="8197" max="8199" width="15.42578125" style="1" bestFit="1" customWidth="1"/>
    <col min="8200" max="8200" width="23.42578125" style="1" bestFit="1" customWidth="1"/>
    <col min="8201" max="8201" width="26.140625" style="1" customWidth="1"/>
    <col min="8202" max="8202" width="18.42578125" style="1" bestFit="1" customWidth="1"/>
    <col min="8203" max="8203" width="8.42578125" style="1" bestFit="1" customWidth="1"/>
    <col min="8204" max="8204" width="12.5703125" style="1" bestFit="1" customWidth="1"/>
    <col min="8205" max="8448" width="8.7109375" style="1"/>
    <col min="8449" max="8449" width="5.42578125" style="1" bestFit="1" customWidth="1"/>
    <col min="8450" max="8450" width="21" style="1" bestFit="1" customWidth="1"/>
    <col min="8451" max="8451" width="15.140625" style="1" bestFit="1" customWidth="1"/>
    <col min="8452" max="8452" width="23.42578125" style="1" customWidth="1"/>
    <col min="8453" max="8455" width="15.42578125" style="1" bestFit="1" customWidth="1"/>
    <col min="8456" max="8456" width="23.42578125" style="1" bestFit="1" customWidth="1"/>
    <col min="8457" max="8457" width="26.140625" style="1" customWidth="1"/>
    <col min="8458" max="8458" width="18.42578125" style="1" bestFit="1" customWidth="1"/>
    <col min="8459" max="8459" width="8.42578125" style="1" bestFit="1" customWidth="1"/>
    <col min="8460" max="8460" width="12.5703125" style="1" bestFit="1" customWidth="1"/>
    <col min="8461" max="8704" width="8.7109375" style="1"/>
    <col min="8705" max="8705" width="5.42578125" style="1" bestFit="1" customWidth="1"/>
    <col min="8706" max="8706" width="21" style="1" bestFit="1" customWidth="1"/>
    <col min="8707" max="8707" width="15.140625" style="1" bestFit="1" customWidth="1"/>
    <col min="8708" max="8708" width="23.42578125" style="1" customWidth="1"/>
    <col min="8709" max="8711" width="15.42578125" style="1" bestFit="1" customWidth="1"/>
    <col min="8712" max="8712" width="23.42578125" style="1" bestFit="1" customWidth="1"/>
    <col min="8713" max="8713" width="26.140625" style="1" customWidth="1"/>
    <col min="8714" max="8714" width="18.42578125" style="1" bestFit="1" customWidth="1"/>
    <col min="8715" max="8715" width="8.42578125" style="1" bestFit="1" customWidth="1"/>
    <col min="8716" max="8716" width="12.5703125" style="1" bestFit="1" customWidth="1"/>
    <col min="8717" max="8960" width="8.7109375" style="1"/>
    <col min="8961" max="8961" width="5.42578125" style="1" bestFit="1" customWidth="1"/>
    <col min="8962" max="8962" width="21" style="1" bestFit="1" customWidth="1"/>
    <col min="8963" max="8963" width="15.140625" style="1" bestFit="1" customWidth="1"/>
    <col min="8964" max="8964" width="23.42578125" style="1" customWidth="1"/>
    <col min="8965" max="8967" width="15.42578125" style="1" bestFit="1" customWidth="1"/>
    <col min="8968" max="8968" width="23.42578125" style="1" bestFit="1" customWidth="1"/>
    <col min="8969" max="8969" width="26.140625" style="1" customWidth="1"/>
    <col min="8970" max="8970" width="18.42578125" style="1" bestFit="1" customWidth="1"/>
    <col min="8971" max="8971" width="8.42578125" style="1" bestFit="1" customWidth="1"/>
    <col min="8972" max="8972" width="12.5703125" style="1" bestFit="1" customWidth="1"/>
    <col min="8973" max="9216" width="8.7109375" style="1"/>
    <col min="9217" max="9217" width="5.42578125" style="1" bestFit="1" customWidth="1"/>
    <col min="9218" max="9218" width="21" style="1" bestFit="1" customWidth="1"/>
    <col min="9219" max="9219" width="15.140625" style="1" bestFit="1" customWidth="1"/>
    <col min="9220" max="9220" width="23.42578125" style="1" customWidth="1"/>
    <col min="9221" max="9223" width="15.42578125" style="1" bestFit="1" customWidth="1"/>
    <col min="9224" max="9224" width="23.42578125" style="1" bestFit="1" customWidth="1"/>
    <col min="9225" max="9225" width="26.140625" style="1" customWidth="1"/>
    <col min="9226" max="9226" width="18.42578125" style="1" bestFit="1" customWidth="1"/>
    <col min="9227" max="9227" width="8.42578125" style="1" bestFit="1" customWidth="1"/>
    <col min="9228" max="9228" width="12.5703125" style="1" bestFit="1" customWidth="1"/>
    <col min="9229" max="9472" width="8.7109375" style="1"/>
    <col min="9473" max="9473" width="5.42578125" style="1" bestFit="1" customWidth="1"/>
    <col min="9474" max="9474" width="21" style="1" bestFit="1" customWidth="1"/>
    <col min="9475" max="9475" width="15.140625" style="1" bestFit="1" customWidth="1"/>
    <col min="9476" max="9476" width="23.42578125" style="1" customWidth="1"/>
    <col min="9477" max="9479" width="15.42578125" style="1" bestFit="1" customWidth="1"/>
    <col min="9480" max="9480" width="23.42578125" style="1" bestFit="1" customWidth="1"/>
    <col min="9481" max="9481" width="26.140625" style="1" customWidth="1"/>
    <col min="9482" max="9482" width="18.42578125" style="1" bestFit="1" customWidth="1"/>
    <col min="9483" max="9483" width="8.42578125" style="1" bestFit="1" customWidth="1"/>
    <col min="9484" max="9484" width="12.5703125" style="1" bestFit="1" customWidth="1"/>
    <col min="9485" max="9728" width="8.7109375" style="1"/>
    <col min="9729" max="9729" width="5.42578125" style="1" bestFit="1" customWidth="1"/>
    <col min="9730" max="9730" width="21" style="1" bestFit="1" customWidth="1"/>
    <col min="9731" max="9731" width="15.140625" style="1" bestFit="1" customWidth="1"/>
    <col min="9732" max="9732" width="23.42578125" style="1" customWidth="1"/>
    <col min="9733" max="9735" width="15.42578125" style="1" bestFit="1" customWidth="1"/>
    <col min="9736" max="9736" width="23.42578125" style="1" bestFit="1" customWidth="1"/>
    <col min="9737" max="9737" width="26.140625" style="1" customWidth="1"/>
    <col min="9738" max="9738" width="18.42578125" style="1" bestFit="1" customWidth="1"/>
    <col min="9739" max="9739" width="8.42578125" style="1" bestFit="1" customWidth="1"/>
    <col min="9740" max="9740" width="12.5703125" style="1" bestFit="1" customWidth="1"/>
    <col min="9741" max="9984" width="8.7109375" style="1"/>
    <col min="9985" max="9985" width="5.42578125" style="1" bestFit="1" customWidth="1"/>
    <col min="9986" max="9986" width="21" style="1" bestFit="1" customWidth="1"/>
    <col min="9987" max="9987" width="15.140625" style="1" bestFit="1" customWidth="1"/>
    <col min="9988" max="9988" width="23.42578125" style="1" customWidth="1"/>
    <col min="9989" max="9991" width="15.42578125" style="1" bestFit="1" customWidth="1"/>
    <col min="9992" max="9992" width="23.42578125" style="1" bestFit="1" customWidth="1"/>
    <col min="9993" max="9993" width="26.140625" style="1" customWidth="1"/>
    <col min="9994" max="9994" width="18.42578125" style="1" bestFit="1" customWidth="1"/>
    <col min="9995" max="9995" width="8.42578125" style="1" bestFit="1" customWidth="1"/>
    <col min="9996" max="9996" width="12.5703125" style="1" bestFit="1" customWidth="1"/>
    <col min="9997" max="10240" width="8.7109375" style="1"/>
    <col min="10241" max="10241" width="5.42578125" style="1" bestFit="1" customWidth="1"/>
    <col min="10242" max="10242" width="21" style="1" bestFit="1" customWidth="1"/>
    <col min="10243" max="10243" width="15.140625" style="1" bestFit="1" customWidth="1"/>
    <col min="10244" max="10244" width="23.42578125" style="1" customWidth="1"/>
    <col min="10245" max="10247" width="15.42578125" style="1" bestFit="1" customWidth="1"/>
    <col min="10248" max="10248" width="23.42578125" style="1" bestFit="1" customWidth="1"/>
    <col min="10249" max="10249" width="26.140625" style="1" customWidth="1"/>
    <col min="10250" max="10250" width="18.42578125" style="1" bestFit="1" customWidth="1"/>
    <col min="10251" max="10251" width="8.42578125" style="1" bestFit="1" customWidth="1"/>
    <col min="10252" max="10252" width="12.5703125" style="1" bestFit="1" customWidth="1"/>
    <col min="10253" max="10496" width="8.7109375" style="1"/>
    <col min="10497" max="10497" width="5.42578125" style="1" bestFit="1" customWidth="1"/>
    <col min="10498" max="10498" width="21" style="1" bestFit="1" customWidth="1"/>
    <col min="10499" max="10499" width="15.140625" style="1" bestFit="1" customWidth="1"/>
    <col min="10500" max="10500" width="23.42578125" style="1" customWidth="1"/>
    <col min="10501" max="10503" width="15.42578125" style="1" bestFit="1" customWidth="1"/>
    <col min="10504" max="10504" width="23.42578125" style="1" bestFit="1" customWidth="1"/>
    <col min="10505" max="10505" width="26.140625" style="1" customWidth="1"/>
    <col min="10506" max="10506" width="18.42578125" style="1" bestFit="1" customWidth="1"/>
    <col min="10507" max="10507" width="8.42578125" style="1" bestFit="1" customWidth="1"/>
    <col min="10508" max="10508" width="12.5703125" style="1" bestFit="1" customWidth="1"/>
    <col min="10509" max="10752" width="8.7109375" style="1"/>
    <col min="10753" max="10753" width="5.42578125" style="1" bestFit="1" customWidth="1"/>
    <col min="10754" max="10754" width="21" style="1" bestFit="1" customWidth="1"/>
    <col min="10755" max="10755" width="15.140625" style="1" bestFit="1" customWidth="1"/>
    <col min="10756" max="10756" width="23.42578125" style="1" customWidth="1"/>
    <col min="10757" max="10759" width="15.42578125" style="1" bestFit="1" customWidth="1"/>
    <col min="10760" max="10760" width="23.42578125" style="1" bestFit="1" customWidth="1"/>
    <col min="10761" max="10761" width="26.140625" style="1" customWidth="1"/>
    <col min="10762" max="10762" width="18.42578125" style="1" bestFit="1" customWidth="1"/>
    <col min="10763" max="10763" width="8.42578125" style="1" bestFit="1" customWidth="1"/>
    <col min="10764" max="10764" width="12.5703125" style="1" bestFit="1" customWidth="1"/>
    <col min="10765" max="11008" width="8.7109375" style="1"/>
    <col min="11009" max="11009" width="5.42578125" style="1" bestFit="1" customWidth="1"/>
    <col min="11010" max="11010" width="21" style="1" bestFit="1" customWidth="1"/>
    <col min="11011" max="11011" width="15.140625" style="1" bestFit="1" customWidth="1"/>
    <col min="11012" max="11012" width="23.42578125" style="1" customWidth="1"/>
    <col min="11013" max="11015" width="15.42578125" style="1" bestFit="1" customWidth="1"/>
    <col min="11016" max="11016" width="23.42578125" style="1" bestFit="1" customWidth="1"/>
    <col min="11017" max="11017" width="26.140625" style="1" customWidth="1"/>
    <col min="11018" max="11018" width="18.42578125" style="1" bestFit="1" customWidth="1"/>
    <col min="11019" max="11019" width="8.42578125" style="1" bestFit="1" customWidth="1"/>
    <col min="11020" max="11020" width="12.5703125" style="1" bestFit="1" customWidth="1"/>
    <col min="11021" max="11264" width="8.7109375" style="1"/>
    <col min="11265" max="11265" width="5.42578125" style="1" bestFit="1" customWidth="1"/>
    <col min="11266" max="11266" width="21" style="1" bestFit="1" customWidth="1"/>
    <col min="11267" max="11267" width="15.140625" style="1" bestFit="1" customWidth="1"/>
    <col min="11268" max="11268" width="23.42578125" style="1" customWidth="1"/>
    <col min="11269" max="11271" width="15.42578125" style="1" bestFit="1" customWidth="1"/>
    <col min="11272" max="11272" width="23.42578125" style="1" bestFit="1" customWidth="1"/>
    <col min="11273" max="11273" width="26.140625" style="1" customWidth="1"/>
    <col min="11274" max="11274" width="18.42578125" style="1" bestFit="1" customWidth="1"/>
    <col min="11275" max="11275" width="8.42578125" style="1" bestFit="1" customWidth="1"/>
    <col min="11276" max="11276" width="12.5703125" style="1" bestFit="1" customWidth="1"/>
    <col min="11277" max="11520" width="8.7109375" style="1"/>
    <col min="11521" max="11521" width="5.42578125" style="1" bestFit="1" customWidth="1"/>
    <col min="11522" max="11522" width="21" style="1" bestFit="1" customWidth="1"/>
    <col min="11523" max="11523" width="15.140625" style="1" bestFit="1" customWidth="1"/>
    <col min="11524" max="11524" width="23.42578125" style="1" customWidth="1"/>
    <col min="11525" max="11527" width="15.42578125" style="1" bestFit="1" customWidth="1"/>
    <col min="11528" max="11528" width="23.42578125" style="1" bestFit="1" customWidth="1"/>
    <col min="11529" max="11529" width="26.140625" style="1" customWidth="1"/>
    <col min="11530" max="11530" width="18.42578125" style="1" bestFit="1" customWidth="1"/>
    <col min="11531" max="11531" width="8.42578125" style="1" bestFit="1" customWidth="1"/>
    <col min="11532" max="11532" width="12.5703125" style="1" bestFit="1" customWidth="1"/>
    <col min="11533" max="11776" width="8.7109375" style="1"/>
    <col min="11777" max="11777" width="5.42578125" style="1" bestFit="1" customWidth="1"/>
    <col min="11778" max="11778" width="21" style="1" bestFit="1" customWidth="1"/>
    <col min="11779" max="11779" width="15.140625" style="1" bestFit="1" customWidth="1"/>
    <col min="11780" max="11780" width="23.42578125" style="1" customWidth="1"/>
    <col min="11781" max="11783" width="15.42578125" style="1" bestFit="1" customWidth="1"/>
    <col min="11784" max="11784" width="23.42578125" style="1" bestFit="1" customWidth="1"/>
    <col min="11785" max="11785" width="26.140625" style="1" customWidth="1"/>
    <col min="11786" max="11786" width="18.42578125" style="1" bestFit="1" customWidth="1"/>
    <col min="11787" max="11787" width="8.42578125" style="1" bestFit="1" customWidth="1"/>
    <col min="11788" max="11788" width="12.5703125" style="1" bestFit="1" customWidth="1"/>
    <col min="11789" max="12032" width="8.7109375" style="1"/>
    <col min="12033" max="12033" width="5.42578125" style="1" bestFit="1" customWidth="1"/>
    <col min="12034" max="12034" width="21" style="1" bestFit="1" customWidth="1"/>
    <col min="12035" max="12035" width="15.140625" style="1" bestFit="1" customWidth="1"/>
    <col min="12036" max="12036" width="23.42578125" style="1" customWidth="1"/>
    <col min="12037" max="12039" width="15.42578125" style="1" bestFit="1" customWidth="1"/>
    <col min="12040" max="12040" width="23.42578125" style="1" bestFit="1" customWidth="1"/>
    <col min="12041" max="12041" width="26.140625" style="1" customWidth="1"/>
    <col min="12042" max="12042" width="18.42578125" style="1" bestFit="1" customWidth="1"/>
    <col min="12043" max="12043" width="8.42578125" style="1" bestFit="1" customWidth="1"/>
    <col min="12044" max="12044" width="12.5703125" style="1" bestFit="1" customWidth="1"/>
    <col min="12045" max="12288" width="8.7109375" style="1"/>
    <col min="12289" max="12289" width="5.42578125" style="1" bestFit="1" customWidth="1"/>
    <col min="12290" max="12290" width="21" style="1" bestFit="1" customWidth="1"/>
    <col min="12291" max="12291" width="15.140625" style="1" bestFit="1" customWidth="1"/>
    <col min="12292" max="12292" width="23.42578125" style="1" customWidth="1"/>
    <col min="12293" max="12295" width="15.42578125" style="1" bestFit="1" customWidth="1"/>
    <col min="12296" max="12296" width="23.42578125" style="1" bestFit="1" customWidth="1"/>
    <col min="12297" max="12297" width="26.140625" style="1" customWidth="1"/>
    <col min="12298" max="12298" width="18.42578125" style="1" bestFit="1" customWidth="1"/>
    <col min="12299" max="12299" width="8.42578125" style="1" bestFit="1" customWidth="1"/>
    <col min="12300" max="12300" width="12.5703125" style="1" bestFit="1" customWidth="1"/>
    <col min="12301" max="12544" width="8.7109375" style="1"/>
    <col min="12545" max="12545" width="5.42578125" style="1" bestFit="1" customWidth="1"/>
    <col min="12546" max="12546" width="21" style="1" bestFit="1" customWidth="1"/>
    <col min="12547" max="12547" width="15.140625" style="1" bestFit="1" customWidth="1"/>
    <col min="12548" max="12548" width="23.42578125" style="1" customWidth="1"/>
    <col min="12549" max="12551" width="15.42578125" style="1" bestFit="1" customWidth="1"/>
    <col min="12552" max="12552" width="23.42578125" style="1" bestFit="1" customWidth="1"/>
    <col min="12553" max="12553" width="26.140625" style="1" customWidth="1"/>
    <col min="12554" max="12554" width="18.42578125" style="1" bestFit="1" customWidth="1"/>
    <col min="12555" max="12555" width="8.42578125" style="1" bestFit="1" customWidth="1"/>
    <col min="12556" max="12556" width="12.5703125" style="1" bestFit="1" customWidth="1"/>
    <col min="12557" max="12800" width="8.7109375" style="1"/>
    <col min="12801" max="12801" width="5.42578125" style="1" bestFit="1" customWidth="1"/>
    <col min="12802" max="12802" width="21" style="1" bestFit="1" customWidth="1"/>
    <col min="12803" max="12803" width="15.140625" style="1" bestFit="1" customWidth="1"/>
    <col min="12804" max="12804" width="23.42578125" style="1" customWidth="1"/>
    <col min="12805" max="12807" width="15.42578125" style="1" bestFit="1" customWidth="1"/>
    <col min="12808" max="12808" width="23.42578125" style="1" bestFit="1" customWidth="1"/>
    <col min="12809" max="12809" width="26.140625" style="1" customWidth="1"/>
    <col min="12810" max="12810" width="18.42578125" style="1" bestFit="1" customWidth="1"/>
    <col min="12811" max="12811" width="8.42578125" style="1" bestFit="1" customWidth="1"/>
    <col min="12812" max="12812" width="12.5703125" style="1" bestFit="1" customWidth="1"/>
    <col min="12813" max="13056" width="8.7109375" style="1"/>
    <col min="13057" max="13057" width="5.42578125" style="1" bestFit="1" customWidth="1"/>
    <col min="13058" max="13058" width="21" style="1" bestFit="1" customWidth="1"/>
    <col min="13059" max="13059" width="15.140625" style="1" bestFit="1" customWidth="1"/>
    <col min="13060" max="13060" width="23.42578125" style="1" customWidth="1"/>
    <col min="13061" max="13063" width="15.42578125" style="1" bestFit="1" customWidth="1"/>
    <col min="13064" max="13064" width="23.42578125" style="1" bestFit="1" customWidth="1"/>
    <col min="13065" max="13065" width="26.140625" style="1" customWidth="1"/>
    <col min="13066" max="13066" width="18.42578125" style="1" bestFit="1" customWidth="1"/>
    <col min="13067" max="13067" width="8.42578125" style="1" bestFit="1" customWidth="1"/>
    <col min="13068" max="13068" width="12.5703125" style="1" bestFit="1" customWidth="1"/>
    <col min="13069" max="13312" width="8.7109375" style="1"/>
    <col min="13313" max="13313" width="5.42578125" style="1" bestFit="1" customWidth="1"/>
    <col min="13314" max="13314" width="21" style="1" bestFit="1" customWidth="1"/>
    <col min="13315" max="13315" width="15.140625" style="1" bestFit="1" customWidth="1"/>
    <col min="13316" max="13316" width="23.42578125" style="1" customWidth="1"/>
    <col min="13317" max="13319" width="15.42578125" style="1" bestFit="1" customWidth="1"/>
    <col min="13320" max="13320" width="23.42578125" style="1" bestFit="1" customWidth="1"/>
    <col min="13321" max="13321" width="26.140625" style="1" customWidth="1"/>
    <col min="13322" max="13322" width="18.42578125" style="1" bestFit="1" customWidth="1"/>
    <col min="13323" max="13323" width="8.42578125" style="1" bestFit="1" customWidth="1"/>
    <col min="13324" max="13324" width="12.5703125" style="1" bestFit="1" customWidth="1"/>
    <col min="13325" max="13568" width="8.7109375" style="1"/>
    <col min="13569" max="13569" width="5.42578125" style="1" bestFit="1" customWidth="1"/>
    <col min="13570" max="13570" width="21" style="1" bestFit="1" customWidth="1"/>
    <col min="13571" max="13571" width="15.140625" style="1" bestFit="1" customWidth="1"/>
    <col min="13572" max="13572" width="23.42578125" style="1" customWidth="1"/>
    <col min="13573" max="13575" width="15.42578125" style="1" bestFit="1" customWidth="1"/>
    <col min="13576" max="13576" width="23.42578125" style="1" bestFit="1" customWidth="1"/>
    <col min="13577" max="13577" width="26.140625" style="1" customWidth="1"/>
    <col min="13578" max="13578" width="18.42578125" style="1" bestFit="1" customWidth="1"/>
    <col min="13579" max="13579" width="8.42578125" style="1" bestFit="1" customWidth="1"/>
    <col min="13580" max="13580" width="12.5703125" style="1" bestFit="1" customWidth="1"/>
    <col min="13581" max="13824" width="8.7109375" style="1"/>
    <col min="13825" max="13825" width="5.42578125" style="1" bestFit="1" customWidth="1"/>
    <col min="13826" max="13826" width="21" style="1" bestFit="1" customWidth="1"/>
    <col min="13827" max="13827" width="15.140625" style="1" bestFit="1" customWidth="1"/>
    <col min="13828" max="13828" width="23.42578125" style="1" customWidth="1"/>
    <col min="13829" max="13831" width="15.42578125" style="1" bestFit="1" customWidth="1"/>
    <col min="13832" max="13832" width="23.42578125" style="1" bestFit="1" customWidth="1"/>
    <col min="13833" max="13833" width="26.140625" style="1" customWidth="1"/>
    <col min="13834" max="13834" width="18.42578125" style="1" bestFit="1" customWidth="1"/>
    <col min="13835" max="13835" width="8.42578125" style="1" bestFit="1" customWidth="1"/>
    <col min="13836" max="13836" width="12.5703125" style="1" bestFit="1" customWidth="1"/>
    <col min="13837" max="14080" width="8.7109375" style="1"/>
    <col min="14081" max="14081" width="5.42578125" style="1" bestFit="1" customWidth="1"/>
    <col min="14082" max="14082" width="21" style="1" bestFit="1" customWidth="1"/>
    <col min="14083" max="14083" width="15.140625" style="1" bestFit="1" customWidth="1"/>
    <col min="14084" max="14084" width="23.42578125" style="1" customWidth="1"/>
    <col min="14085" max="14087" width="15.42578125" style="1" bestFit="1" customWidth="1"/>
    <col min="14088" max="14088" width="23.42578125" style="1" bestFit="1" customWidth="1"/>
    <col min="14089" max="14089" width="26.140625" style="1" customWidth="1"/>
    <col min="14090" max="14090" width="18.42578125" style="1" bestFit="1" customWidth="1"/>
    <col min="14091" max="14091" width="8.42578125" style="1" bestFit="1" customWidth="1"/>
    <col min="14092" max="14092" width="12.5703125" style="1" bestFit="1" customWidth="1"/>
    <col min="14093" max="14336" width="8.7109375" style="1"/>
    <col min="14337" max="14337" width="5.42578125" style="1" bestFit="1" customWidth="1"/>
    <col min="14338" max="14338" width="21" style="1" bestFit="1" customWidth="1"/>
    <col min="14339" max="14339" width="15.140625" style="1" bestFit="1" customWidth="1"/>
    <col min="14340" max="14340" width="23.42578125" style="1" customWidth="1"/>
    <col min="14341" max="14343" width="15.42578125" style="1" bestFit="1" customWidth="1"/>
    <col min="14344" max="14344" width="23.42578125" style="1" bestFit="1" customWidth="1"/>
    <col min="14345" max="14345" width="26.140625" style="1" customWidth="1"/>
    <col min="14346" max="14346" width="18.42578125" style="1" bestFit="1" customWidth="1"/>
    <col min="14347" max="14347" width="8.42578125" style="1" bestFit="1" customWidth="1"/>
    <col min="14348" max="14348" width="12.5703125" style="1" bestFit="1" customWidth="1"/>
    <col min="14349" max="14592" width="8.7109375" style="1"/>
    <col min="14593" max="14593" width="5.42578125" style="1" bestFit="1" customWidth="1"/>
    <col min="14594" max="14594" width="21" style="1" bestFit="1" customWidth="1"/>
    <col min="14595" max="14595" width="15.140625" style="1" bestFit="1" customWidth="1"/>
    <col min="14596" max="14596" width="23.42578125" style="1" customWidth="1"/>
    <col min="14597" max="14599" width="15.42578125" style="1" bestFit="1" customWidth="1"/>
    <col min="14600" max="14600" width="23.42578125" style="1" bestFit="1" customWidth="1"/>
    <col min="14601" max="14601" width="26.140625" style="1" customWidth="1"/>
    <col min="14602" max="14602" width="18.42578125" style="1" bestFit="1" customWidth="1"/>
    <col min="14603" max="14603" width="8.42578125" style="1" bestFit="1" customWidth="1"/>
    <col min="14604" max="14604" width="12.5703125" style="1" bestFit="1" customWidth="1"/>
    <col min="14605" max="14848" width="8.7109375" style="1"/>
    <col min="14849" max="14849" width="5.42578125" style="1" bestFit="1" customWidth="1"/>
    <col min="14850" max="14850" width="21" style="1" bestFit="1" customWidth="1"/>
    <col min="14851" max="14851" width="15.140625" style="1" bestFit="1" customWidth="1"/>
    <col min="14852" max="14852" width="23.42578125" style="1" customWidth="1"/>
    <col min="14853" max="14855" width="15.42578125" style="1" bestFit="1" customWidth="1"/>
    <col min="14856" max="14856" width="23.42578125" style="1" bestFit="1" customWidth="1"/>
    <col min="14857" max="14857" width="26.140625" style="1" customWidth="1"/>
    <col min="14858" max="14858" width="18.42578125" style="1" bestFit="1" customWidth="1"/>
    <col min="14859" max="14859" width="8.42578125" style="1" bestFit="1" customWidth="1"/>
    <col min="14860" max="14860" width="12.5703125" style="1" bestFit="1" customWidth="1"/>
    <col min="14861" max="15104" width="8.7109375" style="1"/>
    <col min="15105" max="15105" width="5.42578125" style="1" bestFit="1" customWidth="1"/>
    <col min="15106" max="15106" width="21" style="1" bestFit="1" customWidth="1"/>
    <col min="15107" max="15107" width="15.140625" style="1" bestFit="1" customWidth="1"/>
    <col min="15108" max="15108" width="23.42578125" style="1" customWidth="1"/>
    <col min="15109" max="15111" width="15.42578125" style="1" bestFit="1" customWidth="1"/>
    <col min="15112" max="15112" width="23.42578125" style="1" bestFit="1" customWidth="1"/>
    <col min="15113" max="15113" width="26.140625" style="1" customWidth="1"/>
    <col min="15114" max="15114" width="18.42578125" style="1" bestFit="1" customWidth="1"/>
    <col min="15115" max="15115" width="8.42578125" style="1" bestFit="1" customWidth="1"/>
    <col min="15116" max="15116" width="12.5703125" style="1" bestFit="1" customWidth="1"/>
    <col min="15117" max="15360" width="8.7109375" style="1"/>
    <col min="15361" max="15361" width="5.42578125" style="1" bestFit="1" customWidth="1"/>
    <col min="15362" max="15362" width="21" style="1" bestFit="1" customWidth="1"/>
    <col min="15363" max="15363" width="15.140625" style="1" bestFit="1" customWidth="1"/>
    <col min="15364" max="15364" width="23.42578125" style="1" customWidth="1"/>
    <col min="15365" max="15367" width="15.42578125" style="1" bestFit="1" customWidth="1"/>
    <col min="15368" max="15368" width="23.42578125" style="1" bestFit="1" customWidth="1"/>
    <col min="15369" max="15369" width="26.140625" style="1" customWidth="1"/>
    <col min="15370" max="15370" width="18.42578125" style="1" bestFit="1" customWidth="1"/>
    <col min="15371" max="15371" width="8.42578125" style="1" bestFit="1" customWidth="1"/>
    <col min="15372" max="15372" width="12.5703125" style="1" bestFit="1" customWidth="1"/>
    <col min="15373" max="15616" width="8.7109375" style="1"/>
    <col min="15617" max="15617" width="5.42578125" style="1" bestFit="1" customWidth="1"/>
    <col min="15618" max="15618" width="21" style="1" bestFit="1" customWidth="1"/>
    <col min="15619" max="15619" width="15.140625" style="1" bestFit="1" customWidth="1"/>
    <col min="15620" max="15620" width="23.42578125" style="1" customWidth="1"/>
    <col min="15621" max="15623" width="15.42578125" style="1" bestFit="1" customWidth="1"/>
    <col min="15624" max="15624" width="23.42578125" style="1" bestFit="1" customWidth="1"/>
    <col min="15625" max="15625" width="26.140625" style="1" customWidth="1"/>
    <col min="15626" max="15626" width="18.42578125" style="1" bestFit="1" customWidth="1"/>
    <col min="15627" max="15627" width="8.42578125" style="1" bestFit="1" customWidth="1"/>
    <col min="15628" max="15628" width="12.5703125" style="1" bestFit="1" customWidth="1"/>
    <col min="15629" max="15872" width="8.7109375" style="1"/>
    <col min="15873" max="15873" width="5.42578125" style="1" bestFit="1" customWidth="1"/>
    <col min="15874" max="15874" width="21" style="1" bestFit="1" customWidth="1"/>
    <col min="15875" max="15875" width="15.140625" style="1" bestFit="1" customWidth="1"/>
    <col min="15876" max="15876" width="23.42578125" style="1" customWidth="1"/>
    <col min="15877" max="15879" width="15.42578125" style="1" bestFit="1" customWidth="1"/>
    <col min="15880" max="15880" width="23.42578125" style="1" bestFit="1" customWidth="1"/>
    <col min="15881" max="15881" width="26.140625" style="1" customWidth="1"/>
    <col min="15882" max="15882" width="18.42578125" style="1" bestFit="1" customWidth="1"/>
    <col min="15883" max="15883" width="8.42578125" style="1" bestFit="1" customWidth="1"/>
    <col min="15884" max="15884" width="12.5703125" style="1" bestFit="1" customWidth="1"/>
    <col min="15885" max="16128" width="8.7109375" style="1"/>
    <col min="16129" max="16129" width="5.42578125" style="1" bestFit="1" customWidth="1"/>
    <col min="16130" max="16130" width="21" style="1" bestFit="1" customWidth="1"/>
    <col min="16131" max="16131" width="15.140625" style="1" bestFit="1" customWidth="1"/>
    <col min="16132" max="16132" width="23.42578125" style="1" customWidth="1"/>
    <col min="16133" max="16135" width="15.42578125" style="1" bestFit="1" customWidth="1"/>
    <col min="16136" max="16136" width="23.42578125" style="1" bestFit="1" customWidth="1"/>
    <col min="16137" max="16137" width="26.140625" style="1" customWidth="1"/>
    <col min="16138" max="16138" width="18.42578125" style="1" bestFit="1" customWidth="1"/>
    <col min="16139" max="16139" width="8.42578125" style="1" bestFit="1" customWidth="1"/>
    <col min="16140" max="16140" width="12.5703125" style="1" bestFit="1" customWidth="1"/>
    <col min="16141" max="16384" width="8.7109375" style="1"/>
  </cols>
  <sheetData>
    <row r="1" spans="1:11" ht="27.95" customHeight="1" x14ac:dyDescent="0.25">
      <c r="A1" s="60" t="s">
        <v>10</v>
      </c>
      <c r="B1" s="60" t="s">
        <v>43</v>
      </c>
      <c r="C1" s="60" t="s">
        <v>44</v>
      </c>
      <c r="D1" s="61" t="s">
        <v>45</v>
      </c>
      <c r="E1" s="60" t="s">
        <v>46</v>
      </c>
      <c r="F1" s="60" t="s">
        <v>47</v>
      </c>
      <c r="G1" s="60" t="s">
        <v>48</v>
      </c>
      <c r="H1" s="60" t="s">
        <v>49</v>
      </c>
      <c r="I1" s="60" t="s">
        <v>50</v>
      </c>
      <c r="J1" s="60" t="s">
        <v>51</v>
      </c>
      <c r="K1" s="60" t="s">
        <v>52</v>
      </c>
    </row>
    <row r="2" spans="1:11" ht="27.95" customHeight="1" x14ac:dyDescent="0.25">
      <c r="A2" s="62">
        <v>1</v>
      </c>
      <c r="B2" s="63" t="s">
        <v>53</v>
      </c>
      <c r="C2" s="64">
        <v>45556</v>
      </c>
      <c r="D2" s="65" t="s">
        <v>54</v>
      </c>
      <c r="E2" s="66">
        <v>265500</v>
      </c>
      <c r="F2" s="62">
        <v>185850</v>
      </c>
      <c r="G2" s="66">
        <f t="shared" ref="G2:G59" si="0">E2-F2</f>
        <v>79650</v>
      </c>
      <c r="H2" s="67" t="s">
        <v>55</v>
      </c>
      <c r="I2" s="62" t="s">
        <v>56</v>
      </c>
      <c r="J2" s="68" t="s">
        <v>57</v>
      </c>
      <c r="K2" s="9">
        <v>290</v>
      </c>
    </row>
    <row r="3" spans="1:11" ht="27.95" customHeight="1" x14ac:dyDescent="0.25">
      <c r="A3" s="62">
        <v>2</v>
      </c>
      <c r="B3" s="69" t="s">
        <v>58</v>
      </c>
      <c r="C3" s="62"/>
      <c r="D3" s="65" t="s">
        <v>59</v>
      </c>
      <c r="E3" s="62">
        <v>1262482</v>
      </c>
      <c r="F3" s="62">
        <v>378744</v>
      </c>
      <c r="G3" s="66">
        <f t="shared" si="0"/>
        <v>883738</v>
      </c>
      <c r="H3" s="62"/>
      <c r="I3" s="62"/>
      <c r="J3" s="68" t="s">
        <v>60</v>
      </c>
      <c r="K3" s="9">
        <v>290</v>
      </c>
    </row>
    <row r="4" spans="1:11" ht="27.95" customHeight="1" x14ac:dyDescent="0.25">
      <c r="A4" s="62">
        <v>3</v>
      </c>
      <c r="B4" s="63" t="s">
        <v>61</v>
      </c>
      <c r="C4" s="64">
        <v>45485</v>
      </c>
      <c r="D4" s="65" t="s">
        <v>62</v>
      </c>
      <c r="E4" s="62">
        <v>3447882.68</v>
      </c>
      <c r="F4" s="62">
        <v>3447882.68</v>
      </c>
      <c r="G4" s="66">
        <f t="shared" si="0"/>
        <v>0</v>
      </c>
      <c r="H4" s="62" t="s">
        <v>63</v>
      </c>
      <c r="I4" s="62" t="s">
        <v>64</v>
      </c>
      <c r="J4" s="68" t="s">
        <v>65</v>
      </c>
      <c r="K4" s="9">
        <v>173</v>
      </c>
    </row>
    <row r="5" spans="1:11" ht="27.95" customHeight="1" x14ac:dyDescent="0.25">
      <c r="A5" s="62">
        <v>4</v>
      </c>
      <c r="B5" s="62" t="s">
        <v>66</v>
      </c>
      <c r="C5" s="64">
        <v>45481</v>
      </c>
      <c r="D5" s="65" t="s">
        <v>67</v>
      </c>
      <c r="E5" s="66">
        <v>2006000</v>
      </c>
      <c r="F5" s="62">
        <v>1666000</v>
      </c>
      <c r="G5" s="66">
        <f t="shared" si="0"/>
        <v>340000</v>
      </c>
      <c r="H5" s="62" t="s">
        <v>68</v>
      </c>
      <c r="I5" s="62" t="s">
        <v>69</v>
      </c>
      <c r="J5" s="70" t="s">
        <v>70</v>
      </c>
      <c r="K5" s="9">
        <v>290</v>
      </c>
    </row>
    <row r="6" spans="1:11" ht="27.95" customHeight="1" x14ac:dyDescent="0.25">
      <c r="A6" s="62">
        <v>5</v>
      </c>
      <c r="B6" s="62" t="s">
        <v>71</v>
      </c>
      <c r="C6" s="64">
        <v>45486</v>
      </c>
      <c r="D6" s="65" t="s">
        <v>72</v>
      </c>
      <c r="E6" s="66">
        <v>772927</v>
      </c>
      <c r="F6" s="66">
        <f>(655023)*70/100-4585</f>
        <v>453931.1</v>
      </c>
      <c r="G6" s="66">
        <f t="shared" si="0"/>
        <v>318995.90000000002</v>
      </c>
      <c r="H6" s="62" t="s">
        <v>73</v>
      </c>
      <c r="I6" s="62" t="s">
        <v>74</v>
      </c>
      <c r="J6" s="70" t="s">
        <v>75</v>
      </c>
      <c r="K6" s="9">
        <v>290</v>
      </c>
    </row>
    <row r="7" spans="1:11" ht="27.95" customHeight="1" x14ac:dyDescent="0.25">
      <c r="A7" s="62">
        <v>6</v>
      </c>
      <c r="B7" s="62" t="s">
        <v>76</v>
      </c>
      <c r="C7" s="64">
        <v>45556</v>
      </c>
      <c r="D7" s="65" t="s">
        <v>77</v>
      </c>
      <c r="E7" s="66">
        <v>230100</v>
      </c>
      <c r="F7" s="62">
        <v>138060</v>
      </c>
      <c r="G7" s="66">
        <f t="shared" si="0"/>
        <v>92040</v>
      </c>
      <c r="H7" s="67" t="s">
        <v>78</v>
      </c>
      <c r="I7" s="62" t="s">
        <v>79</v>
      </c>
      <c r="J7" s="68" t="s">
        <v>80</v>
      </c>
      <c r="K7" s="9" t="s">
        <v>81</v>
      </c>
    </row>
    <row r="8" spans="1:11" ht="27.95" customHeight="1" x14ac:dyDescent="0.25">
      <c r="A8" s="62">
        <v>7</v>
      </c>
      <c r="B8" s="69" t="s">
        <v>82</v>
      </c>
      <c r="C8" s="62"/>
      <c r="D8" s="65" t="s">
        <v>83</v>
      </c>
      <c r="E8" s="66">
        <v>856900</v>
      </c>
      <c r="F8" s="62">
        <v>0</v>
      </c>
      <c r="G8" s="66">
        <f t="shared" si="0"/>
        <v>856900</v>
      </c>
      <c r="H8" s="62"/>
      <c r="I8" s="62"/>
      <c r="J8" s="70" t="s">
        <v>84</v>
      </c>
      <c r="K8" s="9" t="s">
        <v>81</v>
      </c>
    </row>
    <row r="9" spans="1:11" ht="27.95" customHeight="1" x14ac:dyDescent="0.25">
      <c r="A9" s="62">
        <v>8</v>
      </c>
      <c r="B9" s="69" t="s">
        <v>85</v>
      </c>
      <c r="C9" s="62"/>
      <c r="D9" s="65" t="s">
        <v>83</v>
      </c>
      <c r="E9" s="66">
        <v>649000</v>
      </c>
      <c r="F9" s="62">
        <v>0</v>
      </c>
      <c r="G9" s="66">
        <f t="shared" si="0"/>
        <v>649000</v>
      </c>
      <c r="H9" s="62"/>
      <c r="I9" s="62"/>
      <c r="J9" s="70" t="s">
        <v>84</v>
      </c>
      <c r="K9" s="9" t="s">
        <v>81</v>
      </c>
    </row>
    <row r="10" spans="1:11" ht="27.95" customHeight="1" x14ac:dyDescent="0.25">
      <c r="A10" s="62">
        <v>9</v>
      </c>
      <c r="B10" s="62" t="s">
        <v>86</v>
      </c>
      <c r="C10" s="64">
        <v>45488</v>
      </c>
      <c r="D10" s="71" t="s">
        <v>87</v>
      </c>
      <c r="E10" s="72">
        <v>365800</v>
      </c>
      <c r="F10" s="62">
        <v>365800</v>
      </c>
      <c r="G10" s="66">
        <f t="shared" si="0"/>
        <v>0</v>
      </c>
      <c r="H10" s="62" t="s">
        <v>88</v>
      </c>
      <c r="I10" s="73" t="s">
        <v>89</v>
      </c>
      <c r="J10" s="70" t="s">
        <v>90</v>
      </c>
      <c r="K10" s="9">
        <v>290</v>
      </c>
    </row>
    <row r="11" spans="1:11" ht="27.95" customHeight="1" x14ac:dyDescent="0.25">
      <c r="A11" s="62">
        <v>10</v>
      </c>
      <c r="B11" s="69" t="s">
        <v>91</v>
      </c>
      <c r="C11" s="62"/>
      <c r="D11" s="65" t="s">
        <v>92</v>
      </c>
      <c r="E11" s="62">
        <v>531000</v>
      </c>
      <c r="F11" s="62">
        <v>265500</v>
      </c>
      <c r="G11" s="66">
        <f t="shared" si="0"/>
        <v>265500</v>
      </c>
      <c r="H11" s="62"/>
      <c r="I11" s="62"/>
      <c r="J11" s="68" t="s">
        <v>93</v>
      </c>
      <c r="K11" s="9">
        <v>290</v>
      </c>
    </row>
    <row r="12" spans="1:11" ht="27.95" customHeight="1" x14ac:dyDescent="0.25">
      <c r="A12" s="62">
        <v>11</v>
      </c>
      <c r="B12" s="69" t="s">
        <v>94</v>
      </c>
      <c r="C12" s="62"/>
      <c r="D12" s="65" t="s">
        <v>92</v>
      </c>
      <c r="E12" s="62">
        <v>407100</v>
      </c>
      <c r="F12" s="62">
        <v>81420</v>
      </c>
      <c r="G12" s="66">
        <f t="shared" si="0"/>
        <v>325680</v>
      </c>
      <c r="H12" s="62"/>
      <c r="I12" s="62"/>
      <c r="J12" s="68" t="s">
        <v>93</v>
      </c>
      <c r="K12" s="9">
        <v>290</v>
      </c>
    </row>
    <row r="13" spans="1:11" ht="27.95" customHeight="1" x14ac:dyDescent="0.25">
      <c r="A13" s="62">
        <v>12</v>
      </c>
      <c r="B13" s="69" t="s">
        <v>95</v>
      </c>
      <c r="C13" s="62"/>
      <c r="D13" s="65" t="s">
        <v>92</v>
      </c>
      <c r="E13" s="62">
        <v>590000</v>
      </c>
      <c r="F13" s="62">
        <v>118000</v>
      </c>
      <c r="G13" s="66">
        <f t="shared" si="0"/>
        <v>472000</v>
      </c>
      <c r="H13" s="62"/>
      <c r="I13" s="62"/>
      <c r="J13" s="68" t="s">
        <v>93</v>
      </c>
      <c r="K13" s="9">
        <v>290</v>
      </c>
    </row>
    <row r="14" spans="1:11" ht="27.95" customHeight="1" x14ac:dyDescent="0.25">
      <c r="A14" s="62">
        <v>13</v>
      </c>
      <c r="B14" s="62" t="s">
        <v>96</v>
      </c>
      <c r="C14" s="64">
        <v>45488</v>
      </c>
      <c r="D14" s="71" t="s">
        <v>97</v>
      </c>
      <c r="E14" s="66">
        <v>374447</v>
      </c>
      <c r="F14" s="62">
        <v>315446</v>
      </c>
      <c r="G14" s="66">
        <f t="shared" si="0"/>
        <v>59001</v>
      </c>
      <c r="H14" s="62" t="s">
        <v>98</v>
      </c>
      <c r="I14" s="73" t="s">
        <v>99</v>
      </c>
      <c r="J14" s="70" t="s">
        <v>100</v>
      </c>
      <c r="K14" s="9" t="s">
        <v>81</v>
      </c>
    </row>
    <row r="15" spans="1:11" ht="27.95" customHeight="1" x14ac:dyDescent="0.25">
      <c r="A15" s="62">
        <v>14</v>
      </c>
      <c r="B15" s="62" t="s">
        <v>101</v>
      </c>
      <c r="C15" s="64">
        <v>45489</v>
      </c>
      <c r="D15" s="71" t="s">
        <v>102</v>
      </c>
      <c r="E15" s="72">
        <v>218300</v>
      </c>
      <c r="F15" s="62">
        <v>220070</v>
      </c>
      <c r="G15" s="66">
        <f t="shared" si="0"/>
        <v>-1770</v>
      </c>
      <c r="H15" s="62" t="s">
        <v>103</v>
      </c>
      <c r="I15" s="62" t="s">
        <v>104</v>
      </c>
      <c r="J15" s="70" t="s">
        <v>100</v>
      </c>
      <c r="K15" s="9">
        <v>290</v>
      </c>
    </row>
    <row r="16" spans="1:11" ht="27.95" customHeight="1" x14ac:dyDescent="0.25">
      <c r="A16" s="62">
        <v>15</v>
      </c>
      <c r="B16" s="62" t="s">
        <v>105</v>
      </c>
      <c r="C16" s="64">
        <v>45488</v>
      </c>
      <c r="D16" s="65" t="s">
        <v>67</v>
      </c>
      <c r="E16" s="66">
        <v>840160</v>
      </c>
      <c r="F16" s="62">
        <f>(712000)*40/100</f>
        <v>284800</v>
      </c>
      <c r="G16" s="66">
        <f t="shared" si="0"/>
        <v>555360</v>
      </c>
      <c r="H16" s="62" t="s">
        <v>106</v>
      </c>
      <c r="I16" s="73" t="s">
        <v>107</v>
      </c>
      <c r="J16" s="70" t="s">
        <v>108</v>
      </c>
      <c r="K16" s="9">
        <v>290</v>
      </c>
    </row>
    <row r="17" spans="1:12" ht="27.95" customHeight="1" x14ac:dyDescent="0.25">
      <c r="A17" s="62">
        <v>16</v>
      </c>
      <c r="B17" s="62" t="s">
        <v>109</v>
      </c>
      <c r="C17" s="74">
        <v>45499</v>
      </c>
      <c r="D17" s="71" t="s">
        <v>110</v>
      </c>
      <c r="E17" s="72">
        <v>649000</v>
      </c>
      <c r="F17" s="62">
        <v>649000</v>
      </c>
      <c r="G17" s="66">
        <f t="shared" si="0"/>
        <v>0</v>
      </c>
      <c r="H17" s="62" t="s">
        <v>111</v>
      </c>
      <c r="I17" s="73" t="s">
        <v>112</v>
      </c>
      <c r="J17" s="70" t="s">
        <v>108</v>
      </c>
      <c r="K17" s="9">
        <v>173</v>
      </c>
    </row>
    <row r="18" spans="1:12" ht="27.95" customHeight="1" x14ac:dyDescent="0.25">
      <c r="A18" s="62">
        <v>17</v>
      </c>
      <c r="B18" s="62" t="s">
        <v>113</v>
      </c>
      <c r="C18" s="64">
        <v>45497</v>
      </c>
      <c r="D18" s="65" t="s">
        <v>114</v>
      </c>
      <c r="E18" s="66">
        <v>348100</v>
      </c>
      <c r="F18" s="62">
        <f>(295000)*90/100</f>
        <v>265500</v>
      </c>
      <c r="G18" s="66">
        <f t="shared" si="0"/>
        <v>82600</v>
      </c>
      <c r="H18" s="62" t="s">
        <v>115</v>
      </c>
      <c r="I18" s="62" t="s">
        <v>116</v>
      </c>
      <c r="J18" s="70" t="s">
        <v>117</v>
      </c>
      <c r="K18" s="9" t="s">
        <v>81</v>
      </c>
    </row>
    <row r="19" spans="1:12" ht="27.95" customHeight="1" x14ac:dyDescent="0.25">
      <c r="A19" s="62">
        <v>18</v>
      </c>
      <c r="B19" s="62" t="s">
        <v>118</v>
      </c>
      <c r="C19" s="64">
        <v>45497</v>
      </c>
      <c r="D19" s="65" t="s">
        <v>119</v>
      </c>
      <c r="E19" s="66">
        <v>1357000</v>
      </c>
      <c r="F19" s="62">
        <f>(1150000)*30/100</f>
        <v>345000</v>
      </c>
      <c r="G19" s="66">
        <f t="shared" si="0"/>
        <v>1012000</v>
      </c>
      <c r="H19" s="62" t="s">
        <v>120</v>
      </c>
      <c r="I19" s="62" t="s">
        <v>121</v>
      </c>
      <c r="J19" s="70" t="s">
        <v>122</v>
      </c>
      <c r="K19" s="9">
        <v>290</v>
      </c>
    </row>
    <row r="20" spans="1:12" ht="27.95" customHeight="1" x14ac:dyDescent="0.25">
      <c r="A20" s="62">
        <v>19</v>
      </c>
      <c r="B20" s="62" t="s">
        <v>123</v>
      </c>
      <c r="C20" s="64">
        <v>45497</v>
      </c>
      <c r="D20" s="65" t="s">
        <v>124</v>
      </c>
      <c r="E20" s="66">
        <v>2006000</v>
      </c>
      <c r="F20" s="66">
        <v>2006000</v>
      </c>
      <c r="G20" s="66">
        <f t="shared" si="0"/>
        <v>0</v>
      </c>
      <c r="H20" s="62" t="s">
        <v>125</v>
      </c>
      <c r="I20" s="62" t="s">
        <v>126</v>
      </c>
      <c r="J20" s="70" t="s">
        <v>122</v>
      </c>
      <c r="K20" s="9" t="s">
        <v>127</v>
      </c>
      <c r="L20" s="75">
        <f>F20</f>
        <v>2006000</v>
      </c>
    </row>
    <row r="21" spans="1:12" ht="27.95" customHeight="1" x14ac:dyDescent="0.25">
      <c r="A21" s="62">
        <v>20</v>
      </c>
      <c r="B21" s="62" t="s">
        <v>128</v>
      </c>
      <c r="C21" s="64">
        <v>45505</v>
      </c>
      <c r="D21" s="65" t="s">
        <v>129</v>
      </c>
      <c r="E21" s="66">
        <v>477900</v>
      </c>
      <c r="F21" s="62">
        <v>119476</v>
      </c>
      <c r="G21" s="66">
        <f t="shared" si="0"/>
        <v>358424</v>
      </c>
      <c r="H21" s="62" t="s">
        <v>130</v>
      </c>
      <c r="I21" s="62" t="s">
        <v>131</v>
      </c>
      <c r="J21" s="70" t="s">
        <v>132</v>
      </c>
      <c r="K21" s="9" t="s">
        <v>81</v>
      </c>
      <c r="L21" s="75"/>
    </row>
    <row r="22" spans="1:12" ht="27.95" customHeight="1" x14ac:dyDescent="0.25">
      <c r="A22" s="62">
        <v>21</v>
      </c>
      <c r="B22" s="62" t="s">
        <v>133</v>
      </c>
      <c r="C22" s="64">
        <v>45505</v>
      </c>
      <c r="D22" s="65" t="s">
        <v>134</v>
      </c>
      <c r="E22" s="66">
        <v>12390</v>
      </c>
      <c r="F22" s="62">
        <v>12390</v>
      </c>
      <c r="G22" s="66">
        <f t="shared" si="0"/>
        <v>0</v>
      </c>
      <c r="H22" s="62" t="s">
        <v>135</v>
      </c>
      <c r="I22" s="62" t="s">
        <v>136</v>
      </c>
      <c r="J22" s="70" t="s">
        <v>132</v>
      </c>
      <c r="K22" s="9" t="s">
        <v>81</v>
      </c>
      <c r="L22" s="75"/>
    </row>
    <row r="23" spans="1:12" ht="27.95" customHeight="1" x14ac:dyDescent="0.25">
      <c r="A23" s="62">
        <v>22</v>
      </c>
      <c r="B23" s="62" t="s">
        <v>137</v>
      </c>
      <c r="C23" s="64">
        <v>45505</v>
      </c>
      <c r="D23" s="65" t="s">
        <v>138</v>
      </c>
      <c r="E23" s="76">
        <v>3186000</v>
      </c>
      <c r="F23" s="76">
        <v>3186000</v>
      </c>
      <c r="G23" s="66">
        <f t="shared" si="0"/>
        <v>0</v>
      </c>
      <c r="H23" s="62" t="s">
        <v>139</v>
      </c>
      <c r="I23" s="62" t="s">
        <v>140</v>
      </c>
      <c r="J23" s="70" t="s">
        <v>141</v>
      </c>
      <c r="K23" s="9" t="s">
        <v>81</v>
      </c>
      <c r="L23" s="75"/>
    </row>
    <row r="24" spans="1:12" ht="27.95" customHeight="1" x14ac:dyDescent="0.25">
      <c r="A24" s="62">
        <v>23</v>
      </c>
      <c r="B24" s="62" t="s">
        <v>142</v>
      </c>
      <c r="C24" s="64">
        <v>45505</v>
      </c>
      <c r="D24" s="65" t="s">
        <v>143</v>
      </c>
      <c r="E24" s="66">
        <v>228507</v>
      </c>
      <c r="F24" s="66">
        <v>228507</v>
      </c>
      <c r="G24" s="66">
        <f t="shared" si="0"/>
        <v>0</v>
      </c>
      <c r="H24" s="62" t="s">
        <v>144</v>
      </c>
      <c r="I24" s="62" t="s">
        <v>145</v>
      </c>
      <c r="J24" s="70" t="s">
        <v>146</v>
      </c>
      <c r="K24" s="9" t="s">
        <v>81</v>
      </c>
      <c r="L24" s="75"/>
    </row>
    <row r="25" spans="1:12" ht="27.95" customHeight="1" x14ac:dyDescent="0.25">
      <c r="A25" s="62">
        <v>24</v>
      </c>
      <c r="B25" s="62" t="s">
        <v>147</v>
      </c>
      <c r="C25" s="64">
        <v>45510</v>
      </c>
      <c r="D25" s="65" t="s">
        <v>148</v>
      </c>
      <c r="E25" s="76">
        <v>37134</v>
      </c>
      <c r="F25" s="62">
        <f>(37134)*50/100</f>
        <v>18567</v>
      </c>
      <c r="G25" s="66">
        <f t="shared" si="0"/>
        <v>18567</v>
      </c>
      <c r="H25" s="62" t="s">
        <v>149</v>
      </c>
      <c r="I25" s="62" t="s">
        <v>150</v>
      </c>
      <c r="J25" s="70" t="s">
        <v>151</v>
      </c>
      <c r="K25" s="9" t="s">
        <v>127</v>
      </c>
      <c r="L25" s="75"/>
    </row>
    <row r="26" spans="1:12" ht="27.95" customHeight="1" x14ac:dyDescent="0.25">
      <c r="A26" s="62">
        <v>25</v>
      </c>
      <c r="B26" s="62" t="s">
        <v>152</v>
      </c>
      <c r="C26" s="64">
        <v>45505</v>
      </c>
      <c r="D26" s="65" t="s">
        <v>153</v>
      </c>
      <c r="E26" s="66">
        <v>49560</v>
      </c>
      <c r="F26" s="62">
        <v>45360</v>
      </c>
      <c r="G26" s="66">
        <f t="shared" si="0"/>
        <v>4200</v>
      </c>
      <c r="H26" s="62" t="s">
        <v>154</v>
      </c>
      <c r="I26" s="62" t="s">
        <v>155</v>
      </c>
      <c r="J26" s="70" t="s">
        <v>151</v>
      </c>
      <c r="K26" s="9" t="s">
        <v>127</v>
      </c>
      <c r="L26" s="75"/>
    </row>
    <row r="27" spans="1:12" ht="27.95" customHeight="1" x14ac:dyDescent="0.25">
      <c r="A27" s="62">
        <v>26</v>
      </c>
      <c r="B27" s="62" t="s">
        <v>156</v>
      </c>
      <c r="C27" s="64">
        <v>45510</v>
      </c>
      <c r="D27" s="65" t="s">
        <v>157</v>
      </c>
      <c r="E27" s="66">
        <v>1761504</v>
      </c>
      <c r="F27" s="62">
        <v>1761504</v>
      </c>
      <c r="G27" s="66">
        <f t="shared" si="0"/>
        <v>0</v>
      </c>
      <c r="H27" s="62" t="s">
        <v>158</v>
      </c>
      <c r="I27" s="62" t="s">
        <v>159</v>
      </c>
      <c r="J27" s="70" t="s">
        <v>160</v>
      </c>
      <c r="K27" s="9">
        <v>173</v>
      </c>
      <c r="L27" s="75"/>
    </row>
    <row r="28" spans="1:12" ht="27.95" customHeight="1" x14ac:dyDescent="0.25">
      <c r="A28" s="62">
        <v>27</v>
      </c>
      <c r="B28" s="62" t="s">
        <v>161</v>
      </c>
      <c r="C28" s="64">
        <v>45510</v>
      </c>
      <c r="D28" s="65" t="s">
        <v>162</v>
      </c>
      <c r="E28" s="66">
        <v>7670000</v>
      </c>
      <c r="F28" s="66">
        <v>7670000</v>
      </c>
      <c r="G28" s="66">
        <f t="shared" si="0"/>
        <v>0</v>
      </c>
      <c r="H28" s="62" t="s">
        <v>163</v>
      </c>
      <c r="I28" s="62" t="s">
        <v>164</v>
      </c>
      <c r="J28" s="70" t="s">
        <v>57</v>
      </c>
      <c r="K28" s="9" t="s">
        <v>165</v>
      </c>
      <c r="L28" s="75">
        <f>F28</f>
        <v>7670000</v>
      </c>
    </row>
    <row r="29" spans="1:12" ht="27.95" customHeight="1" x14ac:dyDescent="0.25">
      <c r="A29" s="62">
        <v>28</v>
      </c>
      <c r="B29" s="62" t="s">
        <v>166</v>
      </c>
      <c r="C29" s="64">
        <v>45556</v>
      </c>
      <c r="D29" s="65" t="s">
        <v>167</v>
      </c>
      <c r="E29" s="66">
        <v>199597</v>
      </c>
      <c r="F29" s="66">
        <v>99799</v>
      </c>
      <c r="G29" s="66">
        <f t="shared" si="0"/>
        <v>99798</v>
      </c>
      <c r="H29" s="67" t="s">
        <v>168</v>
      </c>
      <c r="I29" s="62" t="s">
        <v>169</v>
      </c>
      <c r="J29" s="68" t="s">
        <v>170</v>
      </c>
      <c r="K29" s="9">
        <v>173</v>
      </c>
      <c r="L29" s="75">
        <f>SUM(L18:L28)</f>
        <v>9676000</v>
      </c>
    </row>
    <row r="30" spans="1:12" ht="27.95" customHeight="1" x14ac:dyDescent="0.25">
      <c r="A30" s="62">
        <v>29</v>
      </c>
      <c r="B30" s="62" t="s">
        <v>171</v>
      </c>
      <c r="C30" s="64">
        <v>45556</v>
      </c>
      <c r="D30" s="65" t="s">
        <v>172</v>
      </c>
      <c r="E30" s="66">
        <v>141600</v>
      </c>
      <c r="F30" s="62">
        <v>70800</v>
      </c>
      <c r="G30" s="66">
        <f t="shared" si="0"/>
        <v>70800</v>
      </c>
      <c r="H30" s="67" t="s">
        <v>173</v>
      </c>
      <c r="I30" s="62" t="s">
        <v>174</v>
      </c>
      <c r="J30" s="68" t="s">
        <v>170</v>
      </c>
      <c r="K30" s="9" t="s">
        <v>81</v>
      </c>
    </row>
    <row r="31" spans="1:12" ht="27.95" customHeight="1" x14ac:dyDescent="0.25">
      <c r="A31" s="62">
        <v>30</v>
      </c>
      <c r="B31" s="69" t="s">
        <v>175</v>
      </c>
      <c r="C31" s="62"/>
      <c r="D31" s="65" t="s">
        <v>83</v>
      </c>
      <c r="E31" s="62">
        <v>2242000</v>
      </c>
      <c r="F31" s="62">
        <v>0</v>
      </c>
      <c r="G31" s="66">
        <f t="shared" si="0"/>
        <v>2242000</v>
      </c>
      <c r="H31" s="62"/>
      <c r="I31" s="62"/>
      <c r="J31" s="68" t="s">
        <v>176</v>
      </c>
      <c r="K31" s="9" t="s">
        <v>81</v>
      </c>
    </row>
    <row r="32" spans="1:12" ht="27.95" customHeight="1" x14ac:dyDescent="0.25">
      <c r="A32" s="62">
        <v>31</v>
      </c>
      <c r="B32" s="69" t="s">
        <v>177</v>
      </c>
      <c r="C32" s="62"/>
      <c r="D32" s="65" t="s">
        <v>83</v>
      </c>
      <c r="E32" s="62">
        <v>1062000</v>
      </c>
      <c r="F32" s="62">
        <v>743400</v>
      </c>
      <c r="G32" s="66">
        <f t="shared" si="0"/>
        <v>318600</v>
      </c>
      <c r="H32" s="62"/>
      <c r="I32" s="62"/>
      <c r="J32" s="68" t="s">
        <v>176</v>
      </c>
      <c r="K32" s="9" t="s">
        <v>81</v>
      </c>
    </row>
    <row r="33" spans="1:11" ht="27.95" customHeight="1" x14ac:dyDescent="0.25">
      <c r="A33" s="62">
        <v>32</v>
      </c>
      <c r="B33" s="62" t="s">
        <v>178</v>
      </c>
      <c r="C33" s="64">
        <v>45556</v>
      </c>
      <c r="D33" s="65" t="s">
        <v>179</v>
      </c>
      <c r="E33" s="66">
        <v>39766</v>
      </c>
      <c r="F33" s="62">
        <v>39766</v>
      </c>
      <c r="G33" s="66">
        <f t="shared" si="0"/>
        <v>0</v>
      </c>
      <c r="H33" s="67" t="s">
        <v>180</v>
      </c>
      <c r="I33" s="62" t="s">
        <v>181</v>
      </c>
      <c r="J33" s="68" t="s">
        <v>182</v>
      </c>
      <c r="K33" s="9" t="s">
        <v>81</v>
      </c>
    </row>
    <row r="34" spans="1:11" ht="27.95" customHeight="1" x14ac:dyDescent="0.25">
      <c r="A34" s="62">
        <v>33</v>
      </c>
      <c r="B34" s="63" t="s">
        <v>183</v>
      </c>
      <c r="C34" s="64">
        <v>45556</v>
      </c>
      <c r="D34" s="65" t="s">
        <v>184</v>
      </c>
      <c r="E34" s="66">
        <v>490880</v>
      </c>
      <c r="F34" s="62">
        <v>416540</v>
      </c>
      <c r="G34" s="66">
        <f t="shared" si="0"/>
        <v>74340</v>
      </c>
      <c r="H34" s="67" t="s">
        <v>185</v>
      </c>
      <c r="I34" s="62" t="s">
        <v>186</v>
      </c>
      <c r="J34" s="68" t="s">
        <v>182</v>
      </c>
      <c r="K34" s="9" t="s">
        <v>81</v>
      </c>
    </row>
    <row r="35" spans="1:11" ht="27.95" customHeight="1" x14ac:dyDescent="0.25">
      <c r="A35" s="62">
        <v>34</v>
      </c>
      <c r="B35" s="77" t="s">
        <v>187</v>
      </c>
      <c r="C35" s="64">
        <v>45594</v>
      </c>
      <c r="D35" s="65" t="s">
        <v>184</v>
      </c>
      <c r="E35" s="66">
        <v>148680</v>
      </c>
      <c r="F35" s="62">
        <v>74340</v>
      </c>
      <c r="G35" s="66">
        <f t="shared" si="0"/>
        <v>74340</v>
      </c>
      <c r="H35" s="67" t="s">
        <v>188</v>
      </c>
      <c r="I35" s="62" t="s">
        <v>189</v>
      </c>
      <c r="J35" s="68" t="s">
        <v>182</v>
      </c>
      <c r="K35" s="9" t="s">
        <v>81</v>
      </c>
    </row>
    <row r="36" spans="1:11" ht="27.95" customHeight="1" x14ac:dyDescent="0.25">
      <c r="A36" s="62">
        <v>35</v>
      </c>
      <c r="B36" s="77" t="s">
        <v>190</v>
      </c>
      <c r="C36" s="64">
        <v>45594</v>
      </c>
      <c r="D36" s="65" t="s">
        <v>184</v>
      </c>
      <c r="E36" s="66">
        <v>186292</v>
      </c>
      <c r="F36" s="62">
        <v>93147</v>
      </c>
      <c r="G36" s="66">
        <f t="shared" si="0"/>
        <v>93145</v>
      </c>
      <c r="H36" s="67" t="s">
        <v>191</v>
      </c>
      <c r="I36" s="62" t="s">
        <v>192</v>
      </c>
      <c r="J36" s="68" t="s">
        <v>65</v>
      </c>
      <c r="K36" s="9" t="s">
        <v>81</v>
      </c>
    </row>
    <row r="37" spans="1:11" ht="27.95" customHeight="1" x14ac:dyDescent="0.25">
      <c r="A37" s="62">
        <v>36</v>
      </c>
      <c r="B37" s="62" t="s">
        <v>193</v>
      </c>
      <c r="C37" s="64">
        <v>45556</v>
      </c>
      <c r="D37" s="65" t="s">
        <v>129</v>
      </c>
      <c r="E37" s="66">
        <v>458728.89</v>
      </c>
      <c r="F37" s="66">
        <v>431864</v>
      </c>
      <c r="G37" s="66">
        <f t="shared" si="0"/>
        <v>26864.890000000014</v>
      </c>
      <c r="H37" s="67" t="s">
        <v>194</v>
      </c>
      <c r="I37" s="62" t="s">
        <v>195</v>
      </c>
      <c r="J37" s="68" t="s">
        <v>196</v>
      </c>
      <c r="K37" s="9" t="s">
        <v>81</v>
      </c>
    </row>
    <row r="38" spans="1:11" ht="27.95" customHeight="1" x14ac:dyDescent="0.25">
      <c r="A38" s="62">
        <v>37</v>
      </c>
      <c r="B38" s="62" t="s">
        <v>197</v>
      </c>
      <c r="C38" s="64">
        <v>45556</v>
      </c>
      <c r="D38" s="65" t="s">
        <v>198</v>
      </c>
      <c r="E38" s="66">
        <v>220000</v>
      </c>
      <c r="F38" s="62">
        <v>129800</v>
      </c>
      <c r="G38" s="66">
        <f t="shared" si="0"/>
        <v>90200</v>
      </c>
      <c r="H38" s="67" t="s">
        <v>199</v>
      </c>
      <c r="I38" s="62" t="s">
        <v>200</v>
      </c>
      <c r="J38" s="68" t="s">
        <v>196</v>
      </c>
      <c r="K38" s="9">
        <v>290</v>
      </c>
    </row>
    <row r="39" spans="1:11" ht="27.95" customHeight="1" x14ac:dyDescent="0.25">
      <c r="A39" s="62">
        <v>38</v>
      </c>
      <c r="B39" s="69" t="s">
        <v>201</v>
      </c>
      <c r="C39" s="62"/>
      <c r="D39" s="65" t="s">
        <v>202</v>
      </c>
      <c r="E39" s="62">
        <v>70800</v>
      </c>
      <c r="F39" s="62">
        <v>0</v>
      </c>
      <c r="G39" s="66">
        <f t="shared" si="0"/>
        <v>70800</v>
      </c>
      <c r="H39" s="62"/>
      <c r="I39" s="62"/>
      <c r="J39" s="68" t="s">
        <v>203</v>
      </c>
      <c r="K39" s="9" t="s">
        <v>81</v>
      </c>
    </row>
    <row r="40" spans="1:11" ht="27.95" customHeight="1" x14ac:dyDescent="0.25">
      <c r="A40" s="62">
        <v>39</v>
      </c>
      <c r="B40" s="69" t="s">
        <v>204</v>
      </c>
      <c r="C40" s="62"/>
      <c r="D40" s="65" t="s">
        <v>205</v>
      </c>
      <c r="E40" s="62">
        <v>137175</v>
      </c>
      <c r="F40" s="62">
        <v>0</v>
      </c>
      <c r="G40" s="66">
        <f t="shared" si="0"/>
        <v>137175</v>
      </c>
      <c r="H40" s="62"/>
      <c r="I40" s="62"/>
      <c r="J40" s="68" t="s">
        <v>206</v>
      </c>
      <c r="K40" s="9" t="s">
        <v>81</v>
      </c>
    </row>
    <row r="41" spans="1:11" ht="27.95" customHeight="1" x14ac:dyDescent="0.25">
      <c r="A41" s="62">
        <v>40</v>
      </c>
      <c r="B41" s="69" t="s">
        <v>207</v>
      </c>
      <c r="C41" s="62"/>
      <c r="D41" s="65" t="s">
        <v>208</v>
      </c>
      <c r="E41" s="62">
        <v>206500</v>
      </c>
      <c r="F41" s="62">
        <v>0</v>
      </c>
      <c r="G41" s="66">
        <f t="shared" si="0"/>
        <v>206500</v>
      </c>
      <c r="H41" s="62"/>
      <c r="I41" s="62"/>
      <c r="J41" s="68" t="s">
        <v>209</v>
      </c>
      <c r="K41" s="9" t="s">
        <v>127</v>
      </c>
    </row>
    <row r="42" spans="1:11" ht="27.95" customHeight="1" x14ac:dyDescent="0.25">
      <c r="A42" s="62">
        <v>41</v>
      </c>
      <c r="B42" s="63" t="s">
        <v>210</v>
      </c>
      <c r="C42" s="64">
        <v>45556</v>
      </c>
      <c r="D42" s="65" t="s">
        <v>211</v>
      </c>
      <c r="E42" s="66">
        <v>344560</v>
      </c>
      <c r="F42" s="62">
        <v>344560</v>
      </c>
      <c r="G42" s="66">
        <f t="shared" si="0"/>
        <v>0</v>
      </c>
      <c r="H42" s="67" t="s">
        <v>212</v>
      </c>
      <c r="I42" s="62" t="s">
        <v>213</v>
      </c>
      <c r="J42" s="70" t="s">
        <v>214</v>
      </c>
      <c r="K42" s="9" t="s">
        <v>81</v>
      </c>
    </row>
    <row r="43" spans="1:11" ht="27.95" customHeight="1" x14ac:dyDescent="0.25">
      <c r="A43" s="62">
        <v>42</v>
      </c>
      <c r="B43" s="78" t="s">
        <v>215</v>
      </c>
      <c r="C43" s="62"/>
      <c r="D43" s="65" t="s">
        <v>216</v>
      </c>
      <c r="E43" s="62">
        <v>3687537</v>
      </c>
      <c r="F43" s="62">
        <v>1106261</v>
      </c>
      <c r="G43" s="66">
        <f t="shared" si="0"/>
        <v>2581276</v>
      </c>
      <c r="H43" s="62"/>
      <c r="I43" s="62"/>
      <c r="J43" s="68" t="s">
        <v>117</v>
      </c>
      <c r="K43" s="9" t="s">
        <v>81</v>
      </c>
    </row>
    <row r="44" spans="1:11" ht="27.95" customHeight="1" x14ac:dyDescent="0.25">
      <c r="A44" s="62">
        <v>43</v>
      </c>
      <c r="B44" s="62" t="s">
        <v>217</v>
      </c>
      <c r="C44" s="64">
        <v>45556</v>
      </c>
      <c r="D44" s="65" t="s">
        <v>218</v>
      </c>
      <c r="E44" s="66">
        <v>250095</v>
      </c>
      <c r="F44" s="62">
        <v>250095</v>
      </c>
      <c r="G44" s="66">
        <f t="shared" si="0"/>
        <v>0</v>
      </c>
      <c r="H44" s="67" t="s">
        <v>219</v>
      </c>
      <c r="I44" s="62" t="s">
        <v>220</v>
      </c>
      <c r="J44" s="70" t="s">
        <v>132</v>
      </c>
      <c r="K44" s="9" t="s">
        <v>81</v>
      </c>
    </row>
    <row r="45" spans="1:11" ht="27.95" customHeight="1" x14ac:dyDescent="0.25">
      <c r="A45" s="62">
        <v>44</v>
      </c>
      <c r="B45" s="69" t="s">
        <v>221</v>
      </c>
      <c r="C45" s="62"/>
      <c r="D45" s="65" t="s">
        <v>222</v>
      </c>
      <c r="E45" s="79">
        <v>1327500</v>
      </c>
      <c r="F45" s="62">
        <v>0</v>
      </c>
      <c r="G45" s="66">
        <f t="shared" si="0"/>
        <v>1327500</v>
      </c>
      <c r="H45" s="62"/>
      <c r="I45" s="62"/>
      <c r="J45" s="68" t="s">
        <v>223</v>
      </c>
      <c r="K45" s="9" t="s">
        <v>81</v>
      </c>
    </row>
    <row r="46" spans="1:11" ht="27.95" customHeight="1" x14ac:dyDescent="0.25">
      <c r="A46" s="62">
        <v>45</v>
      </c>
      <c r="B46" s="73" t="s">
        <v>224</v>
      </c>
      <c r="C46" s="64">
        <v>45570</v>
      </c>
      <c r="D46" s="65" t="s">
        <v>225</v>
      </c>
      <c r="E46" s="66">
        <v>2678600</v>
      </c>
      <c r="F46" s="66">
        <v>1589000</v>
      </c>
      <c r="G46" s="66">
        <f t="shared" si="0"/>
        <v>1089600</v>
      </c>
      <c r="H46" s="62" t="s">
        <v>226</v>
      </c>
      <c r="I46" s="62" t="s">
        <v>227</v>
      </c>
      <c r="J46" s="70" t="s">
        <v>117</v>
      </c>
      <c r="K46" s="9" t="s">
        <v>81</v>
      </c>
    </row>
    <row r="47" spans="1:11" ht="27.95" customHeight="1" x14ac:dyDescent="0.25">
      <c r="A47" s="62">
        <v>46</v>
      </c>
      <c r="B47" s="62" t="s">
        <v>228</v>
      </c>
      <c r="C47" s="64">
        <v>45556</v>
      </c>
      <c r="D47" s="65" t="s">
        <v>229</v>
      </c>
      <c r="E47" s="66">
        <v>269040</v>
      </c>
      <c r="F47" s="62">
        <v>269040</v>
      </c>
      <c r="G47" s="66">
        <f t="shared" si="0"/>
        <v>0</v>
      </c>
      <c r="H47" s="67" t="s">
        <v>230</v>
      </c>
      <c r="I47" s="62" t="s">
        <v>231</v>
      </c>
      <c r="J47" s="70" t="s">
        <v>232</v>
      </c>
      <c r="K47" s="9" t="s">
        <v>81</v>
      </c>
    </row>
    <row r="48" spans="1:11" ht="27.95" customHeight="1" x14ac:dyDescent="0.25">
      <c r="A48" s="62">
        <v>47</v>
      </c>
      <c r="B48" s="77" t="s">
        <v>233</v>
      </c>
      <c r="C48" s="64">
        <v>45570</v>
      </c>
      <c r="D48" s="65" t="s">
        <v>110</v>
      </c>
      <c r="E48" s="66">
        <v>3994300</v>
      </c>
      <c r="F48" s="62">
        <v>1597720</v>
      </c>
      <c r="G48" s="66">
        <f t="shared" si="0"/>
        <v>2396580</v>
      </c>
      <c r="H48" s="62" t="s">
        <v>226</v>
      </c>
      <c r="I48" s="62" t="s">
        <v>234</v>
      </c>
      <c r="J48" s="70" t="s">
        <v>235</v>
      </c>
      <c r="K48" s="9">
        <v>290</v>
      </c>
    </row>
    <row r="49" spans="1:11" ht="27.95" customHeight="1" x14ac:dyDescent="0.25">
      <c r="A49" s="62">
        <v>48</v>
      </c>
      <c r="B49" s="77" t="s">
        <v>236</v>
      </c>
      <c r="C49" s="64">
        <v>45594</v>
      </c>
      <c r="D49" s="65" t="s">
        <v>110</v>
      </c>
      <c r="E49" s="66">
        <v>3994300</v>
      </c>
      <c r="F49" s="62">
        <v>1597720</v>
      </c>
      <c r="G49" s="66">
        <f t="shared" si="0"/>
        <v>2396580</v>
      </c>
      <c r="H49" s="67" t="s">
        <v>237</v>
      </c>
      <c r="I49" s="62" t="s">
        <v>234</v>
      </c>
      <c r="J49" s="70" t="s">
        <v>235</v>
      </c>
      <c r="K49" s="9">
        <v>290</v>
      </c>
    </row>
    <row r="50" spans="1:11" ht="27.95" customHeight="1" x14ac:dyDescent="0.25">
      <c r="A50" s="62">
        <v>49</v>
      </c>
      <c r="B50" s="73" t="s">
        <v>71</v>
      </c>
      <c r="C50" s="64">
        <v>45570</v>
      </c>
      <c r="D50" s="65" t="s">
        <v>225</v>
      </c>
      <c r="E50" s="66">
        <v>170659</v>
      </c>
      <c r="F50" s="66">
        <v>170659</v>
      </c>
      <c r="G50" s="66">
        <f t="shared" si="0"/>
        <v>0</v>
      </c>
      <c r="H50" s="62" t="s">
        <v>226</v>
      </c>
      <c r="I50" s="62" t="s">
        <v>238</v>
      </c>
      <c r="J50" s="70" t="s">
        <v>75</v>
      </c>
      <c r="K50" s="9" t="s">
        <v>81</v>
      </c>
    </row>
    <row r="51" spans="1:11" ht="27.95" customHeight="1" x14ac:dyDescent="0.25">
      <c r="A51" s="62">
        <v>50</v>
      </c>
      <c r="B51" s="77" t="s">
        <v>239</v>
      </c>
      <c r="C51" s="64">
        <v>45594</v>
      </c>
      <c r="D51" s="65" t="s">
        <v>59</v>
      </c>
      <c r="E51" s="66">
        <v>1274282</v>
      </c>
      <c r="F51" s="62">
        <v>957600</v>
      </c>
      <c r="G51" s="66">
        <f t="shared" si="0"/>
        <v>316682</v>
      </c>
      <c r="H51" s="67" t="s">
        <v>240</v>
      </c>
      <c r="I51" s="62" t="s">
        <v>241</v>
      </c>
      <c r="J51" s="70" t="s">
        <v>151</v>
      </c>
      <c r="K51" s="9">
        <v>173</v>
      </c>
    </row>
    <row r="52" spans="1:11" ht="27.95" customHeight="1" x14ac:dyDescent="0.25">
      <c r="A52" s="62">
        <v>51</v>
      </c>
      <c r="B52" s="77" t="s">
        <v>242</v>
      </c>
      <c r="C52" s="64">
        <v>45594</v>
      </c>
      <c r="D52" s="65" t="s">
        <v>59</v>
      </c>
      <c r="E52" s="66">
        <v>2385000</v>
      </c>
      <c r="F52" s="62">
        <v>1125720</v>
      </c>
      <c r="G52" s="66">
        <f t="shared" si="0"/>
        <v>1259280</v>
      </c>
      <c r="H52" s="67" t="s">
        <v>243</v>
      </c>
      <c r="I52" s="62" t="s">
        <v>244</v>
      </c>
      <c r="J52" s="70" t="s">
        <v>235</v>
      </c>
      <c r="K52" s="9">
        <v>290</v>
      </c>
    </row>
    <row r="53" spans="1:11" ht="27.95" customHeight="1" x14ac:dyDescent="0.25">
      <c r="A53" s="62">
        <v>52</v>
      </c>
      <c r="B53" s="80" t="s">
        <v>245</v>
      </c>
      <c r="C53" s="62"/>
      <c r="D53" s="65" t="s">
        <v>246</v>
      </c>
      <c r="E53" s="62">
        <v>408600</v>
      </c>
      <c r="F53" s="62">
        <f>E53</f>
        <v>408600</v>
      </c>
      <c r="G53" s="66">
        <f t="shared" si="0"/>
        <v>0</v>
      </c>
      <c r="H53" s="62" t="s">
        <v>139</v>
      </c>
      <c r="I53" s="62" t="s">
        <v>247</v>
      </c>
      <c r="J53" s="62"/>
      <c r="K53" s="9" t="s">
        <v>81</v>
      </c>
    </row>
    <row r="54" spans="1:11" ht="27.95" customHeight="1" x14ac:dyDescent="0.25">
      <c r="A54" s="62">
        <v>53</v>
      </c>
      <c r="B54" s="13" t="s">
        <v>248</v>
      </c>
      <c r="C54" s="81"/>
      <c r="D54" s="82" t="s">
        <v>249</v>
      </c>
      <c r="E54" s="62">
        <v>165200</v>
      </c>
      <c r="F54" s="62">
        <v>0</v>
      </c>
      <c r="G54" s="62">
        <f>E54-F54</f>
        <v>165200</v>
      </c>
      <c r="H54" s="81"/>
      <c r="I54" s="81"/>
      <c r="J54" s="68" t="s">
        <v>250</v>
      </c>
      <c r="K54" s="9" t="s">
        <v>81</v>
      </c>
    </row>
    <row r="55" spans="1:11" ht="27.95" customHeight="1" x14ac:dyDescent="0.25">
      <c r="A55" s="62">
        <v>54</v>
      </c>
      <c r="B55" s="13" t="s">
        <v>251</v>
      </c>
      <c r="C55" s="62"/>
      <c r="D55" s="82" t="s">
        <v>249</v>
      </c>
      <c r="E55" s="62">
        <v>224200</v>
      </c>
      <c r="F55" s="62">
        <v>0</v>
      </c>
      <c r="G55" s="66">
        <f>E55-F55</f>
        <v>224200</v>
      </c>
      <c r="H55" s="62"/>
      <c r="I55" s="62"/>
      <c r="J55" s="68" t="s">
        <v>250</v>
      </c>
      <c r="K55" s="9" t="s">
        <v>81</v>
      </c>
    </row>
    <row r="56" spans="1:11" ht="27.95" customHeight="1" x14ac:dyDescent="0.25">
      <c r="A56" s="62">
        <v>55</v>
      </c>
      <c r="B56" s="13" t="s">
        <v>252</v>
      </c>
      <c r="C56" s="62"/>
      <c r="D56" s="82" t="s">
        <v>253</v>
      </c>
      <c r="E56" s="62">
        <v>2161200</v>
      </c>
      <c r="F56" s="62">
        <v>0</v>
      </c>
      <c r="G56" s="66">
        <f>E56-F56</f>
        <v>2161200</v>
      </c>
      <c r="H56" s="62"/>
      <c r="I56" s="62"/>
      <c r="J56" s="68" t="s">
        <v>250</v>
      </c>
      <c r="K56" s="9" t="s">
        <v>81</v>
      </c>
    </row>
    <row r="57" spans="1:11" ht="27.95" customHeight="1" x14ac:dyDescent="0.25">
      <c r="A57" s="62">
        <v>56</v>
      </c>
      <c r="B57" s="13" t="s">
        <v>254</v>
      </c>
      <c r="C57" s="62"/>
      <c r="D57" s="65" t="s">
        <v>255</v>
      </c>
      <c r="E57" s="62">
        <v>98530</v>
      </c>
      <c r="F57" s="62">
        <v>0</v>
      </c>
      <c r="G57" s="66">
        <f>E57-F57</f>
        <v>98530</v>
      </c>
      <c r="H57" s="62"/>
      <c r="I57" s="62"/>
      <c r="J57" s="83" t="s">
        <v>256</v>
      </c>
      <c r="K57" s="9" t="s">
        <v>81</v>
      </c>
    </row>
    <row r="58" spans="1:11" ht="27.95" customHeight="1" x14ac:dyDescent="0.25">
      <c r="A58" s="62">
        <v>57</v>
      </c>
      <c r="B58" s="13" t="s">
        <v>257</v>
      </c>
      <c r="C58" s="62"/>
      <c r="D58" s="65" t="s">
        <v>258</v>
      </c>
      <c r="E58" s="62">
        <v>1003000</v>
      </c>
      <c r="F58" s="62">
        <v>0</v>
      </c>
      <c r="G58" s="66">
        <f>E58-F58</f>
        <v>1003000</v>
      </c>
      <c r="H58" s="62"/>
      <c r="I58" s="62"/>
      <c r="J58" s="83" t="s">
        <v>259</v>
      </c>
      <c r="K58" s="9">
        <v>290</v>
      </c>
    </row>
    <row r="59" spans="1:11" ht="27.95" customHeight="1" x14ac:dyDescent="0.25">
      <c r="A59" s="134" t="s">
        <v>29</v>
      </c>
      <c r="B59" s="135"/>
      <c r="C59" s="135"/>
      <c r="D59" s="136"/>
      <c r="E59" s="84">
        <f>SUM(E2:E58)</f>
        <v>60641315.57</v>
      </c>
      <c r="F59" s="62">
        <v>0</v>
      </c>
      <c r="G59" s="84">
        <f t="shared" si="0"/>
        <v>60641315.57</v>
      </c>
      <c r="H59" s="85"/>
      <c r="I59" s="85"/>
      <c r="J59" s="85"/>
      <c r="K59" s="85"/>
    </row>
    <row r="60" spans="1:11" ht="27.95" customHeight="1" x14ac:dyDescent="0.25">
      <c r="F60" s="87"/>
      <c r="G60" s="88"/>
    </row>
  </sheetData>
  <autoFilter ref="A1:K59"/>
  <mergeCells count="1">
    <mergeCell ref="A59:D59"/>
  </mergeCells>
  <conditionalFormatting sqref="B29">
    <cfRule type="duplicateValues" dxfId="1" priority="1"/>
    <cfRule type="duplicateValues" dxfId="0" priority="2"/>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promptTitle="SAG Infotech:" prompt="Mandatory Field">
          <xm:sqref>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D33:E33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D29:E29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D65565:E65565 IZ65565:JA65565 SV65565:SW65565 ACR65565:ACS65565 AMN65565:AMO65565 AWJ65565:AWK65565 BGF65565:BGG65565 BQB65565:BQC65565 BZX65565:BZY65565 CJT65565:CJU65565 CTP65565:CTQ65565 DDL65565:DDM65565 DNH65565:DNI65565 DXD65565:DXE65565 EGZ65565:EHA65565 EQV65565:EQW65565 FAR65565:FAS65565 FKN65565:FKO65565 FUJ65565:FUK65565 GEF65565:GEG65565 GOB65565:GOC65565 GXX65565:GXY65565 HHT65565:HHU65565 HRP65565:HRQ65565 IBL65565:IBM65565 ILH65565:ILI65565 IVD65565:IVE65565 JEZ65565:JFA65565 JOV65565:JOW65565 JYR65565:JYS65565 KIN65565:KIO65565 KSJ65565:KSK65565 LCF65565:LCG65565 LMB65565:LMC65565 LVX65565:LVY65565 MFT65565:MFU65565 MPP65565:MPQ65565 MZL65565:MZM65565 NJH65565:NJI65565 NTD65565:NTE65565 OCZ65565:ODA65565 OMV65565:OMW65565 OWR65565:OWS65565 PGN65565:PGO65565 PQJ65565:PQK65565 QAF65565:QAG65565 QKB65565:QKC65565 QTX65565:QTY65565 RDT65565:RDU65565 RNP65565:RNQ65565 RXL65565:RXM65565 SHH65565:SHI65565 SRD65565:SRE65565 TAZ65565:TBA65565 TKV65565:TKW65565 TUR65565:TUS65565 UEN65565:UEO65565 UOJ65565:UOK65565 UYF65565:UYG65565 VIB65565:VIC65565 VRX65565:VRY65565 WBT65565:WBU65565 WLP65565:WLQ65565 WVL65565:WVM65565 D131101:E131101 IZ131101:JA131101 SV131101:SW131101 ACR131101:ACS131101 AMN131101:AMO131101 AWJ131101:AWK131101 BGF131101:BGG131101 BQB131101:BQC131101 BZX131101:BZY131101 CJT131101:CJU131101 CTP131101:CTQ131101 DDL131101:DDM131101 DNH131101:DNI131101 DXD131101:DXE131101 EGZ131101:EHA131101 EQV131101:EQW131101 FAR131101:FAS131101 FKN131101:FKO131101 FUJ131101:FUK131101 GEF131101:GEG131101 GOB131101:GOC131101 GXX131101:GXY131101 HHT131101:HHU131101 HRP131101:HRQ131101 IBL131101:IBM131101 ILH131101:ILI131101 IVD131101:IVE131101 JEZ131101:JFA131101 JOV131101:JOW131101 JYR131101:JYS131101 KIN131101:KIO131101 KSJ131101:KSK131101 LCF131101:LCG131101 LMB131101:LMC131101 LVX131101:LVY131101 MFT131101:MFU131101 MPP131101:MPQ131101 MZL131101:MZM131101 NJH131101:NJI131101 NTD131101:NTE131101 OCZ131101:ODA131101 OMV131101:OMW131101 OWR131101:OWS131101 PGN131101:PGO131101 PQJ131101:PQK131101 QAF131101:QAG131101 QKB131101:QKC131101 QTX131101:QTY131101 RDT131101:RDU131101 RNP131101:RNQ131101 RXL131101:RXM131101 SHH131101:SHI131101 SRD131101:SRE131101 TAZ131101:TBA131101 TKV131101:TKW131101 TUR131101:TUS131101 UEN131101:UEO131101 UOJ131101:UOK131101 UYF131101:UYG131101 VIB131101:VIC131101 VRX131101:VRY131101 WBT131101:WBU131101 WLP131101:WLQ131101 WVL131101:WVM131101 D196637:E196637 IZ196637:JA196637 SV196637:SW196637 ACR196637:ACS196637 AMN196637:AMO196637 AWJ196637:AWK196637 BGF196637:BGG196637 BQB196637:BQC196637 BZX196637:BZY196637 CJT196637:CJU196637 CTP196637:CTQ196637 DDL196637:DDM196637 DNH196637:DNI196637 DXD196637:DXE196637 EGZ196637:EHA196637 EQV196637:EQW196637 FAR196637:FAS196637 FKN196637:FKO196637 FUJ196637:FUK196637 GEF196637:GEG196637 GOB196637:GOC196637 GXX196637:GXY196637 HHT196637:HHU196637 HRP196637:HRQ196637 IBL196637:IBM196637 ILH196637:ILI196637 IVD196637:IVE196637 JEZ196637:JFA196637 JOV196637:JOW196637 JYR196637:JYS196637 KIN196637:KIO196637 KSJ196637:KSK196637 LCF196637:LCG196637 LMB196637:LMC196637 LVX196637:LVY196637 MFT196637:MFU196637 MPP196637:MPQ196637 MZL196637:MZM196637 NJH196637:NJI196637 NTD196637:NTE196637 OCZ196637:ODA196637 OMV196637:OMW196637 OWR196637:OWS196637 PGN196637:PGO196637 PQJ196637:PQK196637 QAF196637:QAG196637 QKB196637:QKC196637 QTX196637:QTY196637 RDT196637:RDU196637 RNP196637:RNQ196637 RXL196637:RXM196637 SHH196637:SHI196637 SRD196637:SRE196637 TAZ196637:TBA196637 TKV196637:TKW196637 TUR196637:TUS196637 UEN196637:UEO196637 UOJ196637:UOK196637 UYF196637:UYG196637 VIB196637:VIC196637 VRX196637:VRY196637 WBT196637:WBU196637 WLP196637:WLQ196637 WVL196637:WVM196637 D262173:E262173 IZ262173:JA262173 SV262173:SW262173 ACR262173:ACS262173 AMN262173:AMO262173 AWJ262173:AWK262173 BGF262173:BGG262173 BQB262173:BQC262173 BZX262173:BZY262173 CJT262173:CJU262173 CTP262173:CTQ262173 DDL262173:DDM262173 DNH262173:DNI262173 DXD262173:DXE262173 EGZ262173:EHA262173 EQV262173:EQW262173 FAR262173:FAS262173 FKN262173:FKO262173 FUJ262173:FUK262173 GEF262173:GEG262173 GOB262173:GOC262173 GXX262173:GXY262173 HHT262173:HHU262173 HRP262173:HRQ262173 IBL262173:IBM262173 ILH262173:ILI262173 IVD262173:IVE262173 JEZ262173:JFA262173 JOV262173:JOW262173 JYR262173:JYS262173 KIN262173:KIO262173 KSJ262173:KSK262173 LCF262173:LCG262173 LMB262173:LMC262173 LVX262173:LVY262173 MFT262173:MFU262173 MPP262173:MPQ262173 MZL262173:MZM262173 NJH262173:NJI262173 NTD262173:NTE262173 OCZ262173:ODA262173 OMV262173:OMW262173 OWR262173:OWS262173 PGN262173:PGO262173 PQJ262173:PQK262173 QAF262173:QAG262173 QKB262173:QKC262173 QTX262173:QTY262173 RDT262173:RDU262173 RNP262173:RNQ262173 RXL262173:RXM262173 SHH262173:SHI262173 SRD262173:SRE262173 TAZ262173:TBA262173 TKV262173:TKW262173 TUR262173:TUS262173 UEN262173:UEO262173 UOJ262173:UOK262173 UYF262173:UYG262173 VIB262173:VIC262173 VRX262173:VRY262173 WBT262173:WBU262173 WLP262173:WLQ262173 WVL262173:WVM262173 D327709:E327709 IZ327709:JA327709 SV327709:SW327709 ACR327709:ACS327709 AMN327709:AMO327709 AWJ327709:AWK327709 BGF327709:BGG327709 BQB327709:BQC327709 BZX327709:BZY327709 CJT327709:CJU327709 CTP327709:CTQ327709 DDL327709:DDM327709 DNH327709:DNI327709 DXD327709:DXE327709 EGZ327709:EHA327709 EQV327709:EQW327709 FAR327709:FAS327709 FKN327709:FKO327709 FUJ327709:FUK327709 GEF327709:GEG327709 GOB327709:GOC327709 GXX327709:GXY327709 HHT327709:HHU327709 HRP327709:HRQ327709 IBL327709:IBM327709 ILH327709:ILI327709 IVD327709:IVE327709 JEZ327709:JFA327709 JOV327709:JOW327709 JYR327709:JYS327709 KIN327709:KIO327709 KSJ327709:KSK327709 LCF327709:LCG327709 LMB327709:LMC327709 LVX327709:LVY327709 MFT327709:MFU327709 MPP327709:MPQ327709 MZL327709:MZM327709 NJH327709:NJI327709 NTD327709:NTE327709 OCZ327709:ODA327709 OMV327709:OMW327709 OWR327709:OWS327709 PGN327709:PGO327709 PQJ327709:PQK327709 QAF327709:QAG327709 QKB327709:QKC327709 QTX327709:QTY327709 RDT327709:RDU327709 RNP327709:RNQ327709 RXL327709:RXM327709 SHH327709:SHI327709 SRD327709:SRE327709 TAZ327709:TBA327709 TKV327709:TKW327709 TUR327709:TUS327709 UEN327709:UEO327709 UOJ327709:UOK327709 UYF327709:UYG327709 VIB327709:VIC327709 VRX327709:VRY327709 WBT327709:WBU327709 WLP327709:WLQ327709 WVL327709:WVM327709 D393245:E393245 IZ393245:JA393245 SV393245:SW393245 ACR393245:ACS393245 AMN393245:AMO393245 AWJ393245:AWK393245 BGF393245:BGG393245 BQB393245:BQC393245 BZX393245:BZY393245 CJT393245:CJU393245 CTP393245:CTQ393245 DDL393245:DDM393245 DNH393245:DNI393245 DXD393245:DXE393245 EGZ393245:EHA393245 EQV393245:EQW393245 FAR393245:FAS393245 FKN393245:FKO393245 FUJ393245:FUK393245 GEF393245:GEG393245 GOB393245:GOC393245 GXX393245:GXY393245 HHT393245:HHU393245 HRP393245:HRQ393245 IBL393245:IBM393245 ILH393245:ILI393245 IVD393245:IVE393245 JEZ393245:JFA393245 JOV393245:JOW393245 JYR393245:JYS393245 KIN393245:KIO393245 KSJ393245:KSK393245 LCF393245:LCG393245 LMB393245:LMC393245 LVX393245:LVY393245 MFT393245:MFU393245 MPP393245:MPQ393245 MZL393245:MZM393245 NJH393245:NJI393245 NTD393245:NTE393245 OCZ393245:ODA393245 OMV393245:OMW393245 OWR393245:OWS393245 PGN393245:PGO393245 PQJ393245:PQK393245 QAF393245:QAG393245 QKB393245:QKC393245 QTX393245:QTY393245 RDT393245:RDU393245 RNP393245:RNQ393245 RXL393245:RXM393245 SHH393245:SHI393245 SRD393245:SRE393245 TAZ393245:TBA393245 TKV393245:TKW393245 TUR393245:TUS393245 UEN393245:UEO393245 UOJ393245:UOK393245 UYF393245:UYG393245 VIB393245:VIC393245 VRX393245:VRY393245 WBT393245:WBU393245 WLP393245:WLQ393245 WVL393245:WVM393245 D458781:E458781 IZ458781:JA458781 SV458781:SW458781 ACR458781:ACS458781 AMN458781:AMO458781 AWJ458781:AWK458781 BGF458781:BGG458781 BQB458781:BQC458781 BZX458781:BZY458781 CJT458781:CJU458781 CTP458781:CTQ458781 DDL458781:DDM458781 DNH458781:DNI458781 DXD458781:DXE458781 EGZ458781:EHA458781 EQV458781:EQW458781 FAR458781:FAS458781 FKN458781:FKO458781 FUJ458781:FUK458781 GEF458781:GEG458781 GOB458781:GOC458781 GXX458781:GXY458781 HHT458781:HHU458781 HRP458781:HRQ458781 IBL458781:IBM458781 ILH458781:ILI458781 IVD458781:IVE458781 JEZ458781:JFA458781 JOV458781:JOW458781 JYR458781:JYS458781 KIN458781:KIO458781 KSJ458781:KSK458781 LCF458781:LCG458781 LMB458781:LMC458781 LVX458781:LVY458781 MFT458781:MFU458781 MPP458781:MPQ458781 MZL458781:MZM458781 NJH458781:NJI458781 NTD458781:NTE458781 OCZ458781:ODA458781 OMV458781:OMW458781 OWR458781:OWS458781 PGN458781:PGO458781 PQJ458781:PQK458781 QAF458781:QAG458781 QKB458781:QKC458781 QTX458781:QTY458781 RDT458781:RDU458781 RNP458781:RNQ458781 RXL458781:RXM458781 SHH458781:SHI458781 SRD458781:SRE458781 TAZ458781:TBA458781 TKV458781:TKW458781 TUR458781:TUS458781 UEN458781:UEO458781 UOJ458781:UOK458781 UYF458781:UYG458781 VIB458781:VIC458781 VRX458781:VRY458781 WBT458781:WBU458781 WLP458781:WLQ458781 WVL458781:WVM458781 D524317:E524317 IZ524317:JA524317 SV524317:SW524317 ACR524317:ACS524317 AMN524317:AMO524317 AWJ524317:AWK524317 BGF524317:BGG524317 BQB524317:BQC524317 BZX524317:BZY524317 CJT524317:CJU524317 CTP524317:CTQ524317 DDL524317:DDM524317 DNH524317:DNI524317 DXD524317:DXE524317 EGZ524317:EHA524317 EQV524317:EQW524317 FAR524317:FAS524317 FKN524317:FKO524317 FUJ524317:FUK524317 GEF524317:GEG524317 GOB524317:GOC524317 GXX524317:GXY524317 HHT524317:HHU524317 HRP524317:HRQ524317 IBL524317:IBM524317 ILH524317:ILI524317 IVD524317:IVE524317 JEZ524317:JFA524317 JOV524317:JOW524317 JYR524317:JYS524317 KIN524317:KIO524317 KSJ524317:KSK524317 LCF524317:LCG524317 LMB524317:LMC524317 LVX524317:LVY524317 MFT524317:MFU524317 MPP524317:MPQ524317 MZL524317:MZM524317 NJH524317:NJI524317 NTD524317:NTE524317 OCZ524317:ODA524317 OMV524317:OMW524317 OWR524317:OWS524317 PGN524317:PGO524317 PQJ524317:PQK524317 QAF524317:QAG524317 QKB524317:QKC524317 QTX524317:QTY524317 RDT524317:RDU524317 RNP524317:RNQ524317 RXL524317:RXM524317 SHH524317:SHI524317 SRD524317:SRE524317 TAZ524317:TBA524317 TKV524317:TKW524317 TUR524317:TUS524317 UEN524317:UEO524317 UOJ524317:UOK524317 UYF524317:UYG524317 VIB524317:VIC524317 VRX524317:VRY524317 WBT524317:WBU524317 WLP524317:WLQ524317 WVL524317:WVM524317 D589853:E589853 IZ589853:JA589853 SV589853:SW589853 ACR589853:ACS589853 AMN589853:AMO589853 AWJ589853:AWK589853 BGF589853:BGG589853 BQB589853:BQC589853 BZX589853:BZY589853 CJT589853:CJU589853 CTP589853:CTQ589853 DDL589853:DDM589853 DNH589853:DNI589853 DXD589853:DXE589853 EGZ589853:EHA589853 EQV589853:EQW589853 FAR589853:FAS589853 FKN589853:FKO589853 FUJ589853:FUK589853 GEF589853:GEG589853 GOB589853:GOC589853 GXX589853:GXY589853 HHT589853:HHU589853 HRP589853:HRQ589853 IBL589853:IBM589853 ILH589853:ILI589853 IVD589853:IVE589853 JEZ589853:JFA589853 JOV589853:JOW589853 JYR589853:JYS589853 KIN589853:KIO589853 KSJ589853:KSK589853 LCF589853:LCG589853 LMB589853:LMC589853 LVX589853:LVY589853 MFT589853:MFU589853 MPP589853:MPQ589853 MZL589853:MZM589853 NJH589853:NJI589853 NTD589853:NTE589853 OCZ589853:ODA589853 OMV589853:OMW589853 OWR589853:OWS589853 PGN589853:PGO589853 PQJ589853:PQK589853 QAF589853:QAG589853 QKB589853:QKC589853 QTX589853:QTY589853 RDT589853:RDU589853 RNP589853:RNQ589853 RXL589853:RXM589853 SHH589853:SHI589853 SRD589853:SRE589853 TAZ589853:TBA589853 TKV589853:TKW589853 TUR589853:TUS589853 UEN589853:UEO589853 UOJ589853:UOK589853 UYF589853:UYG589853 VIB589853:VIC589853 VRX589853:VRY589853 WBT589853:WBU589853 WLP589853:WLQ589853 WVL589853:WVM589853 D655389:E655389 IZ655389:JA655389 SV655389:SW655389 ACR655389:ACS655389 AMN655389:AMO655389 AWJ655389:AWK655389 BGF655389:BGG655389 BQB655389:BQC655389 BZX655389:BZY655389 CJT655389:CJU655389 CTP655389:CTQ655389 DDL655389:DDM655389 DNH655389:DNI655389 DXD655389:DXE655389 EGZ655389:EHA655389 EQV655389:EQW655389 FAR655389:FAS655389 FKN655389:FKO655389 FUJ655389:FUK655389 GEF655389:GEG655389 GOB655389:GOC655389 GXX655389:GXY655389 HHT655389:HHU655389 HRP655389:HRQ655389 IBL655389:IBM655389 ILH655389:ILI655389 IVD655389:IVE655389 JEZ655389:JFA655389 JOV655389:JOW655389 JYR655389:JYS655389 KIN655389:KIO655389 KSJ655389:KSK655389 LCF655389:LCG655389 LMB655389:LMC655389 LVX655389:LVY655389 MFT655389:MFU655389 MPP655389:MPQ655389 MZL655389:MZM655389 NJH655389:NJI655389 NTD655389:NTE655389 OCZ655389:ODA655389 OMV655389:OMW655389 OWR655389:OWS655389 PGN655389:PGO655389 PQJ655389:PQK655389 QAF655389:QAG655389 QKB655389:QKC655389 QTX655389:QTY655389 RDT655389:RDU655389 RNP655389:RNQ655389 RXL655389:RXM655389 SHH655389:SHI655389 SRD655389:SRE655389 TAZ655389:TBA655389 TKV655389:TKW655389 TUR655389:TUS655389 UEN655389:UEO655389 UOJ655389:UOK655389 UYF655389:UYG655389 VIB655389:VIC655389 VRX655389:VRY655389 WBT655389:WBU655389 WLP655389:WLQ655389 WVL655389:WVM655389 D720925:E720925 IZ720925:JA720925 SV720925:SW720925 ACR720925:ACS720925 AMN720925:AMO720925 AWJ720925:AWK720925 BGF720925:BGG720925 BQB720925:BQC720925 BZX720925:BZY720925 CJT720925:CJU720925 CTP720925:CTQ720925 DDL720925:DDM720925 DNH720925:DNI720925 DXD720925:DXE720925 EGZ720925:EHA720925 EQV720925:EQW720925 FAR720925:FAS720925 FKN720925:FKO720925 FUJ720925:FUK720925 GEF720925:GEG720925 GOB720925:GOC720925 GXX720925:GXY720925 HHT720925:HHU720925 HRP720925:HRQ720925 IBL720925:IBM720925 ILH720925:ILI720925 IVD720925:IVE720925 JEZ720925:JFA720925 JOV720925:JOW720925 JYR720925:JYS720925 KIN720925:KIO720925 KSJ720925:KSK720925 LCF720925:LCG720925 LMB720925:LMC720925 LVX720925:LVY720925 MFT720925:MFU720925 MPP720925:MPQ720925 MZL720925:MZM720925 NJH720925:NJI720925 NTD720925:NTE720925 OCZ720925:ODA720925 OMV720925:OMW720925 OWR720925:OWS720925 PGN720925:PGO720925 PQJ720925:PQK720925 QAF720925:QAG720925 QKB720925:QKC720925 QTX720925:QTY720925 RDT720925:RDU720925 RNP720925:RNQ720925 RXL720925:RXM720925 SHH720925:SHI720925 SRD720925:SRE720925 TAZ720925:TBA720925 TKV720925:TKW720925 TUR720925:TUS720925 UEN720925:UEO720925 UOJ720925:UOK720925 UYF720925:UYG720925 VIB720925:VIC720925 VRX720925:VRY720925 WBT720925:WBU720925 WLP720925:WLQ720925 WVL720925:WVM720925 D786461:E786461 IZ786461:JA786461 SV786461:SW786461 ACR786461:ACS786461 AMN786461:AMO786461 AWJ786461:AWK786461 BGF786461:BGG786461 BQB786461:BQC786461 BZX786461:BZY786461 CJT786461:CJU786461 CTP786461:CTQ786461 DDL786461:DDM786461 DNH786461:DNI786461 DXD786461:DXE786461 EGZ786461:EHA786461 EQV786461:EQW786461 FAR786461:FAS786461 FKN786461:FKO786461 FUJ786461:FUK786461 GEF786461:GEG786461 GOB786461:GOC786461 GXX786461:GXY786461 HHT786461:HHU786461 HRP786461:HRQ786461 IBL786461:IBM786461 ILH786461:ILI786461 IVD786461:IVE786461 JEZ786461:JFA786461 JOV786461:JOW786461 JYR786461:JYS786461 KIN786461:KIO786461 KSJ786461:KSK786461 LCF786461:LCG786461 LMB786461:LMC786461 LVX786461:LVY786461 MFT786461:MFU786461 MPP786461:MPQ786461 MZL786461:MZM786461 NJH786461:NJI786461 NTD786461:NTE786461 OCZ786461:ODA786461 OMV786461:OMW786461 OWR786461:OWS786461 PGN786461:PGO786461 PQJ786461:PQK786461 QAF786461:QAG786461 QKB786461:QKC786461 QTX786461:QTY786461 RDT786461:RDU786461 RNP786461:RNQ786461 RXL786461:RXM786461 SHH786461:SHI786461 SRD786461:SRE786461 TAZ786461:TBA786461 TKV786461:TKW786461 TUR786461:TUS786461 UEN786461:UEO786461 UOJ786461:UOK786461 UYF786461:UYG786461 VIB786461:VIC786461 VRX786461:VRY786461 WBT786461:WBU786461 WLP786461:WLQ786461 WVL786461:WVM786461 D851997:E851997 IZ851997:JA851997 SV851997:SW851997 ACR851997:ACS851997 AMN851997:AMO851997 AWJ851997:AWK851997 BGF851997:BGG851997 BQB851997:BQC851997 BZX851997:BZY851997 CJT851997:CJU851997 CTP851997:CTQ851997 DDL851997:DDM851997 DNH851997:DNI851997 DXD851997:DXE851997 EGZ851997:EHA851997 EQV851997:EQW851997 FAR851997:FAS851997 FKN851997:FKO851997 FUJ851997:FUK851997 GEF851997:GEG851997 GOB851997:GOC851997 GXX851997:GXY851997 HHT851997:HHU851997 HRP851997:HRQ851997 IBL851997:IBM851997 ILH851997:ILI851997 IVD851997:IVE851997 JEZ851997:JFA851997 JOV851997:JOW851997 JYR851997:JYS851997 KIN851997:KIO851997 KSJ851997:KSK851997 LCF851997:LCG851997 LMB851997:LMC851997 LVX851997:LVY851997 MFT851997:MFU851997 MPP851997:MPQ851997 MZL851997:MZM851997 NJH851997:NJI851997 NTD851997:NTE851997 OCZ851997:ODA851997 OMV851997:OMW851997 OWR851997:OWS851997 PGN851997:PGO851997 PQJ851997:PQK851997 QAF851997:QAG851997 QKB851997:QKC851997 QTX851997:QTY851997 RDT851997:RDU851997 RNP851997:RNQ851997 RXL851997:RXM851997 SHH851997:SHI851997 SRD851997:SRE851997 TAZ851997:TBA851997 TKV851997:TKW851997 TUR851997:TUS851997 UEN851997:UEO851997 UOJ851997:UOK851997 UYF851997:UYG851997 VIB851997:VIC851997 VRX851997:VRY851997 WBT851997:WBU851997 WLP851997:WLQ851997 WVL851997:WVM851997 D917533:E917533 IZ917533:JA917533 SV917533:SW917533 ACR917533:ACS917533 AMN917533:AMO917533 AWJ917533:AWK917533 BGF917533:BGG917533 BQB917533:BQC917533 BZX917533:BZY917533 CJT917533:CJU917533 CTP917533:CTQ917533 DDL917533:DDM917533 DNH917533:DNI917533 DXD917533:DXE917533 EGZ917533:EHA917533 EQV917533:EQW917533 FAR917533:FAS917533 FKN917533:FKO917533 FUJ917533:FUK917533 GEF917533:GEG917533 GOB917533:GOC917533 GXX917533:GXY917533 HHT917533:HHU917533 HRP917533:HRQ917533 IBL917533:IBM917533 ILH917533:ILI917533 IVD917533:IVE917533 JEZ917533:JFA917533 JOV917533:JOW917533 JYR917533:JYS917533 KIN917533:KIO917533 KSJ917533:KSK917533 LCF917533:LCG917533 LMB917533:LMC917533 LVX917533:LVY917533 MFT917533:MFU917533 MPP917533:MPQ917533 MZL917533:MZM917533 NJH917533:NJI917533 NTD917533:NTE917533 OCZ917533:ODA917533 OMV917533:OMW917533 OWR917533:OWS917533 PGN917533:PGO917533 PQJ917533:PQK917533 QAF917533:QAG917533 QKB917533:QKC917533 QTX917533:QTY917533 RDT917533:RDU917533 RNP917533:RNQ917533 RXL917533:RXM917533 SHH917533:SHI917533 SRD917533:SRE917533 TAZ917533:TBA917533 TKV917533:TKW917533 TUR917533:TUS917533 UEN917533:UEO917533 UOJ917533:UOK917533 UYF917533:UYG917533 VIB917533:VIC917533 VRX917533:VRY917533 WBT917533:WBU917533 WLP917533:WLQ917533 WVL917533:WVM917533 D983069:E983069 IZ983069:JA983069 SV983069:SW983069 ACR983069:ACS983069 AMN983069:AMO983069 AWJ983069:AWK983069 BGF983069:BGG983069 BQB983069:BQC983069 BZX983069:BZY983069 CJT983069:CJU983069 CTP983069:CTQ983069 DDL983069:DDM983069 DNH983069:DNI983069 DXD983069:DXE983069 EGZ983069:EHA983069 EQV983069:EQW983069 FAR983069:FAS983069 FKN983069:FKO983069 FUJ983069:FUK983069 GEF983069:GEG983069 GOB983069:GOC983069 GXX983069:GXY983069 HHT983069:HHU983069 HRP983069:HRQ983069 IBL983069:IBM983069 ILH983069:ILI983069 IVD983069:IVE983069 JEZ983069:JFA983069 JOV983069:JOW983069 JYR983069:JYS983069 KIN983069:KIO983069 KSJ983069:KSK983069 LCF983069:LCG983069 LMB983069:LMC983069 LVX983069:LVY983069 MFT983069:MFU983069 MPP983069:MPQ983069 MZL983069:MZM983069 NJH983069:NJI983069 NTD983069:NTE983069 OCZ983069:ODA983069 OMV983069:OMW983069 OWR983069:OWS983069 PGN983069:PGO983069 PQJ983069:PQK983069 QAF983069:QAG983069 QKB983069:QKC983069 QTX983069:QTY983069 RDT983069:RDU983069 RNP983069:RNQ983069 RXL983069:RXM983069 SHH983069:SHI983069 SRD983069:SRE983069 TAZ983069:TBA983069 TKV983069:TKW983069 TUR983069:TUS983069 UEN983069:UEO983069 UOJ983069:UOK983069 UYF983069:UYG983069 VIB983069:VIC983069 VRX983069:VRY983069 WBT983069:WBU983069 WLP983069:WLQ983069 WVL983069:WVM983069 D7:E10 IZ7:JA10 SV7:SW10 ACR7:ACS10 AMN7:AMO10 AWJ7:AWK10 BGF7:BGG10 BQB7:BQC10 BZX7:BZY10 CJT7:CJU10 CTP7:CTQ10 DDL7:DDM10 DNH7:DNI10 DXD7:DXE10 EGZ7:EHA10 EQV7:EQW10 FAR7:FAS10 FKN7:FKO10 FUJ7:FUK10 GEF7:GEG10 GOB7:GOC10 GXX7:GXY10 HHT7:HHU10 HRP7:HRQ10 IBL7:IBM10 ILH7:ILI10 IVD7:IVE10 JEZ7:JFA10 JOV7:JOW10 JYR7:JYS10 KIN7:KIO10 KSJ7:KSK10 LCF7:LCG10 LMB7:LMC10 LVX7:LVY10 MFT7:MFU10 MPP7:MPQ10 MZL7:MZM10 NJH7:NJI10 NTD7:NTE10 OCZ7:ODA10 OMV7:OMW10 OWR7:OWS10 PGN7:PGO10 PQJ7:PQK10 QAF7:QAG10 QKB7:QKC10 QTX7:QTY10 RDT7:RDU10 RNP7:RNQ10 RXL7:RXM10 SHH7:SHI10 SRD7:SRE10 TAZ7:TBA10 TKV7:TKW10 TUR7:TUS10 UEN7:UEO10 UOJ7:UOK10 UYF7:UYG10 VIB7:VIC10 VRX7:VRY10 WBT7:WBU10 WLP7:WLQ10 WVL7:WVM10 D65543:E65546 IZ65543:JA65546 SV65543:SW65546 ACR65543:ACS65546 AMN65543:AMO65546 AWJ65543:AWK65546 BGF65543:BGG65546 BQB65543:BQC65546 BZX65543:BZY65546 CJT65543:CJU65546 CTP65543:CTQ65546 DDL65543:DDM65546 DNH65543:DNI65546 DXD65543:DXE65546 EGZ65543:EHA65546 EQV65543:EQW65546 FAR65543:FAS65546 FKN65543:FKO65546 FUJ65543:FUK65546 GEF65543:GEG65546 GOB65543:GOC65546 GXX65543:GXY65546 HHT65543:HHU65546 HRP65543:HRQ65546 IBL65543:IBM65546 ILH65543:ILI65546 IVD65543:IVE65546 JEZ65543:JFA65546 JOV65543:JOW65546 JYR65543:JYS65546 KIN65543:KIO65546 KSJ65543:KSK65546 LCF65543:LCG65546 LMB65543:LMC65546 LVX65543:LVY65546 MFT65543:MFU65546 MPP65543:MPQ65546 MZL65543:MZM65546 NJH65543:NJI65546 NTD65543:NTE65546 OCZ65543:ODA65546 OMV65543:OMW65546 OWR65543:OWS65546 PGN65543:PGO65546 PQJ65543:PQK65546 QAF65543:QAG65546 QKB65543:QKC65546 QTX65543:QTY65546 RDT65543:RDU65546 RNP65543:RNQ65546 RXL65543:RXM65546 SHH65543:SHI65546 SRD65543:SRE65546 TAZ65543:TBA65546 TKV65543:TKW65546 TUR65543:TUS65546 UEN65543:UEO65546 UOJ65543:UOK65546 UYF65543:UYG65546 VIB65543:VIC65546 VRX65543:VRY65546 WBT65543:WBU65546 WLP65543:WLQ65546 WVL65543:WVM65546 D131079:E131082 IZ131079:JA131082 SV131079:SW131082 ACR131079:ACS131082 AMN131079:AMO131082 AWJ131079:AWK131082 BGF131079:BGG131082 BQB131079:BQC131082 BZX131079:BZY131082 CJT131079:CJU131082 CTP131079:CTQ131082 DDL131079:DDM131082 DNH131079:DNI131082 DXD131079:DXE131082 EGZ131079:EHA131082 EQV131079:EQW131082 FAR131079:FAS131082 FKN131079:FKO131082 FUJ131079:FUK131082 GEF131079:GEG131082 GOB131079:GOC131082 GXX131079:GXY131082 HHT131079:HHU131082 HRP131079:HRQ131082 IBL131079:IBM131082 ILH131079:ILI131082 IVD131079:IVE131082 JEZ131079:JFA131082 JOV131079:JOW131082 JYR131079:JYS131082 KIN131079:KIO131082 KSJ131079:KSK131082 LCF131079:LCG131082 LMB131079:LMC131082 LVX131079:LVY131082 MFT131079:MFU131082 MPP131079:MPQ131082 MZL131079:MZM131082 NJH131079:NJI131082 NTD131079:NTE131082 OCZ131079:ODA131082 OMV131079:OMW131082 OWR131079:OWS131082 PGN131079:PGO131082 PQJ131079:PQK131082 QAF131079:QAG131082 QKB131079:QKC131082 QTX131079:QTY131082 RDT131079:RDU131082 RNP131079:RNQ131082 RXL131079:RXM131082 SHH131079:SHI131082 SRD131079:SRE131082 TAZ131079:TBA131082 TKV131079:TKW131082 TUR131079:TUS131082 UEN131079:UEO131082 UOJ131079:UOK131082 UYF131079:UYG131082 VIB131079:VIC131082 VRX131079:VRY131082 WBT131079:WBU131082 WLP131079:WLQ131082 WVL131079:WVM131082 D196615:E196618 IZ196615:JA196618 SV196615:SW196618 ACR196615:ACS196618 AMN196615:AMO196618 AWJ196615:AWK196618 BGF196615:BGG196618 BQB196615:BQC196618 BZX196615:BZY196618 CJT196615:CJU196618 CTP196615:CTQ196618 DDL196615:DDM196618 DNH196615:DNI196618 DXD196615:DXE196618 EGZ196615:EHA196618 EQV196615:EQW196618 FAR196615:FAS196618 FKN196615:FKO196618 FUJ196615:FUK196618 GEF196615:GEG196618 GOB196615:GOC196618 GXX196615:GXY196618 HHT196615:HHU196618 HRP196615:HRQ196618 IBL196615:IBM196618 ILH196615:ILI196618 IVD196615:IVE196618 JEZ196615:JFA196618 JOV196615:JOW196618 JYR196615:JYS196618 KIN196615:KIO196618 KSJ196615:KSK196618 LCF196615:LCG196618 LMB196615:LMC196618 LVX196615:LVY196618 MFT196615:MFU196618 MPP196615:MPQ196618 MZL196615:MZM196618 NJH196615:NJI196618 NTD196615:NTE196618 OCZ196615:ODA196618 OMV196615:OMW196618 OWR196615:OWS196618 PGN196615:PGO196618 PQJ196615:PQK196618 QAF196615:QAG196618 QKB196615:QKC196618 QTX196615:QTY196618 RDT196615:RDU196618 RNP196615:RNQ196618 RXL196615:RXM196618 SHH196615:SHI196618 SRD196615:SRE196618 TAZ196615:TBA196618 TKV196615:TKW196618 TUR196615:TUS196618 UEN196615:UEO196618 UOJ196615:UOK196618 UYF196615:UYG196618 VIB196615:VIC196618 VRX196615:VRY196618 WBT196615:WBU196618 WLP196615:WLQ196618 WVL196615:WVM196618 D262151:E262154 IZ262151:JA262154 SV262151:SW262154 ACR262151:ACS262154 AMN262151:AMO262154 AWJ262151:AWK262154 BGF262151:BGG262154 BQB262151:BQC262154 BZX262151:BZY262154 CJT262151:CJU262154 CTP262151:CTQ262154 DDL262151:DDM262154 DNH262151:DNI262154 DXD262151:DXE262154 EGZ262151:EHA262154 EQV262151:EQW262154 FAR262151:FAS262154 FKN262151:FKO262154 FUJ262151:FUK262154 GEF262151:GEG262154 GOB262151:GOC262154 GXX262151:GXY262154 HHT262151:HHU262154 HRP262151:HRQ262154 IBL262151:IBM262154 ILH262151:ILI262154 IVD262151:IVE262154 JEZ262151:JFA262154 JOV262151:JOW262154 JYR262151:JYS262154 KIN262151:KIO262154 KSJ262151:KSK262154 LCF262151:LCG262154 LMB262151:LMC262154 LVX262151:LVY262154 MFT262151:MFU262154 MPP262151:MPQ262154 MZL262151:MZM262154 NJH262151:NJI262154 NTD262151:NTE262154 OCZ262151:ODA262154 OMV262151:OMW262154 OWR262151:OWS262154 PGN262151:PGO262154 PQJ262151:PQK262154 QAF262151:QAG262154 QKB262151:QKC262154 QTX262151:QTY262154 RDT262151:RDU262154 RNP262151:RNQ262154 RXL262151:RXM262154 SHH262151:SHI262154 SRD262151:SRE262154 TAZ262151:TBA262154 TKV262151:TKW262154 TUR262151:TUS262154 UEN262151:UEO262154 UOJ262151:UOK262154 UYF262151:UYG262154 VIB262151:VIC262154 VRX262151:VRY262154 WBT262151:WBU262154 WLP262151:WLQ262154 WVL262151:WVM262154 D327687:E327690 IZ327687:JA327690 SV327687:SW327690 ACR327687:ACS327690 AMN327687:AMO327690 AWJ327687:AWK327690 BGF327687:BGG327690 BQB327687:BQC327690 BZX327687:BZY327690 CJT327687:CJU327690 CTP327687:CTQ327690 DDL327687:DDM327690 DNH327687:DNI327690 DXD327687:DXE327690 EGZ327687:EHA327690 EQV327687:EQW327690 FAR327687:FAS327690 FKN327687:FKO327690 FUJ327687:FUK327690 GEF327687:GEG327690 GOB327687:GOC327690 GXX327687:GXY327690 HHT327687:HHU327690 HRP327687:HRQ327690 IBL327687:IBM327690 ILH327687:ILI327690 IVD327687:IVE327690 JEZ327687:JFA327690 JOV327687:JOW327690 JYR327687:JYS327690 KIN327687:KIO327690 KSJ327687:KSK327690 LCF327687:LCG327690 LMB327687:LMC327690 LVX327687:LVY327690 MFT327687:MFU327690 MPP327687:MPQ327690 MZL327687:MZM327690 NJH327687:NJI327690 NTD327687:NTE327690 OCZ327687:ODA327690 OMV327687:OMW327690 OWR327687:OWS327690 PGN327687:PGO327690 PQJ327687:PQK327690 QAF327687:QAG327690 QKB327687:QKC327690 QTX327687:QTY327690 RDT327687:RDU327690 RNP327687:RNQ327690 RXL327687:RXM327690 SHH327687:SHI327690 SRD327687:SRE327690 TAZ327687:TBA327690 TKV327687:TKW327690 TUR327687:TUS327690 UEN327687:UEO327690 UOJ327687:UOK327690 UYF327687:UYG327690 VIB327687:VIC327690 VRX327687:VRY327690 WBT327687:WBU327690 WLP327687:WLQ327690 WVL327687:WVM327690 D393223:E393226 IZ393223:JA393226 SV393223:SW393226 ACR393223:ACS393226 AMN393223:AMO393226 AWJ393223:AWK393226 BGF393223:BGG393226 BQB393223:BQC393226 BZX393223:BZY393226 CJT393223:CJU393226 CTP393223:CTQ393226 DDL393223:DDM393226 DNH393223:DNI393226 DXD393223:DXE393226 EGZ393223:EHA393226 EQV393223:EQW393226 FAR393223:FAS393226 FKN393223:FKO393226 FUJ393223:FUK393226 GEF393223:GEG393226 GOB393223:GOC393226 GXX393223:GXY393226 HHT393223:HHU393226 HRP393223:HRQ393226 IBL393223:IBM393226 ILH393223:ILI393226 IVD393223:IVE393226 JEZ393223:JFA393226 JOV393223:JOW393226 JYR393223:JYS393226 KIN393223:KIO393226 KSJ393223:KSK393226 LCF393223:LCG393226 LMB393223:LMC393226 LVX393223:LVY393226 MFT393223:MFU393226 MPP393223:MPQ393226 MZL393223:MZM393226 NJH393223:NJI393226 NTD393223:NTE393226 OCZ393223:ODA393226 OMV393223:OMW393226 OWR393223:OWS393226 PGN393223:PGO393226 PQJ393223:PQK393226 QAF393223:QAG393226 QKB393223:QKC393226 QTX393223:QTY393226 RDT393223:RDU393226 RNP393223:RNQ393226 RXL393223:RXM393226 SHH393223:SHI393226 SRD393223:SRE393226 TAZ393223:TBA393226 TKV393223:TKW393226 TUR393223:TUS393226 UEN393223:UEO393226 UOJ393223:UOK393226 UYF393223:UYG393226 VIB393223:VIC393226 VRX393223:VRY393226 WBT393223:WBU393226 WLP393223:WLQ393226 WVL393223:WVM393226 D458759:E458762 IZ458759:JA458762 SV458759:SW458762 ACR458759:ACS458762 AMN458759:AMO458762 AWJ458759:AWK458762 BGF458759:BGG458762 BQB458759:BQC458762 BZX458759:BZY458762 CJT458759:CJU458762 CTP458759:CTQ458762 DDL458759:DDM458762 DNH458759:DNI458762 DXD458759:DXE458762 EGZ458759:EHA458762 EQV458759:EQW458762 FAR458759:FAS458762 FKN458759:FKO458762 FUJ458759:FUK458762 GEF458759:GEG458762 GOB458759:GOC458762 GXX458759:GXY458762 HHT458759:HHU458762 HRP458759:HRQ458762 IBL458759:IBM458762 ILH458759:ILI458762 IVD458759:IVE458762 JEZ458759:JFA458762 JOV458759:JOW458762 JYR458759:JYS458762 KIN458759:KIO458762 KSJ458759:KSK458762 LCF458759:LCG458762 LMB458759:LMC458762 LVX458759:LVY458762 MFT458759:MFU458762 MPP458759:MPQ458762 MZL458759:MZM458762 NJH458759:NJI458762 NTD458759:NTE458762 OCZ458759:ODA458762 OMV458759:OMW458762 OWR458759:OWS458762 PGN458759:PGO458762 PQJ458759:PQK458762 QAF458759:QAG458762 QKB458759:QKC458762 QTX458759:QTY458762 RDT458759:RDU458762 RNP458759:RNQ458762 RXL458759:RXM458762 SHH458759:SHI458762 SRD458759:SRE458762 TAZ458759:TBA458762 TKV458759:TKW458762 TUR458759:TUS458762 UEN458759:UEO458762 UOJ458759:UOK458762 UYF458759:UYG458762 VIB458759:VIC458762 VRX458759:VRY458762 WBT458759:WBU458762 WLP458759:WLQ458762 WVL458759:WVM458762 D524295:E524298 IZ524295:JA524298 SV524295:SW524298 ACR524295:ACS524298 AMN524295:AMO524298 AWJ524295:AWK524298 BGF524295:BGG524298 BQB524295:BQC524298 BZX524295:BZY524298 CJT524295:CJU524298 CTP524295:CTQ524298 DDL524295:DDM524298 DNH524295:DNI524298 DXD524295:DXE524298 EGZ524295:EHA524298 EQV524295:EQW524298 FAR524295:FAS524298 FKN524295:FKO524298 FUJ524295:FUK524298 GEF524295:GEG524298 GOB524295:GOC524298 GXX524295:GXY524298 HHT524295:HHU524298 HRP524295:HRQ524298 IBL524295:IBM524298 ILH524295:ILI524298 IVD524295:IVE524298 JEZ524295:JFA524298 JOV524295:JOW524298 JYR524295:JYS524298 KIN524295:KIO524298 KSJ524295:KSK524298 LCF524295:LCG524298 LMB524295:LMC524298 LVX524295:LVY524298 MFT524295:MFU524298 MPP524295:MPQ524298 MZL524295:MZM524298 NJH524295:NJI524298 NTD524295:NTE524298 OCZ524295:ODA524298 OMV524295:OMW524298 OWR524295:OWS524298 PGN524295:PGO524298 PQJ524295:PQK524298 QAF524295:QAG524298 QKB524295:QKC524298 QTX524295:QTY524298 RDT524295:RDU524298 RNP524295:RNQ524298 RXL524295:RXM524298 SHH524295:SHI524298 SRD524295:SRE524298 TAZ524295:TBA524298 TKV524295:TKW524298 TUR524295:TUS524298 UEN524295:UEO524298 UOJ524295:UOK524298 UYF524295:UYG524298 VIB524295:VIC524298 VRX524295:VRY524298 WBT524295:WBU524298 WLP524295:WLQ524298 WVL524295:WVM524298 D589831:E589834 IZ589831:JA589834 SV589831:SW589834 ACR589831:ACS589834 AMN589831:AMO589834 AWJ589831:AWK589834 BGF589831:BGG589834 BQB589831:BQC589834 BZX589831:BZY589834 CJT589831:CJU589834 CTP589831:CTQ589834 DDL589831:DDM589834 DNH589831:DNI589834 DXD589831:DXE589834 EGZ589831:EHA589834 EQV589831:EQW589834 FAR589831:FAS589834 FKN589831:FKO589834 FUJ589831:FUK589834 GEF589831:GEG589834 GOB589831:GOC589834 GXX589831:GXY589834 HHT589831:HHU589834 HRP589831:HRQ589834 IBL589831:IBM589834 ILH589831:ILI589834 IVD589831:IVE589834 JEZ589831:JFA589834 JOV589831:JOW589834 JYR589831:JYS589834 KIN589831:KIO589834 KSJ589831:KSK589834 LCF589831:LCG589834 LMB589831:LMC589834 LVX589831:LVY589834 MFT589831:MFU589834 MPP589831:MPQ589834 MZL589831:MZM589834 NJH589831:NJI589834 NTD589831:NTE589834 OCZ589831:ODA589834 OMV589831:OMW589834 OWR589831:OWS589834 PGN589831:PGO589834 PQJ589831:PQK589834 QAF589831:QAG589834 QKB589831:QKC589834 QTX589831:QTY589834 RDT589831:RDU589834 RNP589831:RNQ589834 RXL589831:RXM589834 SHH589831:SHI589834 SRD589831:SRE589834 TAZ589831:TBA589834 TKV589831:TKW589834 TUR589831:TUS589834 UEN589831:UEO589834 UOJ589831:UOK589834 UYF589831:UYG589834 VIB589831:VIC589834 VRX589831:VRY589834 WBT589831:WBU589834 WLP589831:WLQ589834 WVL589831:WVM589834 D655367:E655370 IZ655367:JA655370 SV655367:SW655370 ACR655367:ACS655370 AMN655367:AMO655370 AWJ655367:AWK655370 BGF655367:BGG655370 BQB655367:BQC655370 BZX655367:BZY655370 CJT655367:CJU655370 CTP655367:CTQ655370 DDL655367:DDM655370 DNH655367:DNI655370 DXD655367:DXE655370 EGZ655367:EHA655370 EQV655367:EQW655370 FAR655367:FAS655370 FKN655367:FKO655370 FUJ655367:FUK655370 GEF655367:GEG655370 GOB655367:GOC655370 GXX655367:GXY655370 HHT655367:HHU655370 HRP655367:HRQ655370 IBL655367:IBM655370 ILH655367:ILI655370 IVD655367:IVE655370 JEZ655367:JFA655370 JOV655367:JOW655370 JYR655367:JYS655370 KIN655367:KIO655370 KSJ655367:KSK655370 LCF655367:LCG655370 LMB655367:LMC655370 LVX655367:LVY655370 MFT655367:MFU655370 MPP655367:MPQ655370 MZL655367:MZM655370 NJH655367:NJI655370 NTD655367:NTE655370 OCZ655367:ODA655370 OMV655367:OMW655370 OWR655367:OWS655370 PGN655367:PGO655370 PQJ655367:PQK655370 QAF655367:QAG655370 QKB655367:QKC655370 QTX655367:QTY655370 RDT655367:RDU655370 RNP655367:RNQ655370 RXL655367:RXM655370 SHH655367:SHI655370 SRD655367:SRE655370 TAZ655367:TBA655370 TKV655367:TKW655370 TUR655367:TUS655370 UEN655367:UEO655370 UOJ655367:UOK655370 UYF655367:UYG655370 VIB655367:VIC655370 VRX655367:VRY655370 WBT655367:WBU655370 WLP655367:WLQ655370 WVL655367:WVM655370 D720903:E720906 IZ720903:JA720906 SV720903:SW720906 ACR720903:ACS720906 AMN720903:AMO720906 AWJ720903:AWK720906 BGF720903:BGG720906 BQB720903:BQC720906 BZX720903:BZY720906 CJT720903:CJU720906 CTP720903:CTQ720906 DDL720903:DDM720906 DNH720903:DNI720906 DXD720903:DXE720906 EGZ720903:EHA720906 EQV720903:EQW720906 FAR720903:FAS720906 FKN720903:FKO720906 FUJ720903:FUK720906 GEF720903:GEG720906 GOB720903:GOC720906 GXX720903:GXY720906 HHT720903:HHU720906 HRP720903:HRQ720906 IBL720903:IBM720906 ILH720903:ILI720906 IVD720903:IVE720906 JEZ720903:JFA720906 JOV720903:JOW720906 JYR720903:JYS720906 KIN720903:KIO720906 KSJ720903:KSK720906 LCF720903:LCG720906 LMB720903:LMC720906 LVX720903:LVY720906 MFT720903:MFU720906 MPP720903:MPQ720906 MZL720903:MZM720906 NJH720903:NJI720906 NTD720903:NTE720906 OCZ720903:ODA720906 OMV720903:OMW720906 OWR720903:OWS720906 PGN720903:PGO720906 PQJ720903:PQK720906 QAF720903:QAG720906 QKB720903:QKC720906 QTX720903:QTY720906 RDT720903:RDU720906 RNP720903:RNQ720906 RXL720903:RXM720906 SHH720903:SHI720906 SRD720903:SRE720906 TAZ720903:TBA720906 TKV720903:TKW720906 TUR720903:TUS720906 UEN720903:UEO720906 UOJ720903:UOK720906 UYF720903:UYG720906 VIB720903:VIC720906 VRX720903:VRY720906 WBT720903:WBU720906 WLP720903:WLQ720906 WVL720903:WVM720906 D786439:E786442 IZ786439:JA786442 SV786439:SW786442 ACR786439:ACS786442 AMN786439:AMO786442 AWJ786439:AWK786442 BGF786439:BGG786442 BQB786439:BQC786442 BZX786439:BZY786442 CJT786439:CJU786442 CTP786439:CTQ786442 DDL786439:DDM786442 DNH786439:DNI786442 DXD786439:DXE786442 EGZ786439:EHA786442 EQV786439:EQW786442 FAR786439:FAS786442 FKN786439:FKO786442 FUJ786439:FUK786442 GEF786439:GEG786442 GOB786439:GOC786442 GXX786439:GXY786442 HHT786439:HHU786442 HRP786439:HRQ786442 IBL786439:IBM786442 ILH786439:ILI786442 IVD786439:IVE786442 JEZ786439:JFA786442 JOV786439:JOW786442 JYR786439:JYS786442 KIN786439:KIO786442 KSJ786439:KSK786442 LCF786439:LCG786442 LMB786439:LMC786442 LVX786439:LVY786442 MFT786439:MFU786442 MPP786439:MPQ786442 MZL786439:MZM786442 NJH786439:NJI786442 NTD786439:NTE786442 OCZ786439:ODA786442 OMV786439:OMW786442 OWR786439:OWS786442 PGN786439:PGO786442 PQJ786439:PQK786442 QAF786439:QAG786442 QKB786439:QKC786442 QTX786439:QTY786442 RDT786439:RDU786442 RNP786439:RNQ786442 RXL786439:RXM786442 SHH786439:SHI786442 SRD786439:SRE786442 TAZ786439:TBA786442 TKV786439:TKW786442 TUR786439:TUS786442 UEN786439:UEO786442 UOJ786439:UOK786442 UYF786439:UYG786442 VIB786439:VIC786442 VRX786439:VRY786442 WBT786439:WBU786442 WLP786439:WLQ786442 WVL786439:WVM786442 D851975:E851978 IZ851975:JA851978 SV851975:SW851978 ACR851975:ACS851978 AMN851975:AMO851978 AWJ851975:AWK851978 BGF851975:BGG851978 BQB851975:BQC851978 BZX851975:BZY851978 CJT851975:CJU851978 CTP851975:CTQ851978 DDL851975:DDM851978 DNH851975:DNI851978 DXD851975:DXE851978 EGZ851975:EHA851978 EQV851975:EQW851978 FAR851975:FAS851978 FKN851975:FKO851978 FUJ851975:FUK851978 GEF851975:GEG851978 GOB851975:GOC851978 GXX851975:GXY851978 HHT851975:HHU851978 HRP851975:HRQ851978 IBL851975:IBM851978 ILH851975:ILI851978 IVD851975:IVE851978 JEZ851975:JFA851978 JOV851975:JOW851978 JYR851975:JYS851978 KIN851975:KIO851978 KSJ851975:KSK851978 LCF851975:LCG851978 LMB851975:LMC851978 LVX851975:LVY851978 MFT851975:MFU851978 MPP851975:MPQ851978 MZL851975:MZM851978 NJH851975:NJI851978 NTD851975:NTE851978 OCZ851975:ODA851978 OMV851975:OMW851978 OWR851975:OWS851978 PGN851975:PGO851978 PQJ851975:PQK851978 QAF851975:QAG851978 QKB851975:QKC851978 QTX851975:QTY851978 RDT851975:RDU851978 RNP851975:RNQ851978 RXL851975:RXM851978 SHH851975:SHI851978 SRD851975:SRE851978 TAZ851975:TBA851978 TKV851975:TKW851978 TUR851975:TUS851978 UEN851975:UEO851978 UOJ851975:UOK851978 UYF851975:UYG851978 VIB851975:VIC851978 VRX851975:VRY851978 WBT851975:WBU851978 WLP851975:WLQ851978 WVL851975:WVM851978 D917511:E917514 IZ917511:JA917514 SV917511:SW917514 ACR917511:ACS917514 AMN917511:AMO917514 AWJ917511:AWK917514 BGF917511:BGG917514 BQB917511:BQC917514 BZX917511:BZY917514 CJT917511:CJU917514 CTP917511:CTQ917514 DDL917511:DDM917514 DNH917511:DNI917514 DXD917511:DXE917514 EGZ917511:EHA917514 EQV917511:EQW917514 FAR917511:FAS917514 FKN917511:FKO917514 FUJ917511:FUK917514 GEF917511:GEG917514 GOB917511:GOC917514 GXX917511:GXY917514 HHT917511:HHU917514 HRP917511:HRQ917514 IBL917511:IBM917514 ILH917511:ILI917514 IVD917511:IVE917514 JEZ917511:JFA917514 JOV917511:JOW917514 JYR917511:JYS917514 KIN917511:KIO917514 KSJ917511:KSK917514 LCF917511:LCG917514 LMB917511:LMC917514 LVX917511:LVY917514 MFT917511:MFU917514 MPP917511:MPQ917514 MZL917511:MZM917514 NJH917511:NJI917514 NTD917511:NTE917514 OCZ917511:ODA917514 OMV917511:OMW917514 OWR917511:OWS917514 PGN917511:PGO917514 PQJ917511:PQK917514 QAF917511:QAG917514 QKB917511:QKC917514 QTX917511:QTY917514 RDT917511:RDU917514 RNP917511:RNQ917514 RXL917511:RXM917514 SHH917511:SHI917514 SRD917511:SRE917514 TAZ917511:TBA917514 TKV917511:TKW917514 TUR917511:TUS917514 UEN917511:UEO917514 UOJ917511:UOK917514 UYF917511:UYG917514 VIB917511:VIC917514 VRX917511:VRY917514 WBT917511:WBU917514 WLP917511:WLQ917514 WVL917511:WVM917514 D983047:E983050 IZ983047:JA983050 SV983047:SW983050 ACR983047:ACS983050 AMN983047:AMO983050 AWJ983047:AWK983050 BGF983047:BGG983050 BQB983047:BQC983050 BZX983047:BZY983050 CJT983047:CJU983050 CTP983047:CTQ983050 DDL983047:DDM983050 DNH983047:DNI983050 DXD983047:DXE983050 EGZ983047:EHA983050 EQV983047:EQW983050 FAR983047:FAS983050 FKN983047:FKO983050 FUJ983047:FUK983050 GEF983047:GEG983050 GOB983047:GOC983050 GXX983047:GXY983050 HHT983047:HHU983050 HRP983047:HRQ983050 IBL983047:IBM983050 ILH983047:ILI983050 IVD983047:IVE983050 JEZ983047:JFA983050 JOV983047:JOW983050 JYR983047:JYS983050 KIN983047:KIO983050 KSJ983047:KSK983050 LCF983047:LCG983050 LMB983047:LMC983050 LVX983047:LVY983050 MFT983047:MFU983050 MPP983047:MPQ983050 MZL983047:MZM983050 NJH983047:NJI983050 NTD983047:NTE983050 OCZ983047:ODA983050 OMV983047:OMW983050 OWR983047:OWS983050 PGN983047:PGO983050 PQJ983047:PQK983050 QAF983047:QAG983050 QKB983047:QKC983050 QTX983047:QTY983050 RDT983047:RDU983050 RNP983047:RNQ983050 RXL983047:RXM983050 SHH983047:SHI983050 SRD983047:SRE983050 TAZ983047:TBA983050 TKV983047:TKW983050 TUR983047:TUS983050 UEN983047:UEO983050 UOJ983047:UOK983050 UYF983047:UYG983050 VIB983047:VIC983050 VRX983047:VRY983050 WBT983047:WBU983050 WLP983047:WLQ983050 WVL983047:WVM983050 D14:E17 IZ14:JA17 SV14:SW17 ACR14:ACS17 AMN14:AMO17 AWJ14:AWK17 BGF14:BGG17 BQB14:BQC17 BZX14:BZY17 CJT14:CJU17 CTP14:CTQ17 DDL14:DDM17 DNH14:DNI17 DXD14:DXE17 EGZ14:EHA17 EQV14:EQW17 FAR14:FAS17 FKN14:FKO17 FUJ14:FUK17 GEF14:GEG17 GOB14:GOC17 GXX14:GXY17 HHT14:HHU17 HRP14:HRQ17 IBL14:IBM17 ILH14:ILI17 IVD14:IVE17 JEZ14:JFA17 JOV14:JOW17 JYR14:JYS17 KIN14:KIO17 KSJ14:KSK17 LCF14:LCG17 LMB14:LMC17 LVX14:LVY17 MFT14:MFU17 MPP14:MPQ17 MZL14:MZM17 NJH14:NJI17 NTD14:NTE17 OCZ14:ODA17 OMV14:OMW17 OWR14:OWS17 PGN14:PGO17 PQJ14:PQK17 QAF14:QAG17 QKB14:QKC17 QTX14:QTY17 RDT14:RDU17 RNP14:RNQ17 RXL14:RXM17 SHH14:SHI17 SRD14:SRE17 TAZ14:TBA17 TKV14:TKW17 TUR14:TUS17 UEN14:UEO17 UOJ14:UOK17 UYF14:UYG17 VIB14:VIC17 VRX14:VRY17 WBT14:WBU17 WLP14:WLQ17 WVL14:WVM17 D65550:E65553 IZ65550:JA65553 SV65550:SW65553 ACR65550:ACS65553 AMN65550:AMO65553 AWJ65550:AWK65553 BGF65550:BGG65553 BQB65550:BQC65553 BZX65550:BZY65553 CJT65550:CJU65553 CTP65550:CTQ65553 DDL65550:DDM65553 DNH65550:DNI65553 DXD65550:DXE65553 EGZ65550:EHA65553 EQV65550:EQW65553 FAR65550:FAS65553 FKN65550:FKO65553 FUJ65550:FUK65553 GEF65550:GEG65553 GOB65550:GOC65553 GXX65550:GXY65553 HHT65550:HHU65553 HRP65550:HRQ65553 IBL65550:IBM65553 ILH65550:ILI65553 IVD65550:IVE65553 JEZ65550:JFA65553 JOV65550:JOW65553 JYR65550:JYS65553 KIN65550:KIO65553 KSJ65550:KSK65553 LCF65550:LCG65553 LMB65550:LMC65553 LVX65550:LVY65553 MFT65550:MFU65553 MPP65550:MPQ65553 MZL65550:MZM65553 NJH65550:NJI65553 NTD65550:NTE65553 OCZ65550:ODA65553 OMV65550:OMW65553 OWR65550:OWS65553 PGN65550:PGO65553 PQJ65550:PQK65553 QAF65550:QAG65553 QKB65550:QKC65553 QTX65550:QTY65553 RDT65550:RDU65553 RNP65550:RNQ65553 RXL65550:RXM65553 SHH65550:SHI65553 SRD65550:SRE65553 TAZ65550:TBA65553 TKV65550:TKW65553 TUR65550:TUS65553 UEN65550:UEO65553 UOJ65550:UOK65553 UYF65550:UYG65553 VIB65550:VIC65553 VRX65550:VRY65553 WBT65550:WBU65553 WLP65550:WLQ65553 WVL65550:WVM65553 D131086:E131089 IZ131086:JA131089 SV131086:SW131089 ACR131086:ACS131089 AMN131086:AMO131089 AWJ131086:AWK131089 BGF131086:BGG131089 BQB131086:BQC131089 BZX131086:BZY131089 CJT131086:CJU131089 CTP131086:CTQ131089 DDL131086:DDM131089 DNH131086:DNI131089 DXD131086:DXE131089 EGZ131086:EHA131089 EQV131086:EQW131089 FAR131086:FAS131089 FKN131086:FKO131089 FUJ131086:FUK131089 GEF131086:GEG131089 GOB131086:GOC131089 GXX131086:GXY131089 HHT131086:HHU131089 HRP131086:HRQ131089 IBL131086:IBM131089 ILH131086:ILI131089 IVD131086:IVE131089 JEZ131086:JFA131089 JOV131086:JOW131089 JYR131086:JYS131089 KIN131086:KIO131089 KSJ131086:KSK131089 LCF131086:LCG131089 LMB131086:LMC131089 LVX131086:LVY131089 MFT131086:MFU131089 MPP131086:MPQ131089 MZL131086:MZM131089 NJH131086:NJI131089 NTD131086:NTE131089 OCZ131086:ODA131089 OMV131086:OMW131089 OWR131086:OWS131089 PGN131086:PGO131089 PQJ131086:PQK131089 QAF131086:QAG131089 QKB131086:QKC131089 QTX131086:QTY131089 RDT131086:RDU131089 RNP131086:RNQ131089 RXL131086:RXM131089 SHH131086:SHI131089 SRD131086:SRE131089 TAZ131086:TBA131089 TKV131086:TKW131089 TUR131086:TUS131089 UEN131086:UEO131089 UOJ131086:UOK131089 UYF131086:UYG131089 VIB131086:VIC131089 VRX131086:VRY131089 WBT131086:WBU131089 WLP131086:WLQ131089 WVL131086:WVM131089 D196622:E196625 IZ196622:JA196625 SV196622:SW196625 ACR196622:ACS196625 AMN196622:AMO196625 AWJ196622:AWK196625 BGF196622:BGG196625 BQB196622:BQC196625 BZX196622:BZY196625 CJT196622:CJU196625 CTP196622:CTQ196625 DDL196622:DDM196625 DNH196622:DNI196625 DXD196622:DXE196625 EGZ196622:EHA196625 EQV196622:EQW196625 FAR196622:FAS196625 FKN196622:FKO196625 FUJ196622:FUK196625 GEF196622:GEG196625 GOB196622:GOC196625 GXX196622:GXY196625 HHT196622:HHU196625 HRP196622:HRQ196625 IBL196622:IBM196625 ILH196622:ILI196625 IVD196622:IVE196625 JEZ196622:JFA196625 JOV196622:JOW196625 JYR196622:JYS196625 KIN196622:KIO196625 KSJ196622:KSK196625 LCF196622:LCG196625 LMB196622:LMC196625 LVX196622:LVY196625 MFT196622:MFU196625 MPP196622:MPQ196625 MZL196622:MZM196625 NJH196622:NJI196625 NTD196622:NTE196625 OCZ196622:ODA196625 OMV196622:OMW196625 OWR196622:OWS196625 PGN196622:PGO196625 PQJ196622:PQK196625 QAF196622:QAG196625 QKB196622:QKC196625 QTX196622:QTY196625 RDT196622:RDU196625 RNP196622:RNQ196625 RXL196622:RXM196625 SHH196622:SHI196625 SRD196622:SRE196625 TAZ196622:TBA196625 TKV196622:TKW196625 TUR196622:TUS196625 UEN196622:UEO196625 UOJ196622:UOK196625 UYF196622:UYG196625 VIB196622:VIC196625 VRX196622:VRY196625 WBT196622:WBU196625 WLP196622:WLQ196625 WVL196622:WVM196625 D262158:E262161 IZ262158:JA262161 SV262158:SW262161 ACR262158:ACS262161 AMN262158:AMO262161 AWJ262158:AWK262161 BGF262158:BGG262161 BQB262158:BQC262161 BZX262158:BZY262161 CJT262158:CJU262161 CTP262158:CTQ262161 DDL262158:DDM262161 DNH262158:DNI262161 DXD262158:DXE262161 EGZ262158:EHA262161 EQV262158:EQW262161 FAR262158:FAS262161 FKN262158:FKO262161 FUJ262158:FUK262161 GEF262158:GEG262161 GOB262158:GOC262161 GXX262158:GXY262161 HHT262158:HHU262161 HRP262158:HRQ262161 IBL262158:IBM262161 ILH262158:ILI262161 IVD262158:IVE262161 JEZ262158:JFA262161 JOV262158:JOW262161 JYR262158:JYS262161 KIN262158:KIO262161 KSJ262158:KSK262161 LCF262158:LCG262161 LMB262158:LMC262161 LVX262158:LVY262161 MFT262158:MFU262161 MPP262158:MPQ262161 MZL262158:MZM262161 NJH262158:NJI262161 NTD262158:NTE262161 OCZ262158:ODA262161 OMV262158:OMW262161 OWR262158:OWS262161 PGN262158:PGO262161 PQJ262158:PQK262161 QAF262158:QAG262161 QKB262158:QKC262161 QTX262158:QTY262161 RDT262158:RDU262161 RNP262158:RNQ262161 RXL262158:RXM262161 SHH262158:SHI262161 SRD262158:SRE262161 TAZ262158:TBA262161 TKV262158:TKW262161 TUR262158:TUS262161 UEN262158:UEO262161 UOJ262158:UOK262161 UYF262158:UYG262161 VIB262158:VIC262161 VRX262158:VRY262161 WBT262158:WBU262161 WLP262158:WLQ262161 WVL262158:WVM262161 D327694:E327697 IZ327694:JA327697 SV327694:SW327697 ACR327694:ACS327697 AMN327694:AMO327697 AWJ327694:AWK327697 BGF327694:BGG327697 BQB327694:BQC327697 BZX327694:BZY327697 CJT327694:CJU327697 CTP327694:CTQ327697 DDL327694:DDM327697 DNH327694:DNI327697 DXD327694:DXE327697 EGZ327694:EHA327697 EQV327694:EQW327697 FAR327694:FAS327697 FKN327694:FKO327697 FUJ327694:FUK327697 GEF327694:GEG327697 GOB327694:GOC327697 GXX327694:GXY327697 HHT327694:HHU327697 HRP327694:HRQ327697 IBL327694:IBM327697 ILH327694:ILI327697 IVD327694:IVE327697 JEZ327694:JFA327697 JOV327694:JOW327697 JYR327694:JYS327697 KIN327694:KIO327697 KSJ327694:KSK327697 LCF327694:LCG327697 LMB327694:LMC327697 LVX327694:LVY327697 MFT327694:MFU327697 MPP327694:MPQ327697 MZL327694:MZM327697 NJH327694:NJI327697 NTD327694:NTE327697 OCZ327694:ODA327697 OMV327694:OMW327697 OWR327694:OWS327697 PGN327694:PGO327697 PQJ327694:PQK327697 QAF327694:QAG327697 QKB327694:QKC327697 QTX327694:QTY327697 RDT327694:RDU327697 RNP327694:RNQ327697 RXL327694:RXM327697 SHH327694:SHI327697 SRD327694:SRE327697 TAZ327694:TBA327697 TKV327694:TKW327697 TUR327694:TUS327697 UEN327694:UEO327697 UOJ327694:UOK327697 UYF327694:UYG327697 VIB327694:VIC327697 VRX327694:VRY327697 WBT327694:WBU327697 WLP327694:WLQ327697 WVL327694:WVM327697 D393230:E393233 IZ393230:JA393233 SV393230:SW393233 ACR393230:ACS393233 AMN393230:AMO393233 AWJ393230:AWK393233 BGF393230:BGG393233 BQB393230:BQC393233 BZX393230:BZY393233 CJT393230:CJU393233 CTP393230:CTQ393233 DDL393230:DDM393233 DNH393230:DNI393233 DXD393230:DXE393233 EGZ393230:EHA393233 EQV393230:EQW393233 FAR393230:FAS393233 FKN393230:FKO393233 FUJ393230:FUK393233 GEF393230:GEG393233 GOB393230:GOC393233 GXX393230:GXY393233 HHT393230:HHU393233 HRP393230:HRQ393233 IBL393230:IBM393233 ILH393230:ILI393233 IVD393230:IVE393233 JEZ393230:JFA393233 JOV393230:JOW393233 JYR393230:JYS393233 KIN393230:KIO393233 KSJ393230:KSK393233 LCF393230:LCG393233 LMB393230:LMC393233 LVX393230:LVY393233 MFT393230:MFU393233 MPP393230:MPQ393233 MZL393230:MZM393233 NJH393230:NJI393233 NTD393230:NTE393233 OCZ393230:ODA393233 OMV393230:OMW393233 OWR393230:OWS393233 PGN393230:PGO393233 PQJ393230:PQK393233 QAF393230:QAG393233 QKB393230:QKC393233 QTX393230:QTY393233 RDT393230:RDU393233 RNP393230:RNQ393233 RXL393230:RXM393233 SHH393230:SHI393233 SRD393230:SRE393233 TAZ393230:TBA393233 TKV393230:TKW393233 TUR393230:TUS393233 UEN393230:UEO393233 UOJ393230:UOK393233 UYF393230:UYG393233 VIB393230:VIC393233 VRX393230:VRY393233 WBT393230:WBU393233 WLP393230:WLQ393233 WVL393230:WVM393233 D458766:E458769 IZ458766:JA458769 SV458766:SW458769 ACR458766:ACS458769 AMN458766:AMO458769 AWJ458766:AWK458769 BGF458766:BGG458769 BQB458766:BQC458769 BZX458766:BZY458769 CJT458766:CJU458769 CTP458766:CTQ458769 DDL458766:DDM458769 DNH458766:DNI458769 DXD458766:DXE458769 EGZ458766:EHA458769 EQV458766:EQW458769 FAR458766:FAS458769 FKN458766:FKO458769 FUJ458766:FUK458769 GEF458766:GEG458769 GOB458766:GOC458769 GXX458766:GXY458769 HHT458766:HHU458769 HRP458766:HRQ458769 IBL458766:IBM458769 ILH458766:ILI458769 IVD458766:IVE458769 JEZ458766:JFA458769 JOV458766:JOW458769 JYR458766:JYS458769 KIN458766:KIO458769 KSJ458766:KSK458769 LCF458766:LCG458769 LMB458766:LMC458769 LVX458766:LVY458769 MFT458766:MFU458769 MPP458766:MPQ458769 MZL458766:MZM458769 NJH458766:NJI458769 NTD458766:NTE458769 OCZ458766:ODA458769 OMV458766:OMW458769 OWR458766:OWS458769 PGN458766:PGO458769 PQJ458766:PQK458769 QAF458766:QAG458769 QKB458766:QKC458769 QTX458766:QTY458769 RDT458766:RDU458769 RNP458766:RNQ458769 RXL458766:RXM458769 SHH458766:SHI458769 SRD458766:SRE458769 TAZ458766:TBA458769 TKV458766:TKW458769 TUR458766:TUS458769 UEN458766:UEO458769 UOJ458766:UOK458769 UYF458766:UYG458769 VIB458766:VIC458769 VRX458766:VRY458769 WBT458766:WBU458769 WLP458766:WLQ458769 WVL458766:WVM458769 D524302:E524305 IZ524302:JA524305 SV524302:SW524305 ACR524302:ACS524305 AMN524302:AMO524305 AWJ524302:AWK524305 BGF524302:BGG524305 BQB524302:BQC524305 BZX524302:BZY524305 CJT524302:CJU524305 CTP524302:CTQ524305 DDL524302:DDM524305 DNH524302:DNI524305 DXD524302:DXE524305 EGZ524302:EHA524305 EQV524302:EQW524305 FAR524302:FAS524305 FKN524302:FKO524305 FUJ524302:FUK524305 GEF524302:GEG524305 GOB524302:GOC524305 GXX524302:GXY524305 HHT524302:HHU524305 HRP524302:HRQ524305 IBL524302:IBM524305 ILH524302:ILI524305 IVD524302:IVE524305 JEZ524302:JFA524305 JOV524302:JOW524305 JYR524302:JYS524305 KIN524302:KIO524305 KSJ524302:KSK524305 LCF524302:LCG524305 LMB524302:LMC524305 LVX524302:LVY524305 MFT524302:MFU524305 MPP524302:MPQ524305 MZL524302:MZM524305 NJH524302:NJI524305 NTD524302:NTE524305 OCZ524302:ODA524305 OMV524302:OMW524305 OWR524302:OWS524305 PGN524302:PGO524305 PQJ524302:PQK524305 QAF524302:QAG524305 QKB524302:QKC524305 QTX524302:QTY524305 RDT524302:RDU524305 RNP524302:RNQ524305 RXL524302:RXM524305 SHH524302:SHI524305 SRD524302:SRE524305 TAZ524302:TBA524305 TKV524302:TKW524305 TUR524302:TUS524305 UEN524302:UEO524305 UOJ524302:UOK524305 UYF524302:UYG524305 VIB524302:VIC524305 VRX524302:VRY524305 WBT524302:WBU524305 WLP524302:WLQ524305 WVL524302:WVM524305 D589838:E589841 IZ589838:JA589841 SV589838:SW589841 ACR589838:ACS589841 AMN589838:AMO589841 AWJ589838:AWK589841 BGF589838:BGG589841 BQB589838:BQC589841 BZX589838:BZY589841 CJT589838:CJU589841 CTP589838:CTQ589841 DDL589838:DDM589841 DNH589838:DNI589841 DXD589838:DXE589841 EGZ589838:EHA589841 EQV589838:EQW589841 FAR589838:FAS589841 FKN589838:FKO589841 FUJ589838:FUK589841 GEF589838:GEG589841 GOB589838:GOC589841 GXX589838:GXY589841 HHT589838:HHU589841 HRP589838:HRQ589841 IBL589838:IBM589841 ILH589838:ILI589841 IVD589838:IVE589841 JEZ589838:JFA589841 JOV589838:JOW589841 JYR589838:JYS589841 KIN589838:KIO589841 KSJ589838:KSK589841 LCF589838:LCG589841 LMB589838:LMC589841 LVX589838:LVY589841 MFT589838:MFU589841 MPP589838:MPQ589841 MZL589838:MZM589841 NJH589838:NJI589841 NTD589838:NTE589841 OCZ589838:ODA589841 OMV589838:OMW589841 OWR589838:OWS589841 PGN589838:PGO589841 PQJ589838:PQK589841 QAF589838:QAG589841 QKB589838:QKC589841 QTX589838:QTY589841 RDT589838:RDU589841 RNP589838:RNQ589841 RXL589838:RXM589841 SHH589838:SHI589841 SRD589838:SRE589841 TAZ589838:TBA589841 TKV589838:TKW589841 TUR589838:TUS589841 UEN589838:UEO589841 UOJ589838:UOK589841 UYF589838:UYG589841 VIB589838:VIC589841 VRX589838:VRY589841 WBT589838:WBU589841 WLP589838:WLQ589841 WVL589838:WVM589841 D655374:E655377 IZ655374:JA655377 SV655374:SW655377 ACR655374:ACS655377 AMN655374:AMO655377 AWJ655374:AWK655377 BGF655374:BGG655377 BQB655374:BQC655377 BZX655374:BZY655377 CJT655374:CJU655377 CTP655374:CTQ655377 DDL655374:DDM655377 DNH655374:DNI655377 DXD655374:DXE655377 EGZ655374:EHA655377 EQV655374:EQW655377 FAR655374:FAS655377 FKN655374:FKO655377 FUJ655374:FUK655377 GEF655374:GEG655377 GOB655374:GOC655377 GXX655374:GXY655377 HHT655374:HHU655377 HRP655374:HRQ655377 IBL655374:IBM655377 ILH655374:ILI655377 IVD655374:IVE655377 JEZ655374:JFA655377 JOV655374:JOW655377 JYR655374:JYS655377 KIN655374:KIO655377 KSJ655374:KSK655377 LCF655374:LCG655377 LMB655374:LMC655377 LVX655374:LVY655377 MFT655374:MFU655377 MPP655374:MPQ655377 MZL655374:MZM655377 NJH655374:NJI655377 NTD655374:NTE655377 OCZ655374:ODA655377 OMV655374:OMW655377 OWR655374:OWS655377 PGN655374:PGO655377 PQJ655374:PQK655377 QAF655374:QAG655377 QKB655374:QKC655377 QTX655374:QTY655377 RDT655374:RDU655377 RNP655374:RNQ655377 RXL655374:RXM655377 SHH655374:SHI655377 SRD655374:SRE655377 TAZ655374:TBA655377 TKV655374:TKW655377 TUR655374:TUS655377 UEN655374:UEO655377 UOJ655374:UOK655377 UYF655374:UYG655377 VIB655374:VIC655377 VRX655374:VRY655377 WBT655374:WBU655377 WLP655374:WLQ655377 WVL655374:WVM655377 D720910:E720913 IZ720910:JA720913 SV720910:SW720913 ACR720910:ACS720913 AMN720910:AMO720913 AWJ720910:AWK720913 BGF720910:BGG720913 BQB720910:BQC720913 BZX720910:BZY720913 CJT720910:CJU720913 CTP720910:CTQ720913 DDL720910:DDM720913 DNH720910:DNI720913 DXD720910:DXE720913 EGZ720910:EHA720913 EQV720910:EQW720913 FAR720910:FAS720913 FKN720910:FKO720913 FUJ720910:FUK720913 GEF720910:GEG720913 GOB720910:GOC720913 GXX720910:GXY720913 HHT720910:HHU720913 HRP720910:HRQ720913 IBL720910:IBM720913 ILH720910:ILI720913 IVD720910:IVE720913 JEZ720910:JFA720913 JOV720910:JOW720913 JYR720910:JYS720913 KIN720910:KIO720913 KSJ720910:KSK720913 LCF720910:LCG720913 LMB720910:LMC720913 LVX720910:LVY720913 MFT720910:MFU720913 MPP720910:MPQ720913 MZL720910:MZM720913 NJH720910:NJI720913 NTD720910:NTE720913 OCZ720910:ODA720913 OMV720910:OMW720913 OWR720910:OWS720913 PGN720910:PGO720913 PQJ720910:PQK720913 QAF720910:QAG720913 QKB720910:QKC720913 QTX720910:QTY720913 RDT720910:RDU720913 RNP720910:RNQ720913 RXL720910:RXM720913 SHH720910:SHI720913 SRD720910:SRE720913 TAZ720910:TBA720913 TKV720910:TKW720913 TUR720910:TUS720913 UEN720910:UEO720913 UOJ720910:UOK720913 UYF720910:UYG720913 VIB720910:VIC720913 VRX720910:VRY720913 WBT720910:WBU720913 WLP720910:WLQ720913 WVL720910:WVM720913 D786446:E786449 IZ786446:JA786449 SV786446:SW786449 ACR786446:ACS786449 AMN786446:AMO786449 AWJ786446:AWK786449 BGF786446:BGG786449 BQB786446:BQC786449 BZX786446:BZY786449 CJT786446:CJU786449 CTP786446:CTQ786449 DDL786446:DDM786449 DNH786446:DNI786449 DXD786446:DXE786449 EGZ786446:EHA786449 EQV786446:EQW786449 FAR786446:FAS786449 FKN786446:FKO786449 FUJ786446:FUK786449 GEF786446:GEG786449 GOB786446:GOC786449 GXX786446:GXY786449 HHT786446:HHU786449 HRP786446:HRQ786449 IBL786446:IBM786449 ILH786446:ILI786449 IVD786446:IVE786449 JEZ786446:JFA786449 JOV786446:JOW786449 JYR786446:JYS786449 KIN786446:KIO786449 KSJ786446:KSK786449 LCF786446:LCG786449 LMB786446:LMC786449 LVX786446:LVY786449 MFT786446:MFU786449 MPP786446:MPQ786449 MZL786446:MZM786449 NJH786446:NJI786449 NTD786446:NTE786449 OCZ786446:ODA786449 OMV786446:OMW786449 OWR786446:OWS786449 PGN786446:PGO786449 PQJ786446:PQK786449 QAF786446:QAG786449 QKB786446:QKC786449 QTX786446:QTY786449 RDT786446:RDU786449 RNP786446:RNQ786449 RXL786446:RXM786449 SHH786446:SHI786449 SRD786446:SRE786449 TAZ786446:TBA786449 TKV786446:TKW786449 TUR786446:TUS786449 UEN786446:UEO786449 UOJ786446:UOK786449 UYF786446:UYG786449 VIB786446:VIC786449 VRX786446:VRY786449 WBT786446:WBU786449 WLP786446:WLQ786449 WVL786446:WVM786449 D851982:E851985 IZ851982:JA851985 SV851982:SW851985 ACR851982:ACS851985 AMN851982:AMO851985 AWJ851982:AWK851985 BGF851982:BGG851985 BQB851982:BQC851985 BZX851982:BZY851985 CJT851982:CJU851985 CTP851982:CTQ851985 DDL851982:DDM851985 DNH851982:DNI851985 DXD851982:DXE851985 EGZ851982:EHA851985 EQV851982:EQW851985 FAR851982:FAS851985 FKN851982:FKO851985 FUJ851982:FUK851985 GEF851982:GEG851985 GOB851982:GOC851985 GXX851982:GXY851985 HHT851982:HHU851985 HRP851982:HRQ851985 IBL851982:IBM851985 ILH851982:ILI851985 IVD851982:IVE851985 JEZ851982:JFA851985 JOV851982:JOW851985 JYR851982:JYS851985 KIN851982:KIO851985 KSJ851982:KSK851985 LCF851982:LCG851985 LMB851982:LMC851985 LVX851982:LVY851985 MFT851982:MFU851985 MPP851982:MPQ851985 MZL851982:MZM851985 NJH851982:NJI851985 NTD851982:NTE851985 OCZ851982:ODA851985 OMV851982:OMW851985 OWR851982:OWS851985 PGN851982:PGO851985 PQJ851982:PQK851985 QAF851982:QAG851985 QKB851982:QKC851985 QTX851982:QTY851985 RDT851982:RDU851985 RNP851982:RNQ851985 RXL851982:RXM851985 SHH851982:SHI851985 SRD851982:SRE851985 TAZ851982:TBA851985 TKV851982:TKW851985 TUR851982:TUS851985 UEN851982:UEO851985 UOJ851982:UOK851985 UYF851982:UYG851985 VIB851982:VIC851985 VRX851982:VRY851985 WBT851982:WBU851985 WLP851982:WLQ851985 WVL851982:WVM851985 D917518:E917521 IZ917518:JA917521 SV917518:SW917521 ACR917518:ACS917521 AMN917518:AMO917521 AWJ917518:AWK917521 BGF917518:BGG917521 BQB917518:BQC917521 BZX917518:BZY917521 CJT917518:CJU917521 CTP917518:CTQ917521 DDL917518:DDM917521 DNH917518:DNI917521 DXD917518:DXE917521 EGZ917518:EHA917521 EQV917518:EQW917521 FAR917518:FAS917521 FKN917518:FKO917521 FUJ917518:FUK917521 GEF917518:GEG917521 GOB917518:GOC917521 GXX917518:GXY917521 HHT917518:HHU917521 HRP917518:HRQ917521 IBL917518:IBM917521 ILH917518:ILI917521 IVD917518:IVE917521 JEZ917518:JFA917521 JOV917518:JOW917521 JYR917518:JYS917521 KIN917518:KIO917521 KSJ917518:KSK917521 LCF917518:LCG917521 LMB917518:LMC917521 LVX917518:LVY917521 MFT917518:MFU917521 MPP917518:MPQ917521 MZL917518:MZM917521 NJH917518:NJI917521 NTD917518:NTE917521 OCZ917518:ODA917521 OMV917518:OMW917521 OWR917518:OWS917521 PGN917518:PGO917521 PQJ917518:PQK917521 QAF917518:QAG917521 QKB917518:QKC917521 QTX917518:QTY917521 RDT917518:RDU917521 RNP917518:RNQ917521 RXL917518:RXM917521 SHH917518:SHI917521 SRD917518:SRE917521 TAZ917518:TBA917521 TKV917518:TKW917521 TUR917518:TUS917521 UEN917518:UEO917521 UOJ917518:UOK917521 UYF917518:UYG917521 VIB917518:VIC917521 VRX917518:VRY917521 WBT917518:WBU917521 WLP917518:WLQ917521 WVL917518:WVM917521 D983054:E983057 IZ983054:JA983057 SV983054:SW983057 ACR983054:ACS983057 AMN983054:AMO983057 AWJ983054:AWK983057 BGF983054:BGG983057 BQB983054:BQC983057 BZX983054:BZY983057 CJT983054:CJU983057 CTP983054:CTQ983057 DDL983054:DDM983057 DNH983054:DNI983057 DXD983054:DXE983057 EGZ983054:EHA983057 EQV983054:EQW983057 FAR983054:FAS983057 FKN983054:FKO983057 FUJ983054:FUK983057 GEF983054:GEG983057 GOB983054:GOC983057 GXX983054:GXY983057 HHT983054:HHU983057 HRP983054:HRQ983057 IBL983054:IBM983057 ILH983054:ILI983057 IVD983054:IVE983057 JEZ983054:JFA983057 JOV983054:JOW983057 JYR983054:JYS983057 KIN983054:KIO983057 KSJ983054:KSK983057 LCF983054:LCG983057 LMB983054:LMC983057 LVX983054:LVY983057 MFT983054:MFU983057 MPP983054:MPQ983057 MZL983054:MZM983057 NJH983054:NJI983057 NTD983054:NTE983057 OCZ983054:ODA983057 OMV983054:OMW983057 OWR983054:OWS983057 PGN983054:PGO983057 PQJ983054:PQK983057 QAF983054:QAG983057 QKB983054:QKC983057 QTX983054:QTY983057 RDT983054:RDU983057 RNP983054:RNQ983057 RXL983054:RXM983057 SHH983054:SHI983057 SRD983054:SRE983057 TAZ983054:TBA983057 TKV983054:TKW983057 TUR983054:TUS983057 UEN983054:UEO983057 UOJ983054:UOK983057 UYF983054:UYG983057 VIB983054:VIC983057 VRX983054:VRY983057 WBT983054:WBU983057 WLP983054:WLQ983057 WVL983054:WVM983057 D2:D6 IZ2:IZ6 SV2:SV6 ACR2:ACR6 AMN2:AMN6 AWJ2:AWJ6 BGF2:BGF6 BQB2:BQB6 BZX2:BZX6 CJT2:CJT6 CTP2:CTP6 DDL2:DDL6 DNH2:DNH6 DXD2:DXD6 EGZ2:EGZ6 EQV2:EQV6 FAR2:FAR6 FKN2:FKN6 FUJ2:FUJ6 GEF2:GEF6 GOB2:GOB6 GXX2:GXX6 HHT2:HHT6 HRP2:HRP6 IBL2:IBL6 ILH2:ILH6 IVD2:IVD6 JEZ2:JEZ6 JOV2:JOV6 JYR2:JYR6 KIN2:KIN6 KSJ2:KSJ6 LCF2:LCF6 LMB2:LMB6 LVX2:LVX6 MFT2:MFT6 MPP2:MPP6 MZL2:MZL6 NJH2:NJH6 NTD2:NTD6 OCZ2:OCZ6 OMV2:OMV6 OWR2:OWR6 PGN2:PGN6 PQJ2:PQJ6 QAF2:QAF6 QKB2:QKB6 QTX2:QTX6 RDT2:RDT6 RNP2:RNP6 RXL2:RXL6 SHH2:SHH6 SRD2:SRD6 TAZ2:TAZ6 TKV2:TKV6 TUR2:TUR6 UEN2:UEN6 UOJ2:UOJ6 UYF2:UYF6 VIB2:VIB6 VRX2:VRX6 WBT2:WBT6 WLP2:WLP6 WVL2:WVL6 D65538:D65542 IZ65538:IZ65542 SV65538:SV65542 ACR65538:ACR65542 AMN65538:AMN65542 AWJ65538:AWJ65542 BGF65538:BGF65542 BQB65538:BQB65542 BZX65538:BZX65542 CJT65538:CJT65542 CTP65538:CTP65542 DDL65538:DDL65542 DNH65538:DNH65542 DXD65538:DXD65542 EGZ65538:EGZ65542 EQV65538:EQV65542 FAR65538:FAR65542 FKN65538:FKN65542 FUJ65538:FUJ65542 GEF65538:GEF65542 GOB65538:GOB65542 GXX65538:GXX65542 HHT65538:HHT65542 HRP65538:HRP65542 IBL65538:IBL65542 ILH65538:ILH65542 IVD65538:IVD65542 JEZ65538:JEZ65542 JOV65538:JOV65542 JYR65538:JYR65542 KIN65538:KIN65542 KSJ65538:KSJ65542 LCF65538:LCF65542 LMB65538:LMB65542 LVX65538:LVX65542 MFT65538:MFT65542 MPP65538:MPP65542 MZL65538:MZL65542 NJH65538:NJH65542 NTD65538:NTD65542 OCZ65538:OCZ65542 OMV65538:OMV65542 OWR65538:OWR65542 PGN65538:PGN65542 PQJ65538:PQJ65542 QAF65538:QAF65542 QKB65538:QKB65542 QTX65538:QTX65542 RDT65538:RDT65542 RNP65538:RNP65542 RXL65538:RXL65542 SHH65538:SHH65542 SRD65538:SRD65542 TAZ65538:TAZ65542 TKV65538:TKV65542 TUR65538:TUR65542 UEN65538:UEN65542 UOJ65538:UOJ65542 UYF65538:UYF65542 VIB65538:VIB65542 VRX65538:VRX65542 WBT65538:WBT65542 WLP65538:WLP65542 WVL65538:WVL65542 D131074:D131078 IZ131074:IZ131078 SV131074:SV131078 ACR131074:ACR131078 AMN131074:AMN131078 AWJ131074:AWJ131078 BGF131074:BGF131078 BQB131074:BQB131078 BZX131074:BZX131078 CJT131074:CJT131078 CTP131074:CTP131078 DDL131074:DDL131078 DNH131074:DNH131078 DXD131074:DXD131078 EGZ131074:EGZ131078 EQV131074:EQV131078 FAR131074:FAR131078 FKN131074:FKN131078 FUJ131074:FUJ131078 GEF131074:GEF131078 GOB131074:GOB131078 GXX131074:GXX131078 HHT131074:HHT131078 HRP131074:HRP131078 IBL131074:IBL131078 ILH131074:ILH131078 IVD131074:IVD131078 JEZ131074:JEZ131078 JOV131074:JOV131078 JYR131074:JYR131078 KIN131074:KIN131078 KSJ131074:KSJ131078 LCF131074:LCF131078 LMB131074:LMB131078 LVX131074:LVX131078 MFT131074:MFT131078 MPP131074:MPP131078 MZL131074:MZL131078 NJH131074:NJH131078 NTD131074:NTD131078 OCZ131074:OCZ131078 OMV131074:OMV131078 OWR131074:OWR131078 PGN131074:PGN131078 PQJ131074:PQJ131078 QAF131074:QAF131078 QKB131074:QKB131078 QTX131074:QTX131078 RDT131074:RDT131078 RNP131074:RNP131078 RXL131074:RXL131078 SHH131074:SHH131078 SRD131074:SRD131078 TAZ131074:TAZ131078 TKV131074:TKV131078 TUR131074:TUR131078 UEN131074:UEN131078 UOJ131074:UOJ131078 UYF131074:UYF131078 VIB131074:VIB131078 VRX131074:VRX131078 WBT131074:WBT131078 WLP131074:WLP131078 WVL131074:WVL131078 D196610:D196614 IZ196610:IZ196614 SV196610:SV196614 ACR196610:ACR196614 AMN196610:AMN196614 AWJ196610:AWJ196614 BGF196610:BGF196614 BQB196610:BQB196614 BZX196610:BZX196614 CJT196610:CJT196614 CTP196610:CTP196614 DDL196610:DDL196614 DNH196610:DNH196614 DXD196610:DXD196614 EGZ196610:EGZ196614 EQV196610:EQV196614 FAR196610:FAR196614 FKN196610:FKN196614 FUJ196610:FUJ196614 GEF196610:GEF196614 GOB196610:GOB196614 GXX196610:GXX196614 HHT196610:HHT196614 HRP196610:HRP196614 IBL196610:IBL196614 ILH196610:ILH196614 IVD196610:IVD196614 JEZ196610:JEZ196614 JOV196610:JOV196614 JYR196610:JYR196614 KIN196610:KIN196614 KSJ196610:KSJ196614 LCF196610:LCF196614 LMB196610:LMB196614 LVX196610:LVX196614 MFT196610:MFT196614 MPP196610:MPP196614 MZL196610:MZL196614 NJH196610:NJH196614 NTD196610:NTD196614 OCZ196610:OCZ196614 OMV196610:OMV196614 OWR196610:OWR196614 PGN196610:PGN196614 PQJ196610:PQJ196614 QAF196610:QAF196614 QKB196610:QKB196614 QTX196610:QTX196614 RDT196610:RDT196614 RNP196610:RNP196614 RXL196610:RXL196614 SHH196610:SHH196614 SRD196610:SRD196614 TAZ196610:TAZ196614 TKV196610:TKV196614 TUR196610:TUR196614 UEN196610:UEN196614 UOJ196610:UOJ196614 UYF196610:UYF196614 VIB196610:VIB196614 VRX196610:VRX196614 WBT196610:WBT196614 WLP196610:WLP196614 WVL196610:WVL196614 D262146:D262150 IZ262146:IZ262150 SV262146:SV262150 ACR262146:ACR262150 AMN262146:AMN262150 AWJ262146:AWJ262150 BGF262146:BGF262150 BQB262146:BQB262150 BZX262146:BZX262150 CJT262146:CJT262150 CTP262146:CTP262150 DDL262146:DDL262150 DNH262146:DNH262150 DXD262146:DXD262150 EGZ262146:EGZ262150 EQV262146:EQV262150 FAR262146:FAR262150 FKN262146:FKN262150 FUJ262146:FUJ262150 GEF262146:GEF262150 GOB262146:GOB262150 GXX262146:GXX262150 HHT262146:HHT262150 HRP262146:HRP262150 IBL262146:IBL262150 ILH262146:ILH262150 IVD262146:IVD262150 JEZ262146:JEZ262150 JOV262146:JOV262150 JYR262146:JYR262150 KIN262146:KIN262150 KSJ262146:KSJ262150 LCF262146:LCF262150 LMB262146:LMB262150 LVX262146:LVX262150 MFT262146:MFT262150 MPP262146:MPP262150 MZL262146:MZL262150 NJH262146:NJH262150 NTD262146:NTD262150 OCZ262146:OCZ262150 OMV262146:OMV262150 OWR262146:OWR262150 PGN262146:PGN262150 PQJ262146:PQJ262150 QAF262146:QAF262150 QKB262146:QKB262150 QTX262146:QTX262150 RDT262146:RDT262150 RNP262146:RNP262150 RXL262146:RXL262150 SHH262146:SHH262150 SRD262146:SRD262150 TAZ262146:TAZ262150 TKV262146:TKV262150 TUR262146:TUR262150 UEN262146:UEN262150 UOJ262146:UOJ262150 UYF262146:UYF262150 VIB262146:VIB262150 VRX262146:VRX262150 WBT262146:WBT262150 WLP262146:WLP262150 WVL262146:WVL262150 D327682:D327686 IZ327682:IZ327686 SV327682:SV327686 ACR327682:ACR327686 AMN327682:AMN327686 AWJ327682:AWJ327686 BGF327682:BGF327686 BQB327682:BQB327686 BZX327682:BZX327686 CJT327682:CJT327686 CTP327682:CTP327686 DDL327682:DDL327686 DNH327682:DNH327686 DXD327682:DXD327686 EGZ327682:EGZ327686 EQV327682:EQV327686 FAR327682:FAR327686 FKN327682:FKN327686 FUJ327682:FUJ327686 GEF327682:GEF327686 GOB327682:GOB327686 GXX327682:GXX327686 HHT327682:HHT327686 HRP327682:HRP327686 IBL327682:IBL327686 ILH327682:ILH327686 IVD327682:IVD327686 JEZ327682:JEZ327686 JOV327682:JOV327686 JYR327682:JYR327686 KIN327682:KIN327686 KSJ327682:KSJ327686 LCF327682:LCF327686 LMB327682:LMB327686 LVX327682:LVX327686 MFT327682:MFT327686 MPP327682:MPP327686 MZL327682:MZL327686 NJH327682:NJH327686 NTD327682:NTD327686 OCZ327682:OCZ327686 OMV327682:OMV327686 OWR327682:OWR327686 PGN327682:PGN327686 PQJ327682:PQJ327686 QAF327682:QAF327686 QKB327682:QKB327686 QTX327682:QTX327686 RDT327682:RDT327686 RNP327682:RNP327686 RXL327682:RXL327686 SHH327682:SHH327686 SRD327682:SRD327686 TAZ327682:TAZ327686 TKV327682:TKV327686 TUR327682:TUR327686 UEN327682:UEN327686 UOJ327682:UOJ327686 UYF327682:UYF327686 VIB327682:VIB327686 VRX327682:VRX327686 WBT327682:WBT327686 WLP327682:WLP327686 WVL327682:WVL327686 D393218:D393222 IZ393218:IZ393222 SV393218:SV393222 ACR393218:ACR393222 AMN393218:AMN393222 AWJ393218:AWJ393222 BGF393218:BGF393222 BQB393218:BQB393222 BZX393218:BZX393222 CJT393218:CJT393222 CTP393218:CTP393222 DDL393218:DDL393222 DNH393218:DNH393222 DXD393218:DXD393222 EGZ393218:EGZ393222 EQV393218:EQV393222 FAR393218:FAR393222 FKN393218:FKN393222 FUJ393218:FUJ393222 GEF393218:GEF393222 GOB393218:GOB393222 GXX393218:GXX393222 HHT393218:HHT393222 HRP393218:HRP393222 IBL393218:IBL393222 ILH393218:ILH393222 IVD393218:IVD393222 JEZ393218:JEZ393222 JOV393218:JOV393222 JYR393218:JYR393222 KIN393218:KIN393222 KSJ393218:KSJ393222 LCF393218:LCF393222 LMB393218:LMB393222 LVX393218:LVX393222 MFT393218:MFT393222 MPP393218:MPP393222 MZL393218:MZL393222 NJH393218:NJH393222 NTD393218:NTD393222 OCZ393218:OCZ393222 OMV393218:OMV393222 OWR393218:OWR393222 PGN393218:PGN393222 PQJ393218:PQJ393222 QAF393218:QAF393222 QKB393218:QKB393222 QTX393218:QTX393222 RDT393218:RDT393222 RNP393218:RNP393222 RXL393218:RXL393222 SHH393218:SHH393222 SRD393218:SRD393222 TAZ393218:TAZ393222 TKV393218:TKV393222 TUR393218:TUR393222 UEN393218:UEN393222 UOJ393218:UOJ393222 UYF393218:UYF393222 VIB393218:VIB393222 VRX393218:VRX393222 WBT393218:WBT393222 WLP393218:WLP393222 WVL393218:WVL393222 D458754:D458758 IZ458754:IZ458758 SV458754:SV458758 ACR458754:ACR458758 AMN458754:AMN458758 AWJ458754:AWJ458758 BGF458754:BGF458758 BQB458754:BQB458758 BZX458754:BZX458758 CJT458754:CJT458758 CTP458754:CTP458758 DDL458754:DDL458758 DNH458754:DNH458758 DXD458754:DXD458758 EGZ458754:EGZ458758 EQV458754:EQV458758 FAR458754:FAR458758 FKN458754:FKN458758 FUJ458754:FUJ458758 GEF458754:GEF458758 GOB458754:GOB458758 GXX458754:GXX458758 HHT458754:HHT458758 HRP458754:HRP458758 IBL458754:IBL458758 ILH458754:ILH458758 IVD458754:IVD458758 JEZ458754:JEZ458758 JOV458754:JOV458758 JYR458754:JYR458758 KIN458754:KIN458758 KSJ458754:KSJ458758 LCF458754:LCF458758 LMB458754:LMB458758 LVX458754:LVX458758 MFT458754:MFT458758 MPP458754:MPP458758 MZL458754:MZL458758 NJH458754:NJH458758 NTD458754:NTD458758 OCZ458754:OCZ458758 OMV458754:OMV458758 OWR458754:OWR458758 PGN458754:PGN458758 PQJ458754:PQJ458758 QAF458754:QAF458758 QKB458754:QKB458758 QTX458754:QTX458758 RDT458754:RDT458758 RNP458754:RNP458758 RXL458754:RXL458758 SHH458754:SHH458758 SRD458754:SRD458758 TAZ458754:TAZ458758 TKV458754:TKV458758 TUR458754:TUR458758 UEN458754:UEN458758 UOJ458754:UOJ458758 UYF458754:UYF458758 VIB458754:VIB458758 VRX458754:VRX458758 WBT458754:WBT458758 WLP458754:WLP458758 WVL458754:WVL458758 D524290:D524294 IZ524290:IZ524294 SV524290:SV524294 ACR524290:ACR524294 AMN524290:AMN524294 AWJ524290:AWJ524294 BGF524290:BGF524294 BQB524290:BQB524294 BZX524290:BZX524294 CJT524290:CJT524294 CTP524290:CTP524294 DDL524290:DDL524294 DNH524290:DNH524294 DXD524290:DXD524294 EGZ524290:EGZ524294 EQV524290:EQV524294 FAR524290:FAR524294 FKN524290:FKN524294 FUJ524290:FUJ524294 GEF524290:GEF524294 GOB524290:GOB524294 GXX524290:GXX524294 HHT524290:HHT524294 HRP524290:HRP524294 IBL524290:IBL524294 ILH524290:ILH524294 IVD524290:IVD524294 JEZ524290:JEZ524294 JOV524290:JOV524294 JYR524290:JYR524294 KIN524290:KIN524294 KSJ524290:KSJ524294 LCF524290:LCF524294 LMB524290:LMB524294 LVX524290:LVX524294 MFT524290:MFT524294 MPP524290:MPP524294 MZL524290:MZL524294 NJH524290:NJH524294 NTD524290:NTD524294 OCZ524290:OCZ524294 OMV524290:OMV524294 OWR524290:OWR524294 PGN524290:PGN524294 PQJ524290:PQJ524294 QAF524290:QAF524294 QKB524290:QKB524294 QTX524290:QTX524294 RDT524290:RDT524294 RNP524290:RNP524294 RXL524290:RXL524294 SHH524290:SHH524294 SRD524290:SRD524294 TAZ524290:TAZ524294 TKV524290:TKV524294 TUR524290:TUR524294 UEN524290:UEN524294 UOJ524290:UOJ524294 UYF524290:UYF524294 VIB524290:VIB524294 VRX524290:VRX524294 WBT524290:WBT524294 WLP524290:WLP524294 WVL524290:WVL524294 D589826:D589830 IZ589826:IZ589830 SV589826:SV589830 ACR589826:ACR589830 AMN589826:AMN589830 AWJ589826:AWJ589830 BGF589826:BGF589830 BQB589826:BQB589830 BZX589826:BZX589830 CJT589826:CJT589830 CTP589826:CTP589830 DDL589826:DDL589830 DNH589826:DNH589830 DXD589826:DXD589830 EGZ589826:EGZ589830 EQV589826:EQV589830 FAR589826:FAR589830 FKN589826:FKN589830 FUJ589826:FUJ589830 GEF589826:GEF589830 GOB589826:GOB589830 GXX589826:GXX589830 HHT589826:HHT589830 HRP589826:HRP589830 IBL589826:IBL589830 ILH589826:ILH589830 IVD589826:IVD589830 JEZ589826:JEZ589830 JOV589826:JOV589830 JYR589826:JYR589830 KIN589826:KIN589830 KSJ589826:KSJ589830 LCF589826:LCF589830 LMB589826:LMB589830 LVX589826:LVX589830 MFT589826:MFT589830 MPP589826:MPP589830 MZL589826:MZL589830 NJH589826:NJH589830 NTD589826:NTD589830 OCZ589826:OCZ589830 OMV589826:OMV589830 OWR589826:OWR589830 PGN589826:PGN589830 PQJ589826:PQJ589830 QAF589826:QAF589830 QKB589826:QKB589830 QTX589826:QTX589830 RDT589826:RDT589830 RNP589826:RNP589830 RXL589826:RXL589830 SHH589826:SHH589830 SRD589826:SRD589830 TAZ589826:TAZ589830 TKV589826:TKV589830 TUR589826:TUR589830 UEN589826:UEN589830 UOJ589826:UOJ589830 UYF589826:UYF589830 VIB589826:VIB589830 VRX589826:VRX589830 WBT589826:WBT589830 WLP589826:WLP589830 WVL589826:WVL589830 D655362:D655366 IZ655362:IZ655366 SV655362:SV655366 ACR655362:ACR655366 AMN655362:AMN655366 AWJ655362:AWJ655366 BGF655362:BGF655366 BQB655362:BQB655366 BZX655362:BZX655366 CJT655362:CJT655366 CTP655362:CTP655366 DDL655362:DDL655366 DNH655362:DNH655366 DXD655362:DXD655366 EGZ655362:EGZ655366 EQV655362:EQV655366 FAR655362:FAR655366 FKN655362:FKN655366 FUJ655362:FUJ655366 GEF655362:GEF655366 GOB655362:GOB655366 GXX655362:GXX655366 HHT655362:HHT655366 HRP655362:HRP655366 IBL655362:IBL655366 ILH655362:ILH655366 IVD655362:IVD655366 JEZ655362:JEZ655366 JOV655362:JOV655366 JYR655362:JYR655366 KIN655362:KIN655366 KSJ655362:KSJ655366 LCF655362:LCF655366 LMB655362:LMB655366 LVX655362:LVX655366 MFT655362:MFT655366 MPP655362:MPP655366 MZL655362:MZL655366 NJH655362:NJH655366 NTD655362:NTD655366 OCZ655362:OCZ655366 OMV655362:OMV655366 OWR655362:OWR655366 PGN655362:PGN655366 PQJ655362:PQJ655366 QAF655362:QAF655366 QKB655362:QKB655366 QTX655362:QTX655366 RDT655362:RDT655366 RNP655362:RNP655366 RXL655362:RXL655366 SHH655362:SHH655366 SRD655362:SRD655366 TAZ655362:TAZ655366 TKV655362:TKV655366 TUR655362:TUR655366 UEN655362:UEN655366 UOJ655362:UOJ655366 UYF655362:UYF655366 VIB655362:VIB655366 VRX655362:VRX655366 WBT655362:WBT655366 WLP655362:WLP655366 WVL655362:WVL655366 D720898:D720902 IZ720898:IZ720902 SV720898:SV720902 ACR720898:ACR720902 AMN720898:AMN720902 AWJ720898:AWJ720902 BGF720898:BGF720902 BQB720898:BQB720902 BZX720898:BZX720902 CJT720898:CJT720902 CTP720898:CTP720902 DDL720898:DDL720902 DNH720898:DNH720902 DXD720898:DXD720902 EGZ720898:EGZ720902 EQV720898:EQV720902 FAR720898:FAR720902 FKN720898:FKN720902 FUJ720898:FUJ720902 GEF720898:GEF720902 GOB720898:GOB720902 GXX720898:GXX720902 HHT720898:HHT720902 HRP720898:HRP720902 IBL720898:IBL720902 ILH720898:ILH720902 IVD720898:IVD720902 JEZ720898:JEZ720902 JOV720898:JOV720902 JYR720898:JYR720902 KIN720898:KIN720902 KSJ720898:KSJ720902 LCF720898:LCF720902 LMB720898:LMB720902 LVX720898:LVX720902 MFT720898:MFT720902 MPP720898:MPP720902 MZL720898:MZL720902 NJH720898:NJH720902 NTD720898:NTD720902 OCZ720898:OCZ720902 OMV720898:OMV720902 OWR720898:OWR720902 PGN720898:PGN720902 PQJ720898:PQJ720902 QAF720898:QAF720902 QKB720898:QKB720902 QTX720898:QTX720902 RDT720898:RDT720902 RNP720898:RNP720902 RXL720898:RXL720902 SHH720898:SHH720902 SRD720898:SRD720902 TAZ720898:TAZ720902 TKV720898:TKV720902 TUR720898:TUR720902 UEN720898:UEN720902 UOJ720898:UOJ720902 UYF720898:UYF720902 VIB720898:VIB720902 VRX720898:VRX720902 WBT720898:WBT720902 WLP720898:WLP720902 WVL720898:WVL720902 D786434:D786438 IZ786434:IZ786438 SV786434:SV786438 ACR786434:ACR786438 AMN786434:AMN786438 AWJ786434:AWJ786438 BGF786434:BGF786438 BQB786434:BQB786438 BZX786434:BZX786438 CJT786434:CJT786438 CTP786434:CTP786438 DDL786434:DDL786438 DNH786434:DNH786438 DXD786434:DXD786438 EGZ786434:EGZ786438 EQV786434:EQV786438 FAR786434:FAR786438 FKN786434:FKN786438 FUJ786434:FUJ786438 GEF786434:GEF786438 GOB786434:GOB786438 GXX786434:GXX786438 HHT786434:HHT786438 HRP786434:HRP786438 IBL786434:IBL786438 ILH786434:ILH786438 IVD786434:IVD786438 JEZ786434:JEZ786438 JOV786434:JOV786438 JYR786434:JYR786438 KIN786434:KIN786438 KSJ786434:KSJ786438 LCF786434:LCF786438 LMB786434:LMB786438 LVX786434:LVX786438 MFT786434:MFT786438 MPP786434:MPP786438 MZL786434:MZL786438 NJH786434:NJH786438 NTD786434:NTD786438 OCZ786434:OCZ786438 OMV786434:OMV786438 OWR786434:OWR786438 PGN786434:PGN786438 PQJ786434:PQJ786438 QAF786434:QAF786438 QKB786434:QKB786438 QTX786434:QTX786438 RDT786434:RDT786438 RNP786434:RNP786438 RXL786434:RXL786438 SHH786434:SHH786438 SRD786434:SRD786438 TAZ786434:TAZ786438 TKV786434:TKV786438 TUR786434:TUR786438 UEN786434:UEN786438 UOJ786434:UOJ786438 UYF786434:UYF786438 VIB786434:VIB786438 VRX786434:VRX786438 WBT786434:WBT786438 WLP786434:WLP786438 WVL786434:WVL786438 D851970:D851974 IZ851970:IZ851974 SV851970:SV851974 ACR851970:ACR851974 AMN851970:AMN851974 AWJ851970:AWJ851974 BGF851970:BGF851974 BQB851970:BQB851974 BZX851970:BZX851974 CJT851970:CJT851974 CTP851970:CTP851974 DDL851970:DDL851974 DNH851970:DNH851974 DXD851970:DXD851974 EGZ851970:EGZ851974 EQV851970:EQV851974 FAR851970:FAR851974 FKN851970:FKN851974 FUJ851970:FUJ851974 GEF851970:GEF851974 GOB851970:GOB851974 GXX851970:GXX851974 HHT851970:HHT851974 HRP851970:HRP851974 IBL851970:IBL851974 ILH851970:ILH851974 IVD851970:IVD851974 JEZ851970:JEZ851974 JOV851970:JOV851974 JYR851970:JYR851974 KIN851970:KIN851974 KSJ851970:KSJ851974 LCF851970:LCF851974 LMB851970:LMB851974 LVX851970:LVX851974 MFT851970:MFT851974 MPP851970:MPP851974 MZL851970:MZL851974 NJH851970:NJH851974 NTD851970:NTD851974 OCZ851970:OCZ851974 OMV851970:OMV851974 OWR851970:OWR851974 PGN851970:PGN851974 PQJ851970:PQJ851974 QAF851970:QAF851974 QKB851970:QKB851974 QTX851970:QTX851974 RDT851970:RDT851974 RNP851970:RNP851974 RXL851970:RXL851974 SHH851970:SHH851974 SRD851970:SRD851974 TAZ851970:TAZ851974 TKV851970:TKV851974 TUR851970:TUR851974 UEN851970:UEN851974 UOJ851970:UOJ851974 UYF851970:UYF851974 VIB851970:VIB851974 VRX851970:VRX851974 WBT851970:WBT851974 WLP851970:WLP851974 WVL851970:WVL851974 D917506:D917510 IZ917506:IZ917510 SV917506:SV917510 ACR917506:ACR917510 AMN917506:AMN917510 AWJ917506:AWJ917510 BGF917506:BGF917510 BQB917506:BQB917510 BZX917506:BZX917510 CJT917506:CJT917510 CTP917506:CTP917510 DDL917506:DDL917510 DNH917506:DNH917510 DXD917506:DXD917510 EGZ917506:EGZ917510 EQV917506:EQV917510 FAR917506:FAR917510 FKN917506:FKN917510 FUJ917506:FUJ917510 GEF917506:GEF917510 GOB917506:GOB917510 GXX917506:GXX917510 HHT917506:HHT917510 HRP917506:HRP917510 IBL917506:IBL917510 ILH917506:ILH917510 IVD917506:IVD917510 JEZ917506:JEZ917510 JOV917506:JOV917510 JYR917506:JYR917510 KIN917506:KIN917510 KSJ917506:KSJ917510 LCF917506:LCF917510 LMB917506:LMB917510 LVX917506:LVX917510 MFT917506:MFT917510 MPP917506:MPP917510 MZL917506:MZL917510 NJH917506:NJH917510 NTD917506:NTD917510 OCZ917506:OCZ917510 OMV917506:OMV917510 OWR917506:OWR917510 PGN917506:PGN917510 PQJ917506:PQJ917510 QAF917506:QAF917510 QKB917506:QKB917510 QTX917506:QTX917510 RDT917506:RDT917510 RNP917506:RNP917510 RXL917506:RXL917510 SHH917506:SHH917510 SRD917506:SRD917510 TAZ917506:TAZ917510 TKV917506:TKV917510 TUR917506:TUR917510 UEN917506:UEN917510 UOJ917506:UOJ917510 UYF917506:UYF917510 VIB917506:VIB917510 VRX917506:VRX917510 WBT917506:WBT917510 WLP917506:WLP917510 WVL917506:WVL917510 D983042:D983046 IZ983042:IZ983046 SV983042:SV983046 ACR983042:ACR983046 AMN983042:AMN983046 AWJ983042:AWJ983046 BGF983042:BGF983046 BQB983042:BQB983046 BZX983042:BZX983046 CJT983042:CJT983046 CTP983042:CTP983046 DDL983042:DDL983046 DNH983042:DNH983046 DXD983042:DXD983046 EGZ983042:EGZ983046 EQV983042:EQV983046 FAR983042:FAR983046 FKN983042:FKN983046 FUJ983042:FUJ983046 GEF983042:GEF983046 GOB983042:GOB983046 GXX983042:GXX983046 HHT983042:HHT983046 HRP983042:HRP983046 IBL983042:IBL983046 ILH983042:ILH983046 IVD983042:IVD983046 JEZ983042:JEZ983046 JOV983042:JOV983046 JYR983042:JYR983046 KIN983042:KIN983046 KSJ983042:KSJ983046 LCF983042:LCF983046 LMB983042:LMB983046 LVX983042:LVX983046 MFT983042:MFT983046 MPP983042:MPP983046 MZL983042:MZL983046 NJH983042:NJH983046 NTD983042:NTD983046 OCZ983042:OCZ983046 OMV983042:OMV983046 OWR983042:OWR983046 PGN983042:PGN983046 PQJ983042:PQJ983046 QAF983042:QAF983046 QKB983042:QKB983046 QTX983042:QTX983046 RDT983042:RDT983046 RNP983042:RNP983046 RXL983042:RXL983046 SHH983042:SHH983046 SRD983042:SRD983046 TAZ983042:TAZ983046 TKV983042:TKV983046 TUR983042:TUR983046 UEN983042:UEN983046 UOJ983042:UOJ983046 UYF983042:UYF983046 VIB983042:VIB983046 VRX983042:VRX983046 WBT983042:WBT983046 WLP983042:WLP983046 WVL983042:WVL983046 E2:E5 JA2:JA5 SW2:SW5 ACS2:ACS5 AMO2:AMO5 AWK2:AWK5 BGG2:BGG5 BQC2:BQC5 BZY2:BZY5 CJU2:CJU5 CTQ2:CTQ5 DDM2:DDM5 DNI2:DNI5 DXE2:DXE5 EHA2:EHA5 EQW2:EQW5 FAS2:FAS5 FKO2:FKO5 FUK2:FUK5 GEG2:GEG5 GOC2:GOC5 GXY2:GXY5 HHU2:HHU5 HRQ2:HRQ5 IBM2:IBM5 ILI2:ILI5 IVE2:IVE5 JFA2:JFA5 JOW2:JOW5 JYS2:JYS5 KIO2:KIO5 KSK2:KSK5 LCG2:LCG5 LMC2:LMC5 LVY2:LVY5 MFU2:MFU5 MPQ2:MPQ5 MZM2:MZM5 NJI2:NJI5 NTE2:NTE5 ODA2:ODA5 OMW2:OMW5 OWS2:OWS5 PGO2:PGO5 PQK2:PQK5 QAG2:QAG5 QKC2:QKC5 QTY2:QTY5 RDU2:RDU5 RNQ2:RNQ5 RXM2:RXM5 SHI2:SHI5 SRE2:SRE5 TBA2:TBA5 TKW2:TKW5 TUS2:TUS5 UEO2:UEO5 UOK2:UOK5 UYG2:UYG5 VIC2:VIC5 VRY2:VRY5 WBU2:WBU5 WLQ2:WLQ5 WVM2:WVM5 E65538:E65541 JA65538:JA65541 SW65538:SW65541 ACS65538:ACS65541 AMO65538:AMO65541 AWK65538:AWK65541 BGG65538:BGG65541 BQC65538:BQC65541 BZY65538:BZY65541 CJU65538:CJU65541 CTQ65538:CTQ65541 DDM65538:DDM65541 DNI65538:DNI65541 DXE65538:DXE65541 EHA65538:EHA65541 EQW65538:EQW65541 FAS65538:FAS65541 FKO65538:FKO65541 FUK65538:FUK65541 GEG65538:GEG65541 GOC65538:GOC65541 GXY65538:GXY65541 HHU65538:HHU65541 HRQ65538:HRQ65541 IBM65538:IBM65541 ILI65538:ILI65541 IVE65538:IVE65541 JFA65538:JFA65541 JOW65538:JOW65541 JYS65538:JYS65541 KIO65538:KIO65541 KSK65538:KSK65541 LCG65538:LCG65541 LMC65538:LMC65541 LVY65538:LVY65541 MFU65538:MFU65541 MPQ65538:MPQ65541 MZM65538:MZM65541 NJI65538:NJI65541 NTE65538:NTE65541 ODA65538:ODA65541 OMW65538:OMW65541 OWS65538:OWS65541 PGO65538:PGO65541 PQK65538:PQK65541 QAG65538:QAG65541 QKC65538:QKC65541 QTY65538:QTY65541 RDU65538:RDU65541 RNQ65538:RNQ65541 RXM65538:RXM65541 SHI65538:SHI65541 SRE65538:SRE65541 TBA65538:TBA65541 TKW65538:TKW65541 TUS65538:TUS65541 UEO65538:UEO65541 UOK65538:UOK65541 UYG65538:UYG65541 VIC65538:VIC65541 VRY65538:VRY65541 WBU65538:WBU65541 WLQ65538:WLQ65541 WVM65538:WVM65541 E131074:E131077 JA131074:JA131077 SW131074:SW131077 ACS131074:ACS131077 AMO131074:AMO131077 AWK131074:AWK131077 BGG131074:BGG131077 BQC131074:BQC131077 BZY131074:BZY131077 CJU131074:CJU131077 CTQ131074:CTQ131077 DDM131074:DDM131077 DNI131074:DNI131077 DXE131074:DXE131077 EHA131074:EHA131077 EQW131074:EQW131077 FAS131074:FAS131077 FKO131074:FKO131077 FUK131074:FUK131077 GEG131074:GEG131077 GOC131074:GOC131077 GXY131074:GXY131077 HHU131074:HHU131077 HRQ131074:HRQ131077 IBM131074:IBM131077 ILI131074:ILI131077 IVE131074:IVE131077 JFA131074:JFA131077 JOW131074:JOW131077 JYS131074:JYS131077 KIO131074:KIO131077 KSK131074:KSK131077 LCG131074:LCG131077 LMC131074:LMC131077 LVY131074:LVY131077 MFU131074:MFU131077 MPQ131074:MPQ131077 MZM131074:MZM131077 NJI131074:NJI131077 NTE131074:NTE131077 ODA131074:ODA131077 OMW131074:OMW131077 OWS131074:OWS131077 PGO131074:PGO131077 PQK131074:PQK131077 QAG131074:QAG131077 QKC131074:QKC131077 QTY131074:QTY131077 RDU131074:RDU131077 RNQ131074:RNQ131077 RXM131074:RXM131077 SHI131074:SHI131077 SRE131074:SRE131077 TBA131074:TBA131077 TKW131074:TKW131077 TUS131074:TUS131077 UEO131074:UEO131077 UOK131074:UOK131077 UYG131074:UYG131077 VIC131074:VIC131077 VRY131074:VRY131077 WBU131074:WBU131077 WLQ131074:WLQ131077 WVM131074:WVM131077 E196610:E196613 JA196610:JA196613 SW196610:SW196613 ACS196610:ACS196613 AMO196610:AMO196613 AWK196610:AWK196613 BGG196610:BGG196613 BQC196610:BQC196613 BZY196610:BZY196613 CJU196610:CJU196613 CTQ196610:CTQ196613 DDM196610:DDM196613 DNI196610:DNI196613 DXE196610:DXE196613 EHA196610:EHA196613 EQW196610:EQW196613 FAS196610:FAS196613 FKO196610:FKO196613 FUK196610:FUK196613 GEG196610:GEG196613 GOC196610:GOC196613 GXY196610:GXY196613 HHU196610:HHU196613 HRQ196610:HRQ196613 IBM196610:IBM196613 ILI196610:ILI196613 IVE196610:IVE196613 JFA196610:JFA196613 JOW196610:JOW196613 JYS196610:JYS196613 KIO196610:KIO196613 KSK196610:KSK196613 LCG196610:LCG196613 LMC196610:LMC196613 LVY196610:LVY196613 MFU196610:MFU196613 MPQ196610:MPQ196613 MZM196610:MZM196613 NJI196610:NJI196613 NTE196610:NTE196613 ODA196610:ODA196613 OMW196610:OMW196613 OWS196610:OWS196613 PGO196610:PGO196613 PQK196610:PQK196613 QAG196610:QAG196613 QKC196610:QKC196613 QTY196610:QTY196613 RDU196610:RDU196613 RNQ196610:RNQ196613 RXM196610:RXM196613 SHI196610:SHI196613 SRE196610:SRE196613 TBA196610:TBA196613 TKW196610:TKW196613 TUS196610:TUS196613 UEO196610:UEO196613 UOK196610:UOK196613 UYG196610:UYG196613 VIC196610:VIC196613 VRY196610:VRY196613 WBU196610:WBU196613 WLQ196610:WLQ196613 WVM196610:WVM196613 E262146:E262149 JA262146:JA262149 SW262146:SW262149 ACS262146:ACS262149 AMO262146:AMO262149 AWK262146:AWK262149 BGG262146:BGG262149 BQC262146:BQC262149 BZY262146:BZY262149 CJU262146:CJU262149 CTQ262146:CTQ262149 DDM262146:DDM262149 DNI262146:DNI262149 DXE262146:DXE262149 EHA262146:EHA262149 EQW262146:EQW262149 FAS262146:FAS262149 FKO262146:FKO262149 FUK262146:FUK262149 GEG262146:GEG262149 GOC262146:GOC262149 GXY262146:GXY262149 HHU262146:HHU262149 HRQ262146:HRQ262149 IBM262146:IBM262149 ILI262146:ILI262149 IVE262146:IVE262149 JFA262146:JFA262149 JOW262146:JOW262149 JYS262146:JYS262149 KIO262146:KIO262149 KSK262146:KSK262149 LCG262146:LCG262149 LMC262146:LMC262149 LVY262146:LVY262149 MFU262146:MFU262149 MPQ262146:MPQ262149 MZM262146:MZM262149 NJI262146:NJI262149 NTE262146:NTE262149 ODA262146:ODA262149 OMW262146:OMW262149 OWS262146:OWS262149 PGO262146:PGO262149 PQK262146:PQK262149 QAG262146:QAG262149 QKC262146:QKC262149 QTY262146:QTY262149 RDU262146:RDU262149 RNQ262146:RNQ262149 RXM262146:RXM262149 SHI262146:SHI262149 SRE262146:SRE262149 TBA262146:TBA262149 TKW262146:TKW262149 TUS262146:TUS262149 UEO262146:UEO262149 UOK262146:UOK262149 UYG262146:UYG262149 VIC262146:VIC262149 VRY262146:VRY262149 WBU262146:WBU262149 WLQ262146:WLQ262149 WVM262146:WVM262149 E327682:E327685 JA327682:JA327685 SW327682:SW327685 ACS327682:ACS327685 AMO327682:AMO327685 AWK327682:AWK327685 BGG327682:BGG327685 BQC327682:BQC327685 BZY327682:BZY327685 CJU327682:CJU327685 CTQ327682:CTQ327685 DDM327682:DDM327685 DNI327682:DNI327685 DXE327682:DXE327685 EHA327682:EHA327685 EQW327682:EQW327685 FAS327682:FAS327685 FKO327682:FKO327685 FUK327682:FUK327685 GEG327682:GEG327685 GOC327682:GOC327685 GXY327682:GXY327685 HHU327682:HHU327685 HRQ327682:HRQ327685 IBM327682:IBM327685 ILI327682:ILI327685 IVE327682:IVE327685 JFA327682:JFA327685 JOW327682:JOW327685 JYS327682:JYS327685 KIO327682:KIO327685 KSK327682:KSK327685 LCG327682:LCG327685 LMC327682:LMC327685 LVY327682:LVY327685 MFU327682:MFU327685 MPQ327682:MPQ327685 MZM327682:MZM327685 NJI327682:NJI327685 NTE327682:NTE327685 ODA327682:ODA327685 OMW327682:OMW327685 OWS327682:OWS327685 PGO327682:PGO327685 PQK327682:PQK327685 QAG327682:QAG327685 QKC327682:QKC327685 QTY327682:QTY327685 RDU327682:RDU327685 RNQ327682:RNQ327685 RXM327682:RXM327685 SHI327682:SHI327685 SRE327682:SRE327685 TBA327682:TBA327685 TKW327682:TKW327685 TUS327682:TUS327685 UEO327682:UEO327685 UOK327682:UOK327685 UYG327682:UYG327685 VIC327682:VIC327685 VRY327682:VRY327685 WBU327682:WBU327685 WLQ327682:WLQ327685 WVM327682:WVM327685 E393218:E393221 JA393218:JA393221 SW393218:SW393221 ACS393218:ACS393221 AMO393218:AMO393221 AWK393218:AWK393221 BGG393218:BGG393221 BQC393218:BQC393221 BZY393218:BZY393221 CJU393218:CJU393221 CTQ393218:CTQ393221 DDM393218:DDM393221 DNI393218:DNI393221 DXE393218:DXE393221 EHA393218:EHA393221 EQW393218:EQW393221 FAS393218:FAS393221 FKO393218:FKO393221 FUK393218:FUK393221 GEG393218:GEG393221 GOC393218:GOC393221 GXY393218:GXY393221 HHU393218:HHU393221 HRQ393218:HRQ393221 IBM393218:IBM393221 ILI393218:ILI393221 IVE393218:IVE393221 JFA393218:JFA393221 JOW393218:JOW393221 JYS393218:JYS393221 KIO393218:KIO393221 KSK393218:KSK393221 LCG393218:LCG393221 LMC393218:LMC393221 LVY393218:LVY393221 MFU393218:MFU393221 MPQ393218:MPQ393221 MZM393218:MZM393221 NJI393218:NJI393221 NTE393218:NTE393221 ODA393218:ODA393221 OMW393218:OMW393221 OWS393218:OWS393221 PGO393218:PGO393221 PQK393218:PQK393221 QAG393218:QAG393221 QKC393218:QKC393221 QTY393218:QTY393221 RDU393218:RDU393221 RNQ393218:RNQ393221 RXM393218:RXM393221 SHI393218:SHI393221 SRE393218:SRE393221 TBA393218:TBA393221 TKW393218:TKW393221 TUS393218:TUS393221 UEO393218:UEO393221 UOK393218:UOK393221 UYG393218:UYG393221 VIC393218:VIC393221 VRY393218:VRY393221 WBU393218:WBU393221 WLQ393218:WLQ393221 WVM393218:WVM393221 E458754:E458757 JA458754:JA458757 SW458754:SW458757 ACS458754:ACS458757 AMO458754:AMO458757 AWK458754:AWK458757 BGG458754:BGG458757 BQC458754:BQC458757 BZY458754:BZY458757 CJU458754:CJU458757 CTQ458754:CTQ458757 DDM458754:DDM458757 DNI458754:DNI458757 DXE458754:DXE458757 EHA458754:EHA458757 EQW458754:EQW458757 FAS458754:FAS458757 FKO458754:FKO458757 FUK458754:FUK458757 GEG458754:GEG458757 GOC458754:GOC458757 GXY458754:GXY458757 HHU458754:HHU458757 HRQ458754:HRQ458757 IBM458754:IBM458757 ILI458754:ILI458757 IVE458754:IVE458757 JFA458754:JFA458757 JOW458754:JOW458757 JYS458754:JYS458757 KIO458754:KIO458757 KSK458754:KSK458757 LCG458754:LCG458757 LMC458754:LMC458757 LVY458754:LVY458757 MFU458754:MFU458757 MPQ458754:MPQ458757 MZM458754:MZM458757 NJI458754:NJI458757 NTE458754:NTE458757 ODA458754:ODA458757 OMW458754:OMW458757 OWS458754:OWS458757 PGO458754:PGO458757 PQK458754:PQK458757 QAG458754:QAG458757 QKC458754:QKC458757 QTY458754:QTY458757 RDU458754:RDU458757 RNQ458754:RNQ458757 RXM458754:RXM458757 SHI458754:SHI458757 SRE458754:SRE458757 TBA458754:TBA458757 TKW458754:TKW458757 TUS458754:TUS458757 UEO458754:UEO458757 UOK458754:UOK458757 UYG458754:UYG458757 VIC458754:VIC458757 VRY458754:VRY458757 WBU458754:WBU458757 WLQ458754:WLQ458757 WVM458754:WVM458757 E524290:E524293 JA524290:JA524293 SW524290:SW524293 ACS524290:ACS524293 AMO524290:AMO524293 AWK524290:AWK524293 BGG524290:BGG524293 BQC524290:BQC524293 BZY524290:BZY524293 CJU524290:CJU524293 CTQ524290:CTQ524293 DDM524290:DDM524293 DNI524290:DNI524293 DXE524290:DXE524293 EHA524290:EHA524293 EQW524290:EQW524293 FAS524290:FAS524293 FKO524290:FKO524293 FUK524290:FUK524293 GEG524290:GEG524293 GOC524290:GOC524293 GXY524290:GXY524293 HHU524290:HHU524293 HRQ524290:HRQ524293 IBM524290:IBM524293 ILI524290:ILI524293 IVE524290:IVE524293 JFA524290:JFA524293 JOW524290:JOW524293 JYS524290:JYS524293 KIO524290:KIO524293 KSK524290:KSK524293 LCG524290:LCG524293 LMC524290:LMC524293 LVY524290:LVY524293 MFU524290:MFU524293 MPQ524290:MPQ524293 MZM524290:MZM524293 NJI524290:NJI524293 NTE524290:NTE524293 ODA524290:ODA524293 OMW524290:OMW524293 OWS524290:OWS524293 PGO524290:PGO524293 PQK524290:PQK524293 QAG524290:QAG524293 QKC524290:QKC524293 QTY524290:QTY524293 RDU524290:RDU524293 RNQ524290:RNQ524293 RXM524290:RXM524293 SHI524290:SHI524293 SRE524290:SRE524293 TBA524290:TBA524293 TKW524290:TKW524293 TUS524290:TUS524293 UEO524290:UEO524293 UOK524290:UOK524293 UYG524290:UYG524293 VIC524290:VIC524293 VRY524290:VRY524293 WBU524290:WBU524293 WLQ524290:WLQ524293 WVM524290:WVM524293 E589826:E589829 JA589826:JA589829 SW589826:SW589829 ACS589826:ACS589829 AMO589826:AMO589829 AWK589826:AWK589829 BGG589826:BGG589829 BQC589826:BQC589829 BZY589826:BZY589829 CJU589826:CJU589829 CTQ589826:CTQ589829 DDM589826:DDM589829 DNI589826:DNI589829 DXE589826:DXE589829 EHA589826:EHA589829 EQW589826:EQW589829 FAS589826:FAS589829 FKO589826:FKO589829 FUK589826:FUK589829 GEG589826:GEG589829 GOC589826:GOC589829 GXY589826:GXY589829 HHU589826:HHU589829 HRQ589826:HRQ589829 IBM589826:IBM589829 ILI589826:ILI589829 IVE589826:IVE589829 JFA589826:JFA589829 JOW589826:JOW589829 JYS589826:JYS589829 KIO589826:KIO589829 KSK589826:KSK589829 LCG589826:LCG589829 LMC589826:LMC589829 LVY589826:LVY589829 MFU589826:MFU589829 MPQ589826:MPQ589829 MZM589826:MZM589829 NJI589826:NJI589829 NTE589826:NTE589829 ODA589826:ODA589829 OMW589826:OMW589829 OWS589826:OWS589829 PGO589826:PGO589829 PQK589826:PQK589829 QAG589826:QAG589829 QKC589826:QKC589829 QTY589826:QTY589829 RDU589826:RDU589829 RNQ589826:RNQ589829 RXM589826:RXM589829 SHI589826:SHI589829 SRE589826:SRE589829 TBA589826:TBA589829 TKW589826:TKW589829 TUS589826:TUS589829 UEO589826:UEO589829 UOK589826:UOK589829 UYG589826:UYG589829 VIC589826:VIC589829 VRY589826:VRY589829 WBU589826:WBU589829 WLQ589826:WLQ589829 WVM589826:WVM589829 E655362:E655365 JA655362:JA655365 SW655362:SW655365 ACS655362:ACS655365 AMO655362:AMO655365 AWK655362:AWK655365 BGG655362:BGG655365 BQC655362:BQC655365 BZY655362:BZY655365 CJU655362:CJU655365 CTQ655362:CTQ655365 DDM655362:DDM655365 DNI655362:DNI655365 DXE655362:DXE655365 EHA655362:EHA655365 EQW655362:EQW655365 FAS655362:FAS655365 FKO655362:FKO655365 FUK655362:FUK655365 GEG655362:GEG655365 GOC655362:GOC655365 GXY655362:GXY655365 HHU655362:HHU655365 HRQ655362:HRQ655365 IBM655362:IBM655365 ILI655362:ILI655365 IVE655362:IVE655365 JFA655362:JFA655365 JOW655362:JOW655365 JYS655362:JYS655365 KIO655362:KIO655365 KSK655362:KSK655365 LCG655362:LCG655365 LMC655362:LMC655365 LVY655362:LVY655365 MFU655362:MFU655365 MPQ655362:MPQ655365 MZM655362:MZM655365 NJI655362:NJI655365 NTE655362:NTE655365 ODA655362:ODA655365 OMW655362:OMW655365 OWS655362:OWS655365 PGO655362:PGO655365 PQK655362:PQK655365 QAG655362:QAG655365 QKC655362:QKC655365 QTY655362:QTY655365 RDU655362:RDU655365 RNQ655362:RNQ655365 RXM655362:RXM655365 SHI655362:SHI655365 SRE655362:SRE655365 TBA655362:TBA655365 TKW655362:TKW655365 TUS655362:TUS655365 UEO655362:UEO655365 UOK655362:UOK655365 UYG655362:UYG655365 VIC655362:VIC655365 VRY655362:VRY655365 WBU655362:WBU655365 WLQ655362:WLQ655365 WVM655362:WVM655365 E720898:E720901 JA720898:JA720901 SW720898:SW720901 ACS720898:ACS720901 AMO720898:AMO720901 AWK720898:AWK720901 BGG720898:BGG720901 BQC720898:BQC720901 BZY720898:BZY720901 CJU720898:CJU720901 CTQ720898:CTQ720901 DDM720898:DDM720901 DNI720898:DNI720901 DXE720898:DXE720901 EHA720898:EHA720901 EQW720898:EQW720901 FAS720898:FAS720901 FKO720898:FKO720901 FUK720898:FUK720901 GEG720898:GEG720901 GOC720898:GOC720901 GXY720898:GXY720901 HHU720898:HHU720901 HRQ720898:HRQ720901 IBM720898:IBM720901 ILI720898:ILI720901 IVE720898:IVE720901 JFA720898:JFA720901 JOW720898:JOW720901 JYS720898:JYS720901 KIO720898:KIO720901 KSK720898:KSK720901 LCG720898:LCG720901 LMC720898:LMC720901 LVY720898:LVY720901 MFU720898:MFU720901 MPQ720898:MPQ720901 MZM720898:MZM720901 NJI720898:NJI720901 NTE720898:NTE720901 ODA720898:ODA720901 OMW720898:OMW720901 OWS720898:OWS720901 PGO720898:PGO720901 PQK720898:PQK720901 QAG720898:QAG720901 QKC720898:QKC720901 QTY720898:QTY720901 RDU720898:RDU720901 RNQ720898:RNQ720901 RXM720898:RXM720901 SHI720898:SHI720901 SRE720898:SRE720901 TBA720898:TBA720901 TKW720898:TKW720901 TUS720898:TUS720901 UEO720898:UEO720901 UOK720898:UOK720901 UYG720898:UYG720901 VIC720898:VIC720901 VRY720898:VRY720901 WBU720898:WBU720901 WLQ720898:WLQ720901 WVM720898:WVM720901 E786434:E786437 JA786434:JA786437 SW786434:SW786437 ACS786434:ACS786437 AMO786434:AMO786437 AWK786434:AWK786437 BGG786434:BGG786437 BQC786434:BQC786437 BZY786434:BZY786437 CJU786434:CJU786437 CTQ786434:CTQ786437 DDM786434:DDM786437 DNI786434:DNI786437 DXE786434:DXE786437 EHA786434:EHA786437 EQW786434:EQW786437 FAS786434:FAS786437 FKO786434:FKO786437 FUK786434:FUK786437 GEG786434:GEG786437 GOC786434:GOC786437 GXY786434:GXY786437 HHU786434:HHU786437 HRQ786434:HRQ786437 IBM786434:IBM786437 ILI786434:ILI786437 IVE786434:IVE786437 JFA786434:JFA786437 JOW786434:JOW786437 JYS786434:JYS786437 KIO786434:KIO786437 KSK786434:KSK786437 LCG786434:LCG786437 LMC786434:LMC786437 LVY786434:LVY786437 MFU786434:MFU786437 MPQ786434:MPQ786437 MZM786434:MZM786437 NJI786434:NJI786437 NTE786434:NTE786437 ODA786434:ODA786437 OMW786434:OMW786437 OWS786434:OWS786437 PGO786434:PGO786437 PQK786434:PQK786437 QAG786434:QAG786437 QKC786434:QKC786437 QTY786434:QTY786437 RDU786434:RDU786437 RNQ786434:RNQ786437 RXM786434:RXM786437 SHI786434:SHI786437 SRE786434:SRE786437 TBA786434:TBA786437 TKW786434:TKW786437 TUS786434:TUS786437 UEO786434:UEO786437 UOK786434:UOK786437 UYG786434:UYG786437 VIC786434:VIC786437 VRY786434:VRY786437 WBU786434:WBU786437 WLQ786434:WLQ786437 WVM786434:WVM786437 E851970:E851973 JA851970:JA851973 SW851970:SW851973 ACS851970:ACS851973 AMO851970:AMO851973 AWK851970:AWK851973 BGG851970:BGG851973 BQC851970:BQC851973 BZY851970:BZY851973 CJU851970:CJU851973 CTQ851970:CTQ851973 DDM851970:DDM851973 DNI851970:DNI851973 DXE851970:DXE851973 EHA851970:EHA851973 EQW851970:EQW851973 FAS851970:FAS851973 FKO851970:FKO851973 FUK851970:FUK851973 GEG851970:GEG851973 GOC851970:GOC851973 GXY851970:GXY851973 HHU851970:HHU851973 HRQ851970:HRQ851973 IBM851970:IBM851973 ILI851970:ILI851973 IVE851970:IVE851973 JFA851970:JFA851973 JOW851970:JOW851973 JYS851970:JYS851973 KIO851970:KIO851973 KSK851970:KSK851973 LCG851970:LCG851973 LMC851970:LMC851973 LVY851970:LVY851973 MFU851970:MFU851973 MPQ851970:MPQ851973 MZM851970:MZM851973 NJI851970:NJI851973 NTE851970:NTE851973 ODA851970:ODA851973 OMW851970:OMW851973 OWS851970:OWS851973 PGO851970:PGO851973 PQK851970:PQK851973 QAG851970:QAG851973 QKC851970:QKC851973 QTY851970:QTY851973 RDU851970:RDU851973 RNQ851970:RNQ851973 RXM851970:RXM851973 SHI851970:SHI851973 SRE851970:SRE851973 TBA851970:TBA851973 TKW851970:TKW851973 TUS851970:TUS851973 UEO851970:UEO851973 UOK851970:UOK851973 UYG851970:UYG851973 VIC851970:VIC851973 VRY851970:VRY851973 WBU851970:WBU851973 WLQ851970:WLQ851973 WVM851970:WVM851973 E917506:E917509 JA917506:JA917509 SW917506:SW917509 ACS917506:ACS917509 AMO917506:AMO917509 AWK917506:AWK917509 BGG917506:BGG917509 BQC917506:BQC917509 BZY917506:BZY917509 CJU917506:CJU917509 CTQ917506:CTQ917509 DDM917506:DDM917509 DNI917506:DNI917509 DXE917506:DXE917509 EHA917506:EHA917509 EQW917506:EQW917509 FAS917506:FAS917509 FKO917506:FKO917509 FUK917506:FUK917509 GEG917506:GEG917509 GOC917506:GOC917509 GXY917506:GXY917509 HHU917506:HHU917509 HRQ917506:HRQ917509 IBM917506:IBM917509 ILI917506:ILI917509 IVE917506:IVE917509 JFA917506:JFA917509 JOW917506:JOW917509 JYS917506:JYS917509 KIO917506:KIO917509 KSK917506:KSK917509 LCG917506:LCG917509 LMC917506:LMC917509 LVY917506:LVY917509 MFU917506:MFU917509 MPQ917506:MPQ917509 MZM917506:MZM917509 NJI917506:NJI917509 NTE917506:NTE917509 ODA917506:ODA917509 OMW917506:OMW917509 OWS917506:OWS917509 PGO917506:PGO917509 PQK917506:PQK917509 QAG917506:QAG917509 QKC917506:QKC917509 QTY917506:QTY917509 RDU917506:RDU917509 RNQ917506:RNQ917509 RXM917506:RXM917509 SHI917506:SHI917509 SRE917506:SRE917509 TBA917506:TBA917509 TKW917506:TKW917509 TUS917506:TUS917509 UEO917506:UEO917509 UOK917506:UOK917509 UYG917506:UYG917509 VIC917506:VIC917509 VRY917506:VRY917509 WBU917506:WBU917509 WLQ917506:WLQ917509 WVM917506:WVM917509 E983042:E983045 JA983042:JA983045 SW983042:SW983045 ACS983042:ACS983045 AMO983042:AMO983045 AWK983042:AWK983045 BGG983042:BGG983045 BQC983042:BQC983045 BZY983042:BZY983045 CJU983042:CJU983045 CTQ983042:CTQ983045 DDM983042:DDM983045 DNI983042:DNI983045 DXE983042:DXE983045 EHA983042:EHA983045 EQW983042:EQW983045 FAS983042:FAS983045 FKO983042:FKO983045 FUK983042:FUK983045 GEG983042:GEG983045 GOC983042:GOC983045 GXY983042:GXY983045 HHU983042:HHU983045 HRQ983042:HRQ983045 IBM983042:IBM983045 ILI983042:ILI983045 IVE983042:IVE983045 JFA983042:JFA983045 JOW983042:JOW983045 JYS983042:JYS983045 KIO983042:KIO983045 KSK983042:KSK983045 LCG983042:LCG983045 LMC983042:LMC983045 LVY983042:LVY983045 MFU983042:MFU983045 MPQ983042:MPQ983045 MZM983042:MZM983045 NJI983042:NJI983045 NTE983042:NTE983045 ODA983042:ODA983045 OMW983042:OMW983045 OWS983042:OWS983045 PGO983042:PGO983045 PQK983042:PQK983045 QAG983042:QAG983045 QKC983042:QKC983045 QTY983042:QTY983045 RDU983042:RDU983045 RNQ983042:RNQ983045 RXM983042:RXM983045 SHI983042:SHI983045 SRE983042:SRE983045 TBA983042:TBA983045 TKW983042:TKW983045 TUS983042:TUS983045 UEO983042:UEO983045 UOK983042:UOK983045 UYG983042:UYG983045 VIC983042:VIC983045 VRY983042:VRY983045 WBU983042:WBU983045 WLQ983042:WLQ983045 WVM983042:WVM983045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D55:D58 IZ55:IZ58 SV55:SV58 ACR55:ACR58 AMN55:AMN58 AWJ55:AWJ58 BGF55:BGF58 BQB55:BQB58 BZX55:BZX58 CJT55:CJT58 CTP55:CTP58 DDL55:DDL58 DNH55:DNH58 DXD55:DXD58 EGZ55:EGZ58 EQV55:EQV58 FAR55:FAR58 FKN55:FKN58 FUJ55:FUJ58 GEF55:GEF58 GOB55:GOB58 GXX55:GXX58 HHT55:HHT58 HRP55:HRP58 IBL55:IBL58 ILH55:ILH58 IVD55:IVD58 JEZ55:JEZ58 JOV55:JOV58 JYR55:JYR58 KIN55:KIN58 KSJ55:KSJ58 LCF55:LCF58 LMB55:LMB58 LVX55:LVX58 MFT55:MFT58 MPP55:MPP58 MZL55:MZL58 NJH55:NJH58 NTD55:NTD58 OCZ55:OCZ58 OMV55:OMV58 OWR55:OWR58 PGN55:PGN58 PQJ55:PQJ58 QAF55:QAF58 QKB55:QKB58 QTX55:QTX58 RDT55:RDT58 RNP55:RNP58 RXL55:RXL58 SHH55:SHH58 SRD55:SRD58 TAZ55:TAZ58 TKV55:TKV58 TUR55:TUR58 UEN55:UEN58 UOJ55:UOJ58 UYF55:UYF58 VIB55:VIB58 VRX55:VRX58 WBT55:WBT58 WLP55:WLP58 WVL55:WVL58 D65591:D65594 IZ65591:IZ65594 SV65591:SV65594 ACR65591:ACR65594 AMN65591:AMN65594 AWJ65591:AWJ65594 BGF65591:BGF65594 BQB65591:BQB65594 BZX65591:BZX65594 CJT65591:CJT65594 CTP65591:CTP65594 DDL65591:DDL65594 DNH65591:DNH65594 DXD65591:DXD65594 EGZ65591:EGZ65594 EQV65591:EQV65594 FAR65591:FAR65594 FKN65591:FKN65594 FUJ65591:FUJ65594 GEF65591:GEF65594 GOB65591:GOB65594 GXX65591:GXX65594 HHT65591:HHT65594 HRP65591:HRP65594 IBL65591:IBL65594 ILH65591:ILH65594 IVD65591:IVD65594 JEZ65591:JEZ65594 JOV65591:JOV65594 JYR65591:JYR65594 KIN65591:KIN65594 KSJ65591:KSJ65594 LCF65591:LCF65594 LMB65591:LMB65594 LVX65591:LVX65594 MFT65591:MFT65594 MPP65591:MPP65594 MZL65591:MZL65594 NJH65591:NJH65594 NTD65591:NTD65594 OCZ65591:OCZ65594 OMV65591:OMV65594 OWR65591:OWR65594 PGN65591:PGN65594 PQJ65591:PQJ65594 QAF65591:QAF65594 QKB65591:QKB65594 QTX65591:QTX65594 RDT65591:RDT65594 RNP65591:RNP65594 RXL65591:RXL65594 SHH65591:SHH65594 SRD65591:SRD65594 TAZ65591:TAZ65594 TKV65591:TKV65594 TUR65591:TUR65594 UEN65591:UEN65594 UOJ65591:UOJ65594 UYF65591:UYF65594 VIB65591:VIB65594 VRX65591:VRX65594 WBT65591:WBT65594 WLP65591:WLP65594 WVL65591:WVL65594 D131127:D131130 IZ131127:IZ131130 SV131127:SV131130 ACR131127:ACR131130 AMN131127:AMN131130 AWJ131127:AWJ131130 BGF131127:BGF131130 BQB131127:BQB131130 BZX131127:BZX131130 CJT131127:CJT131130 CTP131127:CTP131130 DDL131127:DDL131130 DNH131127:DNH131130 DXD131127:DXD131130 EGZ131127:EGZ131130 EQV131127:EQV131130 FAR131127:FAR131130 FKN131127:FKN131130 FUJ131127:FUJ131130 GEF131127:GEF131130 GOB131127:GOB131130 GXX131127:GXX131130 HHT131127:HHT131130 HRP131127:HRP131130 IBL131127:IBL131130 ILH131127:ILH131130 IVD131127:IVD131130 JEZ131127:JEZ131130 JOV131127:JOV131130 JYR131127:JYR131130 KIN131127:KIN131130 KSJ131127:KSJ131130 LCF131127:LCF131130 LMB131127:LMB131130 LVX131127:LVX131130 MFT131127:MFT131130 MPP131127:MPP131130 MZL131127:MZL131130 NJH131127:NJH131130 NTD131127:NTD131130 OCZ131127:OCZ131130 OMV131127:OMV131130 OWR131127:OWR131130 PGN131127:PGN131130 PQJ131127:PQJ131130 QAF131127:QAF131130 QKB131127:QKB131130 QTX131127:QTX131130 RDT131127:RDT131130 RNP131127:RNP131130 RXL131127:RXL131130 SHH131127:SHH131130 SRD131127:SRD131130 TAZ131127:TAZ131130 TKV131127:TKV131130 TUR131127:TUR131130 UEN131127:UEN131130 UOJ131127:UOJ131130 UYF131127:UYF131130 VIB131127:VIB131130 VRX131127:VRX131130 WBT131127:WBT131130 WLP131127:WLP131130 WVL131127:WVL131130 D196663:D196666 IZ196663:IZ196666 SV196663:SV196666 ACR196663:ACR196666 AMN196663:AMN196666 AWJ196663:AWJ196666 BGF196663:BGF196666 BQB196663:BQB196666 BZX196663:BZX196666 CJT196663:CJT196666 CTP196663:CTP196666 DDL196663:DDL196666 DNH196663:DNH196666 DXD196663:DXD196666 EGZ196663:EGZ196666 EQV196663:EQV196666 FAR196663:FAR196666 FKN196663:FKN196666 FUJ196663:FUJ196666 GEF196663:GEF196666 GOB196663:GOB196666 GXX196663:GXX196666 HHT196663:HHT196666 HRP196663:HRP196666 IBL196663:IBL196666 ILH196663:ILH196666 IVD196663:IVD196666 JEZ196663:JEZ196666 JOV196663:JOV196666 JYR196663:JYR196666 KIN196663:KIN196666 KSJ196663:KSJ196666 LCF196663:LCF196666 LMB196663:LMB196666 LVX196663:LVX196666 MFT196663:MFT196666 MPP196663:MPP196666 MZL196663:MZL196666 NJH196663:NJH196666 NTD196663:NTD196666 OCZ196663:OCZ196666 OMV196663:OMV196666 OWR196663:OWR196666 PGN196663:PGN196666 PQJ196663:PQJ196666 QAF196663:QAF196666 QKB196663:QKB196666 QTX196663:QTX196666 RDT196663:RDT196666 RNP196663:RNP196666 RXL196663:RXL196666 SHH196663:SHH196666 SRD196663:SRD196666 TAZ196663:TAZ196666 TKV196663:TKV196666 TUR196663:TUR196666 UEN196663:UEN196666 UOJ196663:UOJ196666 UYF196663:UYF196666 VIB196663:VIB196666 VRX196663:VRX196666 WBT196663:WBT196666 WLP196663:WLP196666 WVL196663:WVL196666 D262199:D262202 IZ262199:IZ262202 SV262199:SV262202 ACR262199:ACR262202 AMN262199:AMN262202 AWJ262199:AWJ262202 BGF262199:BGF262202 BQB262199:BQB262202 BZX262199:BZX262202 CJT262199:CJT262202 CTP262199:CTP262202 DDL262199:DDL262202 DNH262199:DNH262202 DXD262199:DXD262202 EGZ262199:EGZ262202 EQV262199:EQV262202 FAR262199:FAR262202 FKN262199:FKN262202 FUJ262199:FUJ262202 GEF262199:GEF262202 GOB262199:GOB262202 GXX262199:GXX262202 HHT262199:HHT262202 HRP262199:HRP262202 IBL262199:IBL262202 ILH262199:ILH262202 IVD262199:IVD262202 JEZ262199:JEZ262202 JOV262199:JOV262202 JYR262199:JYR262202 KIN262199:KIN262202 KSJ262199:KSJ262202 LCF262199:LCF262202 LMB262199:LMB262202 LVX262199:LVX262202 MFT262199:MFT262202 MPP262199:MPP262202 MZL262199:MZL262202 NJH262199:NJH262202 NTD262199:NTD262202 OCZ262199:OCZ262202 OMV262199:OMV262202 OWR262199:OWR262202 PGN262199:PGN262202 PQJ262199:PQJ262202 QAF262199:QAF262202 QKB262199:QKB262202 QTX262199:QTX262202 RDT262199:RDT262202 RNP262199:RNP262202 RXL262199:RXL262202 SHH262199:SHH262202 SRD262199:SRD262202 TAZ262199:TAZ262202 TKV262199:TKV262202 TUR262199:TUR262202 UEN262199:UEN262202 UOJ262199:UOJ262202 UYF262199:UYF262202 VIB262199:VIB262202 VRX262199:VRX262202 WBT262199:WBT262202 WLP262199:WLP262202 WVL262199:WVL262202 D327735:D327738 IZ327735:IZ327738 SV327735:SV327738 ACR327735:ACR327738 AMN327735:AMN327738 AWJ327735:AWJ327738 BGF327735:BGF327738 BQB327735:BQB327738 BZX327735:BZX327738 CJT327735:CJT327738 CTP327735:CTP327738 DDL327735:DDL327738 DNH327735:DNH327738 DXD327735:DXD327738 EGZ327735:EGZ327738 EQV327735:EQV327738 FAR327735:FAR327738 FKN327735:FKN327738 FUJ327735:FUJ327738 GEF327735:GEF327738 GOB327735:GOB327738 GXX327735:GXX327738 HHT327735:HHT327738 HRP327735:HRP327738 IBL327735:IBL327738 ILH327735:ILH327738 IVD327735:IVD327738 JEZ327735:JEZ327738 JOV327735:JOV327738 JYR327735:JYR327738 KIN327735:KIN327738 KSJ327735:KSJ327738 LCF327735:LCF327738 LMB327735:LMB327738 LVX327735:LVX327738 MFT327735:MFT327738 MPP327735:MPP327738 MZL327735:MZL327738 NJH327735:NJH327738 NTD327735:NTD327738 OCZ327735:OCZ327738 OMV327735:OMV327738 OWR327735:OWR327738 PGN327735:PGN327738 PQJ327735:PQJ327738 QAF327735:QAF327738 QKB327735:QKB327738 QTX327735:QTX327738 RDT327735:RDT327738 RNP327735:RNP327738 RXL327735:RXL327738 SHH327735:SHH327738 SRD327735:SRD327738 TAZ327735:TAZ327738 TKV327735:TKV327738 TUR327735:TUR327738 UEN327735:UEN327738 UOJ327735:UOJ327738 UYF327735:UYF327738 VIB327735:VIB327738 VRX327735:VRX327738 WBT327735:WBT327738 WLP327735:WLP327738 WVL327735:WVL327738 D393271:D393274 IZ393271:IZ393274 SV393271:SV393274 ACR393271:ACR393274 AMN393271:AMN393274 AWJ393271:AWJ393274 BGF393271:BGF393274 BQB393271:BQB393274 BZX393271:BZX393274 CJT393271:CJT393274 CTP393271:CTP393274 DDL393271:DDL393274 DNH393271:DNH393274 DXD393271:DXD393274 EGZ393271:EGZ393274 EQV393271:EQV393274 FAR393271:FAR393274 FKN393271:FKN393274 FUJ393271:FUJ393274 GEF393271:GEF393274 GOB393271:GOB393274 GXX393271:GXX393274 HHT393271:HHT393274 HRP393271:HRP393274 IBL393271:IBL393274 ILH393271:ILH393274 IVD393271:IVD393274 JEZ393271:JEZ393274 JOV393271:JOV393274 JYR393271:JYR393274 KIN393271:KIN393274 KSJ393271:KSJ393274 LCF393271:LCF393274 LMB393271:LMB393274 LVX393271:LVX393274 MFT393271:MFT393274 MPP393271:MPP393274 MZL393271:MZL393274 NJH393271:NJH393274 NTD393271:NTD393274 OCZ393271:OCZ393274 OMV393271:OMV393274 OWR393271:OWR393274 PGN393271:PGN393274 PQJ393271:PQJ393274 QAF393271:QAF393274 QKB393271:QKB393274 QTX393271:QTX393274 RDT393271:RDT393274 RNP393271:RNP393274 RXL393271:RXL393274 SHH393271:SHH393274 SRD393271:SRD393274 TAZ393271:TAZ393274 TKV393271:TKV393274 TUR393271:TUR393274 UEN393271:UEN393274 UOJ393271:UOJ393274 UYF393271:UYF393274 VIB393271:VIB393274 VRX393271:VRX393274 WBT393271:WBT393274 WLP393271:WLP393274 WVL393271:WVL393274 D458807:D458810 IZ458807:IZ458810 SV458807:SV458810 ACR458807:ACR458810 AMN458807:AMN458810 AWJ458807:AWJ458810 BGF458807:BGF458810 BQB458807:BQB458810 BZX458807:BZX458810 CJT458807:CJT458810 CTP458807:CTP458810 DDL458807:DDL458810 DNH458807:DNH458810 DXD458807:DXD458810 EGZ458807:EGZ458810 EQV458807:EQV458810 FAR458807:FAR458810 FKN458807:FKN458810 FUJ458807:FUJ458810 GEF458807:GEF458810 GOB458807:GOB458810 GXX458807:GXX458810 HHT458807:HHT458810 HRP458807:HRP458810 IBL458807:IBL458810 ILH458807:ILH458810 IVD458807:IVD458810 JEZ458807:JEZ458810 JOV458807:JOV458810 JYR458807:JYR458810 KIN458807:KIN458810 KSJ458807:KSJ458810 LCF458807:LCF458810 LMB458807:LMB458810 LVX458807:LVX458810 MFT458807:MFT458810 MPP458807:MPP458810 MZL458807:MZL458810 NJH458807:NJH458810 NTD458807:NTD458810 OCZ458807:OCZ458810 OMV458807:OMV458810 OWR458807:OWR458810 PGN458807:PGN458810 PQJ458807:PQJ458810 QAF458807:QAF458810 QKB458807:QKB458810 QTX458807:QTX458810 RDT458807:RDT458810 RNP458807:RNP458810 RXL458807:RXL458810 SHH458807:SHH458810 SRD458807:SRD458810 TAZ458807:TAZ458810 TKV458807:TKV458810 TUR458807:TUR458810 UEN458807:UEN458810 UOJ458807:UOJ458810 UYF458807:UYF458810 VIB458807:VIB458810 VRX458807:VRX458810 WBT458807:WBT458810 WLP458807:WLP458810 WVL458807:WVL458810 D524343:D524346 IZ524343:IZ524346 SV524343:SV524346 ACR524343:ACR524346 AMN524343:AMN524346 AWJ524343:AWJ524346 BGF524343:BGF524346 BQB524343:BQB524346 BZX524343:BZX524346 CJT524343:CJT524346 CTP524343:CTP524346 DDL524343:DDL524346 DNH524343:DNH524346 DXD524343:DXD524346 EGZ524343:EGZ524346 EQV524343:EQV524346 FAR524343:FAR524346 FKN524343:FKN524346 FUJ524343:FUJ524346 GEF524343:GEF524346 GOB524343:GOB524346 GXX524343:GXX524346 HHT524343:HHT524346 HRP524343:HRP524346 IBL524343:IBL524346 ILH524343:ILH524346 IVD524343:IVD524346 JEZ524343:JEZ524346 JOV524343:JOV524346 JYR524343:JYR524346 KIN524343:KIN524346 KSJ524343:KSJ524346 LCF524343:LCF524346 LMB524343:LMB524346 LVX524343:LVX524346 MFT524343:MFT524346 MPP524343:MPP524346 MZL524343:MZL524346 NJH524343:NJH524346 NTD524343:NTD524346 OCZ524343:OCZ524346 OMV524343:OMV524346 OWR524343:OWR524346 PGN524343:PGN524346 PQJ524343:PQJ524346 QAF524343:QAF524346 QKB524343:QKB524346 QTX524343:QTX524346 RDT524343:RDT524346 RNP524343:RNP524346 RXL524343:RXL524346 SHH524343:SHH524346 SRD524343:SRD524346 TAZ524343:TAZ524346 TKV524343:TKV524346 TUR524343:TUR524346 UEN524343:UEN524346 UOJ524343:UOJ524346 UYF524343:UYF524346 VIB524343:VIB524346 VRX524343:VRX524346 WBT524343:WBT524346 WLP524343:WLP524346 WVL524343:WVL524346 D589879:D589882 IZ589879:IZ589882 SV589879:SV589882 ACR589879:ACR589882 AMN589879:AMN589882 AWJ589879:AWJ589882 BGF589879:BGF589882 BQB589879:BQB589882 BZX589879:BZX589882 CJT589879:CJT589882 CTP589879:CTP589882 DDL589879:DDL589882 DNH589879:DNH589882 DXD589879:DXD589882 EGZ589879:EGZ589882 EQV589879:EQV589882 FAR589879:FAR589882 FKN589879:FKN589882 FUJ589879:FUJ589882 GEF589879:GEF589882 GOB589879:GOB589882 GXX589879:GXX589882 HHT589879:HHT589882 HRP589879:HRP589882 IBL589879:IBL589882 ILH589879:ILH589882 IVD589879:IVD589882 JEZ589879:JEZ589882 JOV589879:JOV589882 JYR589879:JYR589882 KIN589879:KIN589882 KSJ589879:KSJ589882 LCF589879:LCF589882 LMB589879:LMB589882 LVX589879:LVX589882 MFT589879:MFT589882 MPP589879:MPP589882 MZL589879:MZL589882 NJH589879:NJH589882 NTD589879:NTD589882 OCZ589879:OCZ589882 OMV589879:OMV589882 OWR589879:OWR589882 PGN589879:PGN589882 PQJ589879:PQJ589882 QAF589879:QAF589882 QKB589879:QKB589882 QTX589879:QTX589882 RDT589879:RDT589882 RNP589879:RNP589882 RXL589879:RXL589882 SHH589879:SHH589882 SRD589879:SRD589882 TAZ589879:TAZ589882 TKV589879:TKV589882 TUR589879:TUR589882 UEN589879:UEN589882 UOJ589879:UOJ589882 UYF589879:UYF589882 VIB589879:VIB589882 VRX589879:VRX589882 WBT589879:WBT589882 WLP589879:WLP589882 WVL589879:WVL589882 D655415:D655418 IZ655415:IZ655418 SV655415:SV655418 ACR655415:ACR655418 AMN655415:AMN655418 AWJ655415:AWJ655418 BGF655415:BGF655418 BQB655415:BQB655418 BZX655415:BZX655418 CJT655415:CJT655418 CTP655415:CTP655418 DDL655415:DDL655418 DNH655415:DNH655418 DXD655415:DXD655418 EGZ655415:EGZ655418 EQV655415:EQV655418 FAR655415:FAR655418 FKN655415:FKN655418 FUJ655415:FUJ655418 GEF655415:GEF655418 GOB655415:GOB655418 GXX655415:GXX655418 HHT655415:HHT655418 HRP655415:HRP655418 IBL655415:IBL655418 ILH655415:ILH655418 IVD655415:IVD655418 JEZ655415:JEZ655418 JOV655415:JOV655418 JYR655415:JYR655418 KIN655415:KIN655418 KSJ655415:KSJ655418 LCF655415:LCF655418 LMB655415:LMB655418 LVX655415:LVX655418 MFT655415:MFT655418 MPP655415:MPP655418 MZL655415:MZL655418 NJH655415:NJH655418 NTD655415:NTD655418 OCZ655415:OCZ655418 OMV655415:OMV655418 OWR655415:OWR655418 PGN655415:PGN655418 PQJ655415:PQJ655418 QAF655415:QAF655418 QKB655415:QKB655418 QTX655415:QTX655418 RDT655415:RDT655418 RNP655415:RNP655418 RXL655415:RXL655418 SHH655415:SHH655418 SRD655415:SRD655418 TAZ655415:TAZ655418 TKV655415:TKV655418 TUR655415:TUR655418 UEN655415:UEN655418 UOJ655415:UOJ655418 UYF655415:UYF655418 VIB655415:VIB655418 VRX655415:VRX655418 WBT655415:WBT655418 WLP655415:WLP655418 WVL655415:WVL655418 D720951:D720954 IZ720951:IZ720954 SV720951:SV720954 ACR720951:ACR720954 AMN720951:AMN720954 AWJ720951:AWJ720954 BGF720951:BGF720954 BQB720951:BQB720954 BZX720951:BZX720954 CJT720951:CJT720954 CTP720951:CTP720954 DDL720951:DDL720954 DNH720951:DNH720954 DXD720951:DXD720954 EGZ720951:EGZ720954 EQV720951:EQV720954 FAR720951:FAR720954 FKN720951:FKN720954 FUJ720951:FUJ720954 GEF720951:GEF720954 GOB720951:GOB720954 GXX720951:GXX720954 HHT720951:HHT720954 HRP720951:HRP720954 IBL720951:IBL720954 ILH720951:ILH720954 IVD720951:IVD720954 JEZ720951:JEZ720954 JOV720951:JOV720954 JYR720951:JYR720954 KIN720951:KIN720954 KSJ720951:KSJ720954 LCF720951:LCF720954 LMB720951:LMB720954 LVX720951:LVX720954 MFT720951:MFT720954 MPP720951:MPP720954 MZL720951:MZL720954 NJH720951:NJH720954 NTD720951:NTD720954 OCZ720951:OCZ720954 OMV720951:OMV720954 OWR720951:OWR720954 PGN720951:PGN720954 PQJ720951:PQJ720954 QAF720951:QAF720954 QKB720951:QKB720954 QTX720951:QTX720954 RDT720951:RDT720954 RNP720951:RNP720954 RXL720951:RXL720954 SHH720951:SHH720954 SRD720951:SRD720954 TAZ720951:TAZ720954 TKV720951:TKV720954 TUR720951:TUR720954 UEN720951:UEN720954 UOJ720951:UOJ720954 UYF720951:UYF720954 VIB720951:VIB720954 VRX720951:VRX720954 WBT720951:WBT720954 WLP720951:WLP720954 WVL720951:WVL720954 D786487:D786490 IZ786487:IZ786490 SV786487:SV786490 ACR786487:ACR786490 AMN786487:AMN786490 AWJ786487:AWJ786490 BGF786487:BGF786490 BQB786487:BQB786490 BZX786487:BZX786490 CJT786487:CJT786490 CTP786487:CTP786490 DDL786487:DDL786490 DNH786487:DNH786490 DXD786487:DXD786490 EGZ786487:EGZ786490 EQV786487:EQV786490 FAR786487:FAR786490 FKN786487:FKN786490 FUJ786487:FUJ786490 GEF786487:GEF786490 GOB786487:GOB786490 GXX786487:GXX786490 HHT786487:HHT786490 HRP786487:HRP786490 IBL786487:IBL786490 ILH786487:ILH786490 IVD786487:IVD786490 JEZ786487:JEZ786490 JOV786487:JOV786490 JYR786487:JYR786490 KIN786487:KIN786490 KSJ786487:KSJ786490 LCF786487:LCF786490 LMB786487:LMB786490 LVX786487:LVX786490 MFT786487:MFT786490 MPP786487:MPP786490 MZL786487:MZL786490 NJH786487:NJH786490 NTD786487:NTD786490 OCZ786487:OCZ786490 OMV786487:OMV786490 OWR786487:OWR786490 PGN786487:PGN786490 PQJ786487:PQJ786490 QAF786487:QAF786490 QKB786487:QKB786490 QTX786487:QTX786490 RDT786487:RDT786490 RNP786487:RNP786490 RXL786487:RXL786490 SHH786487:SHH786490 SRD786487:SRD786490 TAZ786487:TAZ786490 TKV786487:TKV786490 TUR786487:TUR786490 UEN786487:UEN786490 UOJ786487:UOJ786490 UYF786487:UYF786490 VIB786487:VIB786490 VRX786487:VRX786490 WBT786487:WBT786490 WLP786487:WLP786490 WVL786487:WVL786490 D852023:D852026 IZ852023:IZ852026 SV852023:SV852026 ACR852023:ACR852026 AMN852023:AMN852026 AWJ852023:AWJ852026 BGF852023:BGF852026 BQB852023:BQB852026 BZX852023:BZX852026 CJT852023:CJT852026 CTP852023:CTP852026 DDL852023:DDL852026 DNH852023:DNH852026 DXD852023:DXD852026 EGZ852023:EGZ852026 EQV852023:EQV852026 FAR852023:FAR852026 FKN852023:FKN852026 FUJ852023:FUJ852026 GEF852023:GEF852026 GOB852023:GOB852026 GXX852023:GXX852026 HHT852023:HHT852026 HRP852023:HRP852026 IBL852023:IBL852026 ILH852023:ILH852026 IVD852023:IVD852026 JEZ852023:JEZ852026 JOV852023:JOV852026 JYR852023:JYR852026 KIN852023:KIN852026 KSJ852023:KSJ852026 LCF852023:LCF852026 LMB852023:LMB852026 LVX852023:LVX852026 MFT852023:MFT852026 MPP852023:MPP852026 MZL852023:MZL852026 NJH852023:NJH852026 NTD852023:NTD852026 OCZ852023:OCZ852026 OMV852023:OMV852026 OWR852023:OWR852026 PGN852023:PGN852026 PQJ852023:PQJ852026 QAF852023:QAF852026 QKB852023:QKB852026 QTX852023:QTX852026 RDT852023:RDT852026 RNP852023:RNP852026 RXL852023:RXL852026 SHH852023:SHH852026 SRD852023:SRD852026 TAZ852023:TAZ852026 TKV852023:TKV852026 TUR852023:TUR852026 UEN852023:UEN852026 UOJ852023:UOJ852026 UYF852023:UYF852026 VIB852023:VIB852026 VRX852023:VRX852026 WBT852023:WBT852026 WLP852023:WLP852026 WVL852023:WVL852026 D917559:D917562 IZ917559:IZ917562 SV917559:SV917562 ACR917559:ACR917562 AMN917559:AMN917562 AWJ917559:AWJ917562 BGF917559:BGF917562 BQB917559:BQB917562 BZX917559:BZX917562 CJT917559:CJT917562 CTP917559:CTP917562 DDL917559:DDL917562 DNH917559:DNH917562 DXD917559:DXD917562 EGZ917559:EGZ917562 EQV917559:EQV917562 FAR917559:FAR917562 FKN917559:FKN917562 FUJ917559:FUJ917562 GEF917559:GEF917562 GOB917559:GOB917562 GXX917559:GXX917562 HHT917559:HHT917562 HRP917559:HRP917562 IBL917559:IBL917562 ILH917559:ILH917562 IVD917559:IVD917562 JEZ917559:JEZ917562 JOV917559:JOV917562 JYR917559:JYR917562 KIN917559:KIN917562 KSJ917559:KSJ917562 LCF917559:LCF917562 LMB917559:LMB917562 LVX917559:LVX917562 MFT917559:MFT917562 MPP917559:MPP917562 MZL917559:MZL917562 NJH917559:NJH917562 NTD917559:NTD917562 OCZ917559:OCZ917562 OMV917559:OMV917562 OWR917559:OWR917562 PGN917559:PGN917562 PQJ917559:PQJ917562 QAF917559:QAF917562 QKB917559:QKB917562 QTX917559:QTX917562 RDT917559:RDT917562 RNP917559:RNP917562 RXL917559:RXL917562 SHH917559:SHH917562 SRD917559:SRD917562 TAZ917559:TAZ917562 TKV917559:TKV917562 TUR917559:TUR917562 UEN917559:UEN917562 UOJ917559:UOJ917562 UYF917559:UYF917562 VIB917559:VIB917562 VRX917559:VRX917562 WBT917559:WBT917562 WLP917559:WLP917562 WVL917559:WVL917562 D983095:D983098 IZ983095:IZ983098 SV983095:SV983098 ACR983095:ACR983098 AMN983095:AMN983098 AWJ983095:AWJ983098 BGF983095:BGF983098 BQB983095:BQB983098 BZX983095:BZX983098 CJT983095:CJT983098 CTP983095:CTP983098 DDL983095:DDL983098 DNH983095:DNH983098 DXD983095:DXD983098 EGZ983095:EGZ983098 EQV983095:EQV983098 FAR983095:FAR983098 FKN983095:FKN983098 FUJ983095:FUJ983098 GEF983095:GEF983098 GOB983095:GOB983098 GXX983095:GXX983098 HHT983095:HHT983098 HRP983095:HRP983098 IBL983095:IBL983098 ILH983095:ILH983098 IVD983095:IVD983098 JEZ983095:JEZ983098 JOV983095:JOV983098 JYR983095:JYR983098 KIN983095:KIN983098 KSJ983095:KSJ983098 LCF983095:LCF983098 LMB983095:LMB983098 LVX983095:LVX983098 MFT983095:MFT983098 MPP983095:MPP983098 MZL983095:MZL983098 NJH983095:NJH983098 NTD983095:NTD983098 OCZ983095:OCZ983098 OMV983095:OMV983098 OWR983095:OWR983098 PGN983095:PGN983098 PQJ983095:PQJ983098 QAF983095:QAF983098 QKB983095:QKB983098 QTX983095:QTX983098 RDT983095:RDT983098 RNP983095:RNP983098 RXL983095:RXL983098 SHH983095:SHH983098 SRD983095:SRD983098 TAZ983095:TAZ983098 TKV983095:TKV983098 TUR983095:TUR983098 UEN983095:UEN983098 UOJ983095:UOJ983098 UYF983095:UYF983098 VIB983095:VIB983098 VRX983095:VRX983098 WBT983095:WBT983098 WLP983095:WLP983098 WVL983095:WVL983098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F50"/>
  <sheetViews>
    <sheetView topLeftCell="C1" workbookViewId="0">
      <selection activeCell="E5" sqref="E5:F49"/>
    </sheetView>
  </sheetViews>
  <sheetFormatPr defaultRowHeight="15" x14ac:dyDescent="0.25"/>
  <cols>
    <col min="5" max="5" width="35.28515625" customWidth="1"/>
    <col min="6" max="6" width="76" customWidth="1"/>
  </cols>
  <sheetData>
    <row r="4" spans="5:6" ht="15.75" thickBot="1" x14ac:dyDescent="0.3"/>
    <row r="5" spans="5:6" ht="16.5" thickTop="1" thickBot="1" x14ac:dyDescent="0.3">
      <c r="E5" s="112" t="s">
        <v>309</v>
      </c>
      <c r="F5" s="112" t="s">
        <v>262</v>
      </c>
    </row>
    <row r="6" spans="5:6" ht="16.5" thickTop="1" thickBot="1" x14ac:dyDescent="0.3">
      <c r="E6" s="115" t="s">
        <v>332</v>
      </c>
      <c r="F6" s="115" t="s">
        <v>333</v>
      </c>
    </row>
    <row r="7" spans="5:6" ht="16.5" thickTop="1" thickBot="1" x14ac:dyDescent="0.3">
      <c r="E7" s="115" t="s">
        <v>274</v>
      </c>
      <c r="F7" s="115" t="s">
        <v>275</v>
      </c>
    </row>
    <row r="8" spans="5:6" ht="16.5" thickTop="1" thickBot="1" x14ac:dyDescent="0.3">
      <c r="E8" s="115" t="s">
        <v>280</v>
      </c>
      <c r="F8" s="115" t="s">
        <v>281</v>
      </c>
    </row>
    <row r="9" spans="5:6" ht="16.5" thickTop="1" thickBot="1" x14ac:dyDescent="0.3">
      <c r="E9" s="115" t="s">
        <v>276</v>
      </c>
      <c r="F9" s="115" t="s">
        <v>277</v>
      </c>
    </row>
    <row r="10" spans="5:6" ht="16.5" thickTop="1" thickBot="1" x14ac:dyDescent="0.3">
      <c r="E10" s="121" t="s">
        <v>54</v>
      </c>
      <c r="F10" s="115" t="s">
        <v>56</v>
      </c>
    </row>
    <row r="11" spans="5:6" ht="16.5" thickTop="1" thickBot="1" x14ac:dyDescent="0.3">
      <c r="E11" s="121" t="s">
        <v>62</v>
      </c>
      <c r="F11" s="115" t="s">
        <v>310</v>
      </c>
    </row>
    <row r="12" spans="5:6" ht="16.5" thickTop="1" thickBot="1" x14ac:dyDescent="0.3">
      <c r="E12" s="121" t="s">
        <v>67</v>
      </c>
      <c r="F12" s="115" t="s">
        <v>321</v>
      </c>
    </row>
    <row r="13" spans="5:6" ht="16.5" thickTop="1" thickBot="1" x14ac:dyDescent="0.3">
      <c r="E13" s="121" t="s">
        <v>72</v>
      </c>
      <c r="F13" s="115" t="s">
        <v>311</v>
      </c>
    </row>
    <row r="14" spans="5:6" ht="16.5" thickTop="1" thickBot="1" x14ac:dyDescent="0.3">
      <c r="E14" s="121" t="s">
        <v>77</v>
      </c>
      <c r="F14" s="115" t="s">
        <v>79</v>
      </c>
    </row>
    <row r="15" spans="5:6" ht="16.5" thickTop="1" thickBot="1" x14ac:dyDescent="0.3">
      <c r="E15" s="121" t="s">
        <v>83</v>
      </c>
      <c r="F15" s="122" t="s">
        <v>334</v>
      </c>
    </row>
    <row r="16" spans="5:6" ht="16.5" thickTop="1" thickBot="1" x14ac:dyDescent="0.3">
      <c r="E16" s="123" t="s">
        <v>87</v>
      </c>
      <c r="F16" s="124" t="s">
        <v>312</v>
      </c>
    </row>
    <row r="17" spans="5:6" ht="16.5" thickTop="1" thickBot="1" x14ac:dyDescent="0.3">
      <c r="E17" s="121" t="s">
        <v>92</v>
      </c>
      <c r="F17" s="122" t="s">
        <v>334</v>
      </c>
    </row>
    <row r="18" spans="5:6" ht="16.5" thickTop="1" thickBot="1" x14ac:dyDescent="0.3">
      <c r="E18" s="123" t="s">
        <v>97</v>
      </c>
      <c r="F18" s="124" t="s">
        <v>99</v>
      </c>
    </row>
    <row r="19" spans="5:6" ht="31.5" thickTop="1" thickBot="1" x14ac:dyDescent="0.3">
      <c r="E19" s="123" t="s">
        <v>102</v>
      </c>
      <c r="F19" s="124" t="s">
        <v>313</v>
      </c>
    </row>
    <row r="20" spans="5:6" ht="16.5" thickTop="1" thickBot="1" x14ac:dyDescent="0.3">
      <c r="E20" s="121" t="s">
        <v>114</v>
      </c>
      <c r="F20" s="124" t="s">
        <v>314</v>
      </c>
    </row>
    <row r="21" spans="5:6" ht="16.5" thickTop="1" thickBot="1" x14ac:dyDescent="0.3">
      <c r="E21" s="121" t="s">
        <v>119</v>
      </c>
      <c r="F21" s="124" t="s">
        <v>315</v>
      </c>
    </row>
    <row r="22" spans="5:6" ht="16.5" thickTop="1" thickBot="1" x14ac:dyDescent="0.3">
      <c r="E22" s="121" t="s">
        <v>124</v>
      </c>
      <c r="F22" s="124" t="s">
        <v>289</v>
      </c>
    </row>
    <row r="23" spans="5:6" ht="16.5" thickTop="1" thickBot="1" x14ac:dyDescent="0.3">
      <c r="E23" s="121" t="s">
        <v>129</v>
      </c>
      <c r="F23" s="124" t="s">
        <v>320</v>
      </c>
    </row>
    <row r="24" spans="5:6" ht="16.5" thickTop="1" thickBot="1" x14ac:dyDescent="0.3">
      <c r="E24" s="121" t="s">
        <v>134</v>
      </c>
      <c r="F24" s="124" t="s">
        <v>316</v>
      </c>
    </row>
    <row r="25" spans="5:6" ht="16.5" thickTop="1" thickBot="1" x14ac:dyDescent="0.3">
      <c r="E25" s="121" t="s">
        <v>138</v>
      </c>
      <c r="F25" s="122" t="s">
        <v>334</v>
      </c>
    </row>
    <row r="26" spans="5:6" ht="16.5" thickTop="1" thickBot="1" x14ac:dyDescent="0.3">
      <c r="E26" s="121" t="s">
        <v>143</v>
      </c>
      <c r="F26" s="124" t="s">
        <v>317</v>
      </c>
    </row>
    <row r="27" spans="5:6" ht="16.5" thickTop="1" thickBot="1" x14ac:dyDescent="0.3">
      <c r="E27" s="121" t="s">
        <v>148</v>
      </c>
      <c r="F27" s="124" t="s">
        <v>318</v>
      </c>
    </row>
    <row r="28" spans="5:6" ht="16.5" thickTop="1" thickBot="1" x14ac:dyDescent="0.3">
      <c r="E28" s="121" t="s">
        <v>157</v>
      </c>
      <c r="F28" s="124" t="s">
        <v>319</v>
      </c>
    </row>
    <row r="29" spans="5:6" ht="16.5" thickTop="1" thickBot="1" x14ac:dyDescent="0.3">
      <c r="E29" s="121" t="s">
        <v>162</v>
      </c>
      <c r="F29" s="124" t="s">
        <v>290</v>
      </c>
    </row>
    <row r="30" spans="5:6" ht="16.5" thickTop="1" thickBot="1" x14ac:dyDescent="0.3">
      <c r="E30" s="121" t="s">
        <v>167</v>
      </c>
      <c r="F30" s="124" t="s">
        <v>169</v>
      </c>
    </row>
    <row r="31" spans="5:6" ht="16.5" thickTop="1" thickBot="1" x14ac:dyDescent="0.3">
      <c r="E31" s="121" t="s">
        <v>172</v>
      </c>
      <c r="F31" s="124" t="s">
        <v>174</v>
      </c>
    </row>
    <row r="32" spans="5:6" ht="16.5" thickTop="1" thickBot="1" x14ac:dyDescent="0.3">
      <c r="E32" s="121" t="s">
        <v>179</v>
      </c>
      <c r="F32" s="124" t="s">
        <v>181</v>
      </c>
    </row>
    <row r="33" spans="5:6" ht="16.5" thickTop="1" thickBot="1" x14ac:dyDescent="0.3">
      <c r="E33" s="121" t="s">
        <v>184</v>
      </c>
      <c r="F33" s="124" t="s">
        <v>322</v>
      </c>
    </row>
    <row r="34" spans="5:6" ht="16.5" thickTop="1" thickBot="1" x14ac:dyDescent="0.3">
      <c r="E34" s="121" t="s">
        <v>198</v>
      </c>
      <c r="F34" s="124" t="s">
        <v>200</v>
      </c>
    </row>
    <row r="35" spans="5:6" ht="16.5" thickTop="1" thickBot="1" x14ac:dyDescent="0.3">
      <c r="E35" s="121" t="s">
        <v>202</v>
      </c>
      <c r="F35" s="122" t="s">
        <v>334</v>
      </c>
    </row>
    <row r="36" spans="5:6" ht="16.5" thickTop="1" thickBot="1" x14ac:dyDescent="0.3">
      <c r="E36" s="121" t="s">
        <v>205</v>
      </c>
      <c r="F36" s="122" t="s">
        <v>334</v>
      </c>
    </row>
    <row r="37" spans="5:6" ht="16.5" thickTop="1" thickBot="1" x14ac:dyDescent="0.3">
      <c r="E37" s="121" t="s">
        <v>208</v>
      </c>
      <c r="F37" s="122" t="s">
        <v>334</v>
      </c>
    </row>
    <row r="38" spans="5:6" ht="16.5" thickTop="1" thickBot="1" x14ac:dyDescent="0.3">
      <c r="E38" s="121" t="s">
        <v>211</v>
      </c>
      <c r="F38" s="124" t="s">
        <v>213</v>
      </c>
    </row>
    <row r="39" spans="5:6" ht="16.5" thickTop="1" thickBot="1" x14ac:dyDescent="0.3">
      <c r="E39" s="121" t="s">
        <v>216</v>
      </c>
      <c r="F39" s="122" t="s">
        <v>334</v>
      </c>
    </row>
    <row r="40" spans="5:6" ht="16.5" thickTop="1" thickBot="1" x14ac:dyDescent="0.3">
      <c r="E40" s="121" t="s">
        <v>218</v>
      </c>
      <c r="F40" s="124" t="s">
        <v>220</v>
      </c>
    </row>
    <row r="41" spans="5:6" ht="16.5" thickTop="1" thickBot="1" x14ac:dyDescent="0.3">
      <c r="E41" s="121" t="s">
        <v>222</v>
      </c>
      <c r="F41" s="122" t="s">
        <v>334</v>
      </c>
    </row>
    <row r="42" spans="5:6" ht="16.5" thickTop="1" thickBot="1" x14ac:dyDescent="0.3">
      <c r="E42" s="121" t="s">
        <v>225</v>
      </c>
      <c r="F42" s="124" t="s">
        <v>227</v>
      </c>
    </row>
    <row r="43" spans="5:6" ht="16.5" thickTop="1" thickBot="1" x14ac:dyDescent="0.3">
      <c r="E43" s="121" t="s">
        <v>229</v>
      </c>
      <c r="F43" s="124" t="s">
        <v>231</v>
      </c>
    </row>
    <row r="44" spans="5:6" ht="16.5" thickTop="1" thickBot="1" x14ac:dyDescent="0.3">
      <c r="E44" s="121" t="s">
        <v>110</v>
      </c>
      <c r="F44" s="124" t="s">
        <v>234</v>
      </c>
    </row>
    <row r="45" spans="5:6" ht="16.5" thickTop="1" thickBot="1" x14ac:dyDescent="0.3">
      <c r="E45" s="121" t="s">
        <v>59</v>
      </c>
      <c r="F45" s="124" t="s">
        <v>244</v>
      </c>
    </row>
    <row r="46" spans="5:6" ht="16.5" thickTop="1" thickBot="1" x14ac:dyDescent="0.3">
      <c r="E46" s="125" t="s">
        <v>249</v>
      </c>
      <c r="F46" s="122" t="s">
        <v>334</v>
      </c>
    </row>
    <row r="47" spans="5:6" ht="16.5" thickTop="1" thickBot="1" x14ac:dyDescent="0.3">
      <c r="E47" s="125" t="s">
        <v>253</v>
      </c>
      <c r="F47" s="122" t="s">
        <v>334</v>
      </c>
    </row>
    <row r="48" spans="5:6" ht="16.5" thickTop="1" thickBot="1" x14ac:dyDescent="0.3">
      <c r="E48" s="121" t="s">
        <v>255</v>
      </c>
      <c r="F48" s="122" t="s">
        <v>334</v>
      </c>
    </row>
    <row r="49" spans="5:6" ht="16.5" thickTop="1" thickBot="1" x14ac:dyDescent="0.3">
      <c r="E49" s="121" t="s">
        <v>258</v>
      </c>
      <c r="F49" s="122" t="s">
        <v>334</v>
      </c>
    </row>
    <row r="50" spans="5:6" ht="15.75" thickTop="1" x14ac:dyDescent="0.25"/>
  </sheetData>
  <autoFilter ref="E5:F49"/>
  <dataValidations count="1">
    <dataValidation allowBlank="1" showInputMessage="1" showErrorMessage="1" promptTitle="SAG Infotech:" prompt="Mandatory Field" sqref="E32 E30 E18:E19 E10:E16 E47:E49"/>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O12"/>
  <sheetViews>
    <sheetView workbookViewId="0">
      <selection activeCell="G10" sqref="G10"/>
    </sheetView>
  </sheetViews>
  <sheetFormatPr defaultRowHeight="15" x14ac:dyDescent="0.25"/>
  <cols>
    <col min="11" max="11" width="10.42578125" bestFit="1" customWidth="1"/>
    <col min="12" max="12" width="12.5703125" bestFit="1" customWidth="1"/>
    <col min="13" max="13" width="12" customWidth="1"/>
    <col min="14" max="14" width="10.7109375" bestFit="1" customWidth="1"/>
    <col min="15" max="15" width="12.42578125" customWidth="1"/>
  </cols>
  <sheetData>
    <row r="6" spans="4:15" ht="15.75" thickBot="1" x14ac:dyDescent="0.3"/>
    <row r="7" spans="4:15" ht="30.75" thickTop="1" x14ac:dyDescent="0.25">
      <c r="J7" s="137" t="s">
        <v>38</v>
      </c>
      <c r="K7" s="137" t="s">
        <v>39</v>
      </c>
      <c r="L7" s="139" t="s">
        <v>40</v>
      </c>
      <c r="M7" s="50" t="s">
        <v>11</v>
      </c>
      <c r="N7" s="49" t="s">
        <v>42</v>
      </c>
      <c r="O7" s="48" t="s">
        <v>9</v>
      </c>
    </row>
    <row r="8" spans="4:15" ht="16.5" thickBot="1" x14ac:dyDescent="0.3">
      <c r="J8" s="138"/>
      <c r="K8" s="138"/>
      <c r="L8" s="140"/>
      <c r="M8" s="51" t="s">
        <v>41</v>
      </c>
      <c r="N8" s="52" t="s">
        <v>41</v>
      </c>
      <c r="O8" s="51" t="s">
        <v>41</v>
      </c>
    </row>
    <row r="9" spans="4:15" ht="16.5" thickTop="1" thickBot="1" x14ac:dyDescent="0.3">
      <c r="D9" s="107"/>
      <c r="J9" s="53">
        <v>1</v>
      </c>
      <c r="K9" s="54">
        <v>172</v>
      </c>
      <c r="L9" s="55">
        <v>1540</v>
      </c>
      <c r="M9" s="55">
        <v>13600000</v>
      </c>
      <c r="N9" s="55">
        <v>680000</v>
      </c>
      <c r="O9" s="55">
        <v>14280000</v>
      </c>
    </row>
    <row r="10" spans="4:15" ht="16.5" thickTop="1" thickBot="1" x14ac:dyDescent="0.3">
      <c r="J10" s="53">
        <v>2</v>
      </c>
      <c r="K10" s="54">
        <v>172</v>
      </c>
      <c r="L10" s="55">
        <v>1001</v>
      </c>
      <c r="M10" s="55">
        <v>8800000</v>
      </c>
      <c r="N10" s="55">
        <v>440000</v>
      </c>
      <c r="O10" s="55">
        <v>9240000</v>
      </c>
    </row>
    <row r="11" spans="4:15" ht="16.5" thickTop="1" thickBot="1" x14ac:dyDescent="0.3">
      <c r="J11" s="56" t="s">
        <v>9</v>
      </c>
      <c r="K11" s="57"/>
      <c r="L11" s="58">
        <v>2541</v>
      </c>
      <c r="M11" s="58">
        <v>12898000</v>
      </c>
      <c r="N11" s="58">
        <v>22400000</v>
      </c>
      <c r="O11" s="58">
        <v>23520000</v>
      </c>
    </row>
    <row r="12" spans="4:15" ht="15.75" thickTop="1" x14ac:dyDescent="0.25"/>
  </sheetData>
  <mergeCells count="3">
    <mergeCell ref="J7:J8"/>
    <mergeCell ref="K7:K8"/>
    <mergeCell ref="L7:L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K21"/>
  <sheetViews>
    <sheetView tabSelected="1" topLeftCell="F5" zoomScaleNormal="100" workbookViewId="0">
      <selection activeCell="J10" sqref="J10"/>
    </sheetView>
  </sheetViews>
  <sheetFormatPr defaultRowHeight="15" x14ac:dyDescent="0.25"/>
  <cols>
    <col min="6" max="6" width="19.5703125" customWidth="1"/>
    <col min="7" max="7" width="14.42578125" customWidth="1"/>
    <col min="8" max="8" width="25.7109375" customWidth="1"/>
    <col min="9" max="9" width="17.5703125" customWidth="1"/>
    <col min="10" max="10" width="35.7109375" customWidth="1"/>
  </cols>
  <sheetData>
    <row r="2" spans="5:11" ht="60" x14ac:dyDescent="0.25">
      <c r="E2" s="29" t="s">
        <v>30</v>
      </c>
      <c r="F2" s="29" t="s">
        <v>31</v>
      </c>
      <c r="G2" s="29" t="s">
        <v>32</v>
      </c>
      <c r="H2" s="29" t="s">
        <v>302</v>
      </c>
      <c r="I2" s="30" t="s">
        <v>300</v>
      </c>
      <c r="J2" s="30" t="s">
        <v>33</v>
      </c>
    </row>
    <row r="3" spans="5:11" ht="45" x14ac:dyDescent="0.25">
      <c r="E3" s="14">
        <v>1</v>
      </c>
      <c r="F3" s="31" t="s">
        <v>8</v>
      </c>
      <c r="G3" s="32">
        <v>2.3519999999999999</v>
      </c>
      <c r="H3" s="14">
        <v>2.3519999999999999</v>
      </c>
      <c r="I3" s="32" t="s">
        <v>303</v>
      </c>
      <c r="J3" s="33" t="s">
        <v>329</v>
      </c>
    </row>
    <row r="4" spans="5:11" ht="30" x14ac:dyDescent="0.25">
      <c r="E4" s="14">
        <v>2</v>
      </c>
      <c r="F4" s="31" t="s">
        <v>36</v>
      </c>
      <c r="G4" s="43">
        <v>2</v>
      </c>
      <c r="H4" s="14">
        <v>2.2355</v>
      </c>
      <c r="I4" s="32" t="s">
        <v>279</v>
      </c>
      <c r="J4" s="33"/>
    </row>
    <row r="5" spans="5:11" ht="30" x14ac:dyDescent="0.25">
      <c r="E5" s="14">
        <v>3</v>
      </c>
      <c r="F5" s="31" t="s">
        <v>301</v>
      </c>
      <c r="G5" s="32">
        <v>3.99</v>
      </c>
      <c r="H5" s="14">
        <v>0.58360000000000001</v>
      </c>
      <c r="I5" s="34" t="s">
        <v>279</v>
      </c>
      <c r="J5" s="33"/>
    </row>
    <row r="6" spans="5:11" ht="165" x14ac:dyDescent="0.25">
      <c r="E6" s="14">
        <v>4</v>
      </c>
      <c r="F6" s="31" t="s">
        <v>34</v>
      </c>
      <c r="G6" s="32">
        <v>31.07</v>
      </c>
      <c r="H6" s="14">
        <v>0.93759999999999999</v>
      </c>
      <c r="I6" s="14" t="s">
        <v>331</v>
      </c>
      <c r="J6" s="33" t="s">
        <v>330</v>
      </c>
    </row>
    <row r="7" spans="5:11" x14ac:dyDescent="0.25">
      <c r="G7">
        <f>SUM(G3:G6)</f>
        <v>39.411999999999999</v>
      </c>
      <c r="H7">
        <f>SUM(H3:H6)</f>
        <v>6.1086999999999998</v>
      </c>
    </row>
    <row r="10" spans="5:11" x14ac:dyDescent="0.25">
      <c r="I10">
        <v>2.3519999999999999</v>
      </c>
    </row>
    <row r="11" spans="5:11" x14ac:dyDescent="0.25">
      <c r="I11" s="149">
        <f>J17</f>
        <v>0.41700000000000004</v>
      </c>
      <c r="J11">
        <v>9.8599999999999993E-2</v>
      </c>
      <c r="K11" t="s">
        <v>343</v>
      </c>
    </row>
    <row r="12" spans="5:11" x14ac:dyDescent="0.25">
      <c r="I12" s="149">
        <f>J21</f>
        <v>1.1042000000000001</v>
      </c>
      <c r="J12">
        <v>6.8000000000000005E-2</v>
      </c>
      <c r="K12" t="s">
        <v>343</v>
      </c>
    </row>
    <row r="13" spans="5:11" x14ac:dyDescent="0.25">
      <c r="I13">
        <f>SUM(I10:I12)</f>
        <v>3.8732000000000002</v>
      </c>
      <c r="J13">
        <f>SUM(J11:J12)</f>
        <v>0.1666</v>
      </c>
    </row>
    <row r="14" spans="5:11" x14ac:dyDescent="0.25">
      <c r="J14" s="47"/>
    </row>
    <row r="15" spans="5:11" x14ac:dyDescent="0.25">
      <c r="I15" s="23"/>
      <c r="J15">
        <v>0.58360000000000001</v>
      </c>
    </row>
    <row r="16" spans="5:11" x14ac:dyDescent="0.25">
      <c r="I16" s="23"/>
      <c r="J16">
        <f>J13</f>
        <v>0.1666</v>
      </c>
    </row>
    <row r="17" spans="10:10" x14ac:dyDescent="0.25">
      <c r="J17" s="148">
        <f>J15-J16</f>
        <v>0.41700000000000004</v>
      </c>
    </row>
    <row r="19" spans="10:10" x14ac:dyDescent="0.25">
      <c r="J19">
        <v>0.93759999999999999</v>
      </c>
    </row>
    <row r="20" spans="10:10" x14ac:dyDescent="0.25">
      <c r="J20">
        <f>J13</f>
        <v>0.1666</v>
      </c>
    </row>
    <row r="21" spans="10:10" x14ac:dyDescent="0.25">
      <c r="J21" s="147">
        <f>SUM(J19:J20)</f>
        <v>1.1042000000000001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M19"/>
  <sheetViews>
    <sheetView topLeftCell="D1" workbookViewId="0">
      <selection activeCell="L4" sqref="L4:L7"/>
    </sheetView>
  </sheetViews>
  <sheetFormatPr defaultRowHeight="15" x14ac:dyDescent="0.25"/>
  <cols>
    <col min="4" max="4" width="53.42578125" customWidth="1"/>
    <col min="5" max="6" width="9.140625" customWidth="1"/>
    <col min="7" max="7" width="9.7109375" customWidth="1"/>
    <col min="11" max="11" width="36" bestFit="1" customWidth="1"/>
    <col min="12" max="12" width="23.28515625" bestFit="1" customWidth="1"/>
    <col min="13" max="13" width="16.5703125" customWidth="1"/>
  </cols>
  <sheetData>
    <row r="1" spans="4:13" ht="15.75" thickBot="1" x14ac:dyDescent="0.3"/>
    <row r="2" spans="4:13" ht="48.75" thickTop="1" thickBot="1" x14ac:dyDescent="0.3">
      <c r="E2" t="s">
        <v>323</v>
      </c>
      <c r="G2" t="s">
        <v>324</v>
      </c>
      <c r="K2" s="141" t="s">
        <v>295</v>
      </c>
      <c r="L2" s="98" t="s">
        <v>325</v>
      </c>
      <c r="M2" s="99" t="s">
        <v>327</v>
      </c>
    </row>
    <row r="3" spans="4:13" ht="31.5" thickTop="1" thickBot="1" x14ac:dyDescent="0.3">
      <c r="D3" s="39" t="s">
        <v>8</v>
      </c>
      <c r="E3" s="44">
        <v>2.3519999999999999</v>
      </c>
      <c r="F3" s="40">
        <f>E3/$E$7</f>
        <v>0.38503093998624888</v>
      </c>
      <c r="G3" s="44">
        <v>2.3519999999999999</v>
      </c>
      <c r="H3" s="41">
        <f>G3/$G$7</f>
        <v>5.9677255658175173E-2</v>
      </c>
      <c r="K3" s="141"/>
      <c r="L3" s="117" t="s">
        <v>326</v>
      </c>
      <c r="M3" s="118" t="s">
        <v>328</v>
      </c>
    </row>
    <row r="4" spans="4:13" ht="16.5" thickTop="1" thickBot="1" x14ac:dyDescent="0.3">
      <c r="D4" s="8" t="s">
        <v>36</v>
      </c>
      <c r="E4" s="45">
        <v>2.2355</v>
      </c>
      <c r="F4" s="40">
        <f>E4/$E$7</f>
        <v>0.36595946698097764</v>
      </c>
      <c r="G4" s="43">
        <v>2</v>
      </c>
      <c r="H4" s="41">
        <f>G4/$G$7</f>
        <v>5.0745965695727188E-2</v>
      </c>
      <c r="K4" s="113" t="s">
        <v>8</v>
      </c>
      <c r="L4" s="107">
        <v>2.3519999999999999</v>
      </c>
      <c r="M4" s="114">
        <v>2.3519999999999999</v>
      </c>
    </row>
    <row r="5" spans="4:13" ht="16.5" thickTop="1" thickBot="1" x14ac:dyDescent="0.3">
      <c r="D5" s="42" t="s">
        <v>35</v>
      </c>
      <c r="E5" s="45">
        <v>0.58360000000000001</v>
      </c>
      <c r="F5" s="40">
        <f>E5/$E$7</f>
        <v>9.5537439020397477E-2</v>
      </c>
      <c r="G5" s="32">
        <v>3.99</v>
      </c>
      <c r="H5" s="41">
        <f>G5/$G$7</f>
        <v>0.10123820156297575</v>
      </c>
      <c r="K5" s="115" t="s">
        <v>36</v>
      </c>
      <c r="L5" s="119">
        <v>2</v>
      </c>
      <c r="M5" s="114">
        <v>2.2355</v>
      </c>
    </row>
    <row r="6" spans="4:13" ht="16.5" thickTop="1" thickBot="1" x14ac:dyDescent="0.3">
      <c r="D6" s="42" t="s">
        <v>37</v>
      </c>
      <c r="E6" s="45">
        <v>0.9375</v>
      </c>
      <c r="F6" s="40">
        <f>E6/$E$7</f>
        <v>0.15347215401237599</v>
      </c>
      <c r="G6" s="32">
        <v>31.07</v>
      </c>
      <c r="H6" s="41">
        <f>G6/$G$7</f>
        <v>0.78833857708312194</v>
      </c>
      <c r="K6" s="116" t="s">
        <v>35</v>
      </c>
      <c r="L6" s="107">
        <v>3.99</v>
      </c>
      <c r="M6" s="114">
        <v>0.58360000000000001</v>
      </c>
    </row>
    <row r="7" spans="4:13" ht="16.5" thickTop="1" thickBot="1" x14ac:dyDescent="0.3">
      <c r="E7" s="46">
        <f>SUM(E3:E6)</f>
        <v>6.1086</v>
      </c>
      <c r="F7" s="6"/>
      <c r="G7" s="8">
        <f>SUM(G3:G6)</f>
        <v>39.411999999999999</v>
      </c>
      <c r="K7" s="116" t="s">
        <v>37</v>
      </c>
      <c r="L7" s="107">
        <v>31.07</v>
      </c>
      <c r="M7" s="114">
        <v>0.9375</v>
      </c>
    </row>
    <row r="8" spans="4:13" ht="16.5" thickTop="1" thickBot="1" x14ac:dyDescent="0.3">
      <c r="K8" s="100" t="s">
        <v>9</v>
      </c>
      <c r="L8" s="120">
        <f>SUM(L4:L7)</f>
        <v>39.411999999999999</v>
      </c>
      <c r="M8" s="120">
        <f>SUM(M4:M7)</f>
        <v>6.1086</v>
      </c>
    </row>
    <row r="9" spans="4:13" ht="15.75" thickTop="1" x14ac:dyDescent="0.25"/>
    <row r="14" spans="4:13" ht="15.75" thickBot="1" x14ac:dyDescent="0.3">
      <c r="D14" s="2"/>
      <c r="E14" s="3"/>
      <c r="F14" s="5"/>
    </row>
    <row r="15" spans="4:13" ht="15.75" thickBot="1" x14ac:dyDescent="0.3">
      <c r="D15" s="4"/>
      <c r="E15" s="3"/>
      <c r="F15" s="5"/>
    </row>
    <row r="16" spans="4:13" ht="15.75" thickBot="1" x14ac:dyDescent="0.3">
      <c r="D16" s="4"/>
      <c r="E16" s="3"/>
      <c r="F16" s="5"/>
    </row>
    <row r="17" spans="4:6" ht="15.75" thickBot="1" x14ac:dyDescent="0.3">
      <c r="D17" s="4"/>
      <c r="E17" s="3"/>
      <c r="F17" s="5"/>
    </row>
    <row r="18" spans="4:6" ht="15.75" thickBot="1" x14ac:dyDescent="0.3">
      <c r="D18" s="4"/>
      <c r="E18" s="3"/>
      <c r="F18" s="5"/>
    </row>
    <row r="19" spans="4:6" ht="15.75" thickBot="1" x14ac:dyDescent="0.3">
      <c r="D19" s="4"/>
      <c r="E19" s="3"/>
      <c r="F19" s="5"/>
    </row>
  </sheetData>
  <mergeCells count="1">
    <mergeCell ref="K2:K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R13"/>
  <sheetViews>
    <sheetView topLeftCell="D1" zoomScaleNormal="100" workbookViewId="0">
      <selection activeCell="J19" sqref="J19"/>
    </sheetView>
  </sheetViews>
  <sheetFormatPr defaultRowHeight="15" x14ac:dyDescent="0.25"/>
  <cols>
    <col min="6" max="6" width="15.140625" customWidth="1"/>
    <col min="8" max="10" width="11.5703125" customWidth="1"/>
    <col min="11" max="11" width="21" bestFit="1" customWidth="1"/>
    <col min="13" max="13" width="13.42578125" bestFit="1" customWidth="1"/>
    <col min="14" max="14" width="17" customWidth="1"/>
    <col min="16" max="16" width="15.85546875" customWidth="1"/>
  </cols>
  <sheetData>
    <row r="2" spans="5:18" ht="18.75" x14ac:dyDescent="0.25">
      <c r="E2" s="145" t="s">
        <v>12</v>
      </c>
      <c r="F2" s="146"/>
      <c r="G2" s="146"/>
      <c r="H2" s="146"/>
      <c r="I2" s="146"/>
      <c r="J2" s="146"/>
      <c r="K2" s="146"/>
    </row>
    <row r="3" spans="5:18" ht="30" x14ac:dyDescent="0.25">
      <c r="E3" s="11" t="s">
        <v>3</v>
      </c>
      <c r="F3" s="11" t="s">
        <v>0</v>
      </c>
      <c r="G3" s="12" t="s">
        <v>2</v>
      </c>
      <c r="H3" s="12" t="s">
        <v>6</v>
      </c>
      <c r="I3" s="12" t="s">
        <v>7</v>
      </c>
      <c r="J3" s="12" t="s">
        <v>4</v>
      </c>
      <c r="K3" s="12" t="s">
        <v>5</v>
      </c>
    </row>
    <row r="4" spans="5:18" x14ac:dyDescent="0.25">
      <c r="E4" s="14">
        <v>1</v>
      </c>
      <c r="F4" s="13" t="s">
        <v>338</v>
      </c>
      <c r="G4" s="13"/>
      <c r="H4" s="15">
        <v>2323.4904000000001</v>
      </c>
      <c r="I4" s="13" t="s">
        <v>339</v>
      </c>
      <c r="J4" s="15">
        <v>400</v>
      </c>
      <c r="K4" s="16">
        <f>H4*J4</f>
        <v>929396.16</v>
      </c>
    </row>
    <row r="5" spans="5:18" ht="30" x14ac:dyDescent="0.25">
      <c r="E5" s="14">
        <v>2</v>
      </c>
      <c r="F5" s="13" t="s">
        <v>340</v>
      </c>
      <c r="G5" s="13" t="s">
        <v>341</v>
      </c>
      <c r="H5" s="13">
        <v>15</v>
      </c>
      <c r="I5" s="13" t="s">
        <v>342</v>
      </c>
      <c r="J5" s="15">
        <v>5000</v>
      </c>
      <c r="K5" s="16">
        <f>H5*J5</f>
        <v>75000</v>
      </c>
      <c r="M5" s="10">
        <f>91*31</f>
        <v>2821</v>
      </c>
      <c r="R5">
        <f>18*8</f>
        <v>144</v>
      </c>
    </row>
    <row r="6" spans="5:18" x14ac:dyDescent="0.25">
      <c r="E6" s="142" t="s">
        <v>9</v>
      </c>
      <c r="F6" s="143"/>
      <c r="G6" s="143"/>
      <c r="H6" s="143"/>
      <c r="I6" s="143"/>
      <c r="J6" s="144"/>
      <c r="K6" s="17">
        <f>SUM(K4:K5)</f>
        <v>1004396.16</v>
      </c>
    </row>
    <row r="7" spans="5:18" x14ac:dyDescent="0.25">
      <c r="K7" s="18"/>
      <c r="N7" s="18"/>
    </row>
    <row r="8" spans="5:18" x14ac:dyDescent="0.25">
      <c r="N8" s="35"/>
    </row>
    <row r="9" spans="5:18" x14ac:dyDescent="0.25">
      <c r="N9" s="23"/>
    </row>
    <row r="10" spans="5:18" x14ac:dyDescent="0.25">
      <c r="K10" s="28"/>
      <c r="N10" s="35"/>
    </row>
    <row r="11" spans="5:18" x14ac:dyDescent="0.25">
      <c r="I11" s="18"/>
      <c r="N11" s="10"/>
      <c r="O11">
        <v>0.58360000000000001</v>
      </c>
      <c r="P11">
        <v>0.93759999999999999</v>
      </c>
    </row>
    <row r="12" spans="5:18" x14ac:dyDescent="0.25">
      <c r="O12">
        <v>6.8000000000000005E-2</v>
      </c>
      <c r="P12">
        <v>6.8000000000000005E-2</v>
      </c>
    </row>
    <row r="13" spans="5:18" x14ac:dyDescent="0.25">
      <c r="O13">
        <f>O11-O12</f>
        <v>0.51560000000000006</v>
      </c>
      <c r="P13">
        <f>SUM(P11:P12)</f>
        <v>1.0056</v>
      </c>
      <c r="Q13">
        <f>SUM(O13:P13)</f>
        <v>1.5212000000000001</v>
      </c>
    </row>
  </sheetData>
  <mergeCells count="2">
    <mergeCell ref="E6:J6"/>
    <mergeCell ref="E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S17"/>
  <sheetViews>
    <sheetView workbookViewId="0">
      <selection activeCell="J11" sqref="J11"/>
    </sheetView>
  </sheetViews>
  <sheetFormatPr defaultRowHeight="15" x14ac:dyDescent="0.25"/>
  <cols>
    <col min="8" max="8" width="14" bestFit="1" customWidth="1"/>
    <col min="12" max="12" width="13.42578125" bestFit="1" customWidth="1"/>
    <col min="13" max="13" width="12.5703125" bestFit="1" customWidth="1"/>
  </cols>
  <sheetData>
    <row r="3" spans="8:19" x14ac:dyDescent="0.25">
      <c r="H3" t="s">
        <v>307</v>
      </c>
      <c r="I3">
        <v>2541</v>
      </c>
    </row>
    <row r="6" spans="8:19" x14ac:dyDescent="0.25">
      <c r="H6" s="19"/>
      <c r="I6" s="19" t="s">
        <v>304</v>
      </c>
      <c r="J6" s="19" t="s">
        <v>305</v>
      </c>
      <c r="K6" s="19" t="s">
        <v>306</v>
      </c>
      <c r="L6" s="19" t="s">
        <v>4</v>
      </c>
      <c r="M6" s="19" t="s">
        <v>5</v>
      </c>
    </row>
    <row r="7" spans="8:19" x14ac:dyDescent="0.25">
      <c r="H7" s="59" t="s">
        <v>13</v>
      </c>
      <c r="I7" s="19"/>
      <c r="J7" s="19"/>
      <c r="K7" s="108"/>
      <c r="L7" s="19">
        <v>350</v>
      </c>
      <c r="M7" s="19">
        <f>K7*L7</f>
        <v>0</v>
      </c>
    </row>
    <row r="8" spans="8:19" x14ac:dyDescent="0.25">
      <c r="H8" s="59" t="s">
        <v>14</v>
      </c>
      <c r="I8" s="19"/>
      <c r="J8" s="19"/>
      <c r="K8" s="108"/>
      <c r="L8" s="19">
        <v>5746</v>
      </c>
      <c r="M8" s="19">
        <f t="shared" ref="M8:M14" si="0">K8*L8</f>
        <v>0</v>
      </c>
    </row>
    <row r="9" spans="8:19" x14ac:dyDescent="0.25">
      <c r="H9" s="59" t="s">
        <v>15</v>
      </c>
      <c r="I9" s="19">
        <f>I3</f>
        <v>2541</v>
      </c>
      <c r="J9" s="110">
        <f>3*0.3048</f>
        <v>0.9144000000000001</v>
      </c>
      <c r="K9" s="109">
        <f>I9*J9</f>
        <v>2323.4904000000001</v>
      </c>
      <c r="L9" s="19">
        <v>400</v>
      </c>
      <c r="M9" s="111">
        <f t="shared" si="0"/>
        <v>929396.16</v>
      </c>
    </row>
    <row r="10" spans="8:19" x14ac:dyDescent="0.25">
      <c r="H10" s="59" t="s">
        <v>20</v>
      </c>
      <c r="I10" s="19"/>
      <c r="J10" s="19"/>
      <c r="K10" s="108"/>
      <c r="L10" s="19">
        <v>9793</v>
      </c>
      <c r="M10" s="19">
        <f t="shared" si="0"/>
        <v>0</v>
      </c>
    </row>
    <row r="11" spans="8:19" x14ac:dyDescent="0.25">
      <c r="H11" s="59" t="s">
        <v>308</v>
      </c>
      <c r="I11" s="19"/>
      <c r="J11" s="110">
        <f>10*0.3048</f>
        <v>3.048</v>
      </c>
      <c r="K11" s="108">
        <f>15</f>
        <v>15</v>
      </c>
      <c r="L11" s="19">
        <v>5000</v>
      </c>
      <c r="M11" s="111">
        <f>K11*L11</f>
        <v>75000</v>
      </c>
    </row>
    <row r="12" spans="8:19" x14ac:dyDescent="0.25">
      <c r="H12" s="59" t="s">
        <v>16</v>
      </c>
      <c r="I12" s="19"/>
      <c r="J12" s="19"/>
      <c r="K12" s="108"/>
      <c r="L12" s="19">
        <v>9793</v>
      </c>
      <c r="M12" s="19">
        <f t="shared" si="0"/>
        <v>0</v>
      </c>
      <c r="S12">
        <f>35*35.315</f>
        <v>1236.0249999999999</v>
      </c>
    </row>
    <row r="13" spans="8:19" x14ac:dyDescent="0.25">
      <c r="H13" s="59" t="s">
        <v>19</v>
      </c>
      <c r="I13" s="19"/>
      <c r="J13" s="19"/>
      <c r="K13" s="108"/>
      <c r="L13" s="19">
        <v>89.65</v>
      </c>
      <c r="M13" s="19">
        <f t="shared" si="0"/>
        <v>0</v>
      </c>
    </row>
    <row r="14" spans="8:19" x14ac:dyDescent="0.25">
      <c r="H14" s="59" t="s">
        <v>17</v>
      </c>
      <c r="I14" s="19"/>
      <c r="J14" s="19"/>
      <c r="K14" s="108"/>
      <c r="L14" s="19">
        <v>3000</v>
      </c>
      <c r="M14" s="19">
        <f t="shared" si="0"/>
        <v>0</v>
      </c>
    </row>
    <row r="15" spans="8:19" x14ac:dyDescent="0.25">
      <c r="H15" s="59" t="s">
        <v>18</v>
      </c>
      <c r="I15" s="19"/>
      <c r="J15" s="19"/>
      <c r="K15" s="108"/>
      <c r="L15" s="19">
        <v>6000</v>
      </c>
      <c r="M15" s="19"/>
    </row>
    <row r="16" spans="8:19" x14ac:dyDescent="0.25">
      <c r="H16" s="19"/>
      <c r="I16" s="19"/>
      <c r="J16" s="19"/>
      <c r="K16" s="19"/>
      <c r="L16" s="19" t="s">
        <v>9</v>
      </c>
      <c r="M16" s="111">
        <f>SUM(M7:M15)</f>
        <v>1004396.16</v>
      </c>
    </row>
    <row r="17" spans="8:13" x14ac:dyDescent="0.25">
      <c r="H17" s="19"/>
      <c r="I17" s="19"/>
      <c r="J17" s="19"/>
      <c r="K17" s="19"/>
      <c r="L17" s="19" t="s">
        <v>21</v>
      </c>
      <c r="M17"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Q16"/>
  <sheetViews>
    <sheetView topLeftCell="D1" zoomScaleNormal="100" workbookViewId="0">
      <selection activeCell="K12" sqref="K12"/>
    </sheetView>
  </sheetViews>
  <sheetFormatPr defaultRowHeight="15" x14ac:dyDescent="0.25"/>
  <cols>
    <col min="5" max="5" width="18.5703125" customWidth="1"/>
    <col min="6" max="6" width="20.5703125" customWidth="1"/>
    <col min="7" max="7" width="16.85546875" customWidth="1"/>
    <col min="9" max="9" width="15.28515625" bestFit="1" customWidth="1"/>
    <col min="11" max="11" width="16.28515625" customWidth="1"/>
    <col min="12" max="12" width="19.140625" customWidth="1"/>
    <col min="13" max="13" width="19.42578125" customWidth="1"/>
    <col min="14" max="14" width="13.28515625" bestFit="1" customWidth="1"/>
    <col min="15" max="15" width="12.85546875" customWidth="1"/>
    <col min="16" max="16" width="13" customWidth="1"/>
    <col min="17" max="17" width="12.28515625" customWidth="1"/>
  </cols>
  <sheetData>
    <row r="4" spans="4:17" ht="60" x14ac:dyDescent="0.25">
      <c r="E4" s="20" t="s">
        <v>287</v>
      </c>
      <c r="F4" s="20" t="s">
        <v>288</v>
      </c>
      <c r="G4" s="20" t="s">
        <v>28</v>
      </c>
      <c r="K4" s="20" t="s">
        <v>22</v>
      </c>
      <c r="L4" s="20" t="s">
        <v>23</v>
      </c>
      <c r="M4" s="20" t="s">
        <v>24</v>
      </c>
      <c r="N4" s="20" t="s">
        <v>25</v>
      </c>
      <c r="O4" s="20" t="s">
        <v>26</v>
      </c>
      <c r="P4" s="20" t="s">
        <v>27</v>
      </c>
      <c r="Q4" s="20" t="s">
        <v>28</v>
      </c>
    </row>
    <row r="5" spans="4:17" ht="30.75" thickBot="1" x14ac:dyDescent="0.3">
      <c r="E5" s="21" t="s">
        <v>289</v>
      </c>
      <c r="F5" s="21" t="s">
        <v>124</v>
      </c>
      <c r="G5" s="38">
        <v>2006000</v>
      </c>
      <c r="K5" s="21" t="s">
        <v>289</v>
      </c>
      <c r="L5" s="21" t="s">
        <v>124</v>
      </c>
      <c r="M5" s="13"/>
      <c r="N5" s="13"/>
      <c r="O5" s="22"/>
      <c r="P5" s="14"/>
      <c r="Q5" s="36"/>
    </row>
    <row r="6" spans="4:17" ht="45.75" thickBot="1" x14ac:dyDescent="0.3">
      <c r="E6" s="21" t="s">
        <v>290</v>
      </c>
      <c r="F6" s="21" t="s">
        <v>162</v>
      </c>
      <c r="G6" s="38">
        <v>7670000</v>
      </c>
      <c r="K6" s="21" t="s">
        <v>290</v>
      </c>
      <c r="L6" s="21" t="s">
        <v>162</v>
      </c>
      <c r="M6" s="13"/>
      <c r="N6" s="13"/>
      <c r="O6" s="22"/>
      <c r="P6" s="14"/>
      <c r="Q6" s="36"/>
    </row>
    <row r="7" spans="4:17" ht="22.5" customHeight="1" x14ac:dyDescent="0.25">
      <c r="E7" s="24" t="s">
        <v>29</v>
      </c>
      <c r="F7" s="25"/>
      <c r="G7" s="37">
        <f>SUM(G5:G6)</f>
        <v>9676000</v>
      </c>
      <c r="K7" s="24" t="s">
        <v>29</v>
      </c>
      <c r="L7" s="25"/>
      <c r="M7" s="26">
        <f>SUM(M5:M6)</f>
        <v>0</v>
      </c>
      <c r="N7" s="27"/>
      <c r="O7" s="27"/>
      <c r="P7" s="37">
        <f>SUM(P5:P6)</f>
        <v>0</v>
      </c>
      <c r="Q7" s="37">
        <f>SUM(Q5:Q6)</f>
        <v>0</v>
      </c>
    </row>
    <row r="11" spans="4:17" x14ac:dyDescent="0.25">
      <c r="E11" t="s">
        <v>291</v>
      </c>
    </row>
    <row r="12" spans="4:17" ht="15.75" thickBot="1" x14ac:dyDescent="0.3"/>
    <row r="13" spans="4:17" ht="16.5" thickTop="1" thickBot="1" x14ac:dyDescent="0.3">
      <c r="D13" s="100" t="s">
        <v>294</v>
      </c>
      <c r="E13" s="101" t="s">
        <v>295</v>
      </c>
      <c r="F13" s="101" t="s">
        <v>296</v>
      </c>
      <c r="G13" s="102" t="s">
        <v>1</v>
      </c>
    </row>
    <row r="14" spans="4:17" ht="31.5" thickTop="1" thickBot="1" x14ac:dyDescent="0.3">
      <c r="D14" s="103" t="s">
        <v>297</v>
      </c>
      <c r="E14" s="104" t="s">
        <v>289</v>
      </c>
      <c r="F14" s="105" t="s">
        <v>124</v>
      </c>
      <c r="G14" s="106" t="s">
        <v>292</v>
      </c>
    </row>
    <row r="15" spans="4:17" ht="46.5" thickTop="1" thickBot="1" x14ac:dyDescent="0.3">
      <c r="D15" s="103" t="s">
        <v>298</v>
      </c>
      <c r="E15" s="104" t="s">
        <v>299</v>
      </c>
      <c r="F15" s="105" t="s">
        <v>162</v>
      </c>
      <c r="G15" s="106" t="s">
        <v>293</v>
      </c>
    </row>
    <row r="16" spans="4:17" ht="15.75" thickTop="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6"/>
  <sheetViews>
    <sheetView workbookViewId="0">
      <selection activeCell="F5" sqref="F5"/>
    </sheetView>
  </sheetViews>
  <sheetFormatPr defaultRowHeight="15" x14ac:dyDescent="0.25"/>
  <cols>
    <col min="4" max="4" width="24.7109375" customWidth="1"/>
    <col min="5" max="5" width="16.85546875" customWidth="1"/>
    <col min="16" max="16" width="9.85546875" customWidth="1"/>
  </cols>
  <sheetData>
    <row r="2" spans="4:6" ht="15.75" thickBot="1" x14ac:dyDescent="0.3"/>
    <row r="3" spans="4:6" ht="45.75" thickBot="1" x14ac:dyDescent="0.3">
      <c r="D3" s="126" t="s">
        <v>31</v>
      </c>
      <c r="E3" s="127" t="s">
        <v>335</v>
      </c>
    </row>
    <row r="4" spans="4:6" ht="16.5" thickTop="1" thickBot="1" x14ac:dyDescent="0.3">
      <c r="D4" s="128" t="s">
        <v>336</v>
      </c>
      <c r="E4" s="129">
        <v>11.41</v>
      </c>
      <c r="F4" s="47">
        <f>E4/$E$6</f>
        <v>0.28242574257425745</v>
      </c>
    </row>
    <row r="5" spans="4:6" ht="15.75" thickBot="1" x14ac:dyDescent="0.3">
      <c r="D5" s="130" t="s">
        <v>337</v>
      </c>
      <c r="E5" s="131">
        <v>28</v>
      </c>
      <c r="F5" s="47">
        <f>E5/$E$6</f>
        <v>0.69306930693069313</v>
      </c>
    </row>
    <row r="6" spans="4:6" ht="15.75" thickBot="1" x14ac:dyDescent="0.3">
      <c r="D6" s="132" t="s">
        <v>29</v>
      </c>
      <c r="E6" s="133">
        <v>40.4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Consultant Expenses</vt:lpstr>
      <vt:lpstr>Consultant Payment</vt:lpstr>
      <vt:lpstr>PM Payment</vt:lpstr>
      <vt:lpstr>Vendor Details</vt:lpstr>
      <vt:lpstr>Land</vt:lpstr>
      <vt:lpstr>Working</vt:lpstr>
      <vt:lpstr>Project cost &amp; expenditure</vt:lpstr>
      <vt:lpstr>Civil Work Cost</vt:lpstr>
      <vt:lpstr>MAterial cost bifurcation</vt:lpstr>
      <vt:lpstr>P&amp;M Invoice</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Mahesh Joshi</cp:lastModifiedBy>
  <dcterms:created xsi:type="dcterms:W3CDTF">2023-11-01T06:31:17Z</dcterms:created>
  <dcterms:modified xsi:type="dcterms:W3CDTF">2025-01-17T11:07:57Z</dcterms:modified>
</cp:coreProperties>
</file>