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Files For Review\Nischay Gautam\VIS(2024-25)-PL457-406-567 4S The Aurrum\RKA Working\"/>
    </mc:Choice>
  </mc:AlternateContent>
  <bookViews>
    <workbookView xWindow="0" yWindow="0" windowWidth="20490" windowHeight="7755" firstSheet="5" activeTab="7"/>
  </bookViews>
  <sheets>
    <sheet name="All Tower" sheetId="4" r:id="rId1"/>
    <sheet name="Tower-3" sheetId="5" r:id="rId2"/>
    <sheet name="Tower-4" sheetId="6" r:id="rId3"/>
    <sheet name="Tower-5" sheetId="7" r:id="rId4"/>
    <sheet name="Saleable Area (From Projects)" sheetId="8" r:id="rId5"/>
    <sheet name="Sheet5" sheetId="15" r:id="rId6"/>
    <sheet name="Tower-3 to 5" sheetId="10" r:id="rId7"/>
    <sheet name="Inventory Calculation" sheetId="14" r:id="rId8"/>
    <sheet name="Calculation" sheetId="12" r:id="rId9"/>
    <sheet name="Land Details" sheetId="16" r:id="rId10"/>
  </sheets>
  <externalReferences>
    <externalReference r:id="rId11"/>
  </externalReferences>
  <definedNames>
    <definedName name="_xlnm._FilterDatabase" localSheetId="0" hidden="1">'All Tower'!$A$1:$L$486</definedName>
    <definedName name="_xlnm._FilterDatabase" localSheetId="1" hidden="1">'Tower-3'!$A$1:$L$82</definedName>
    <definedName name="_xlnm._FilterDatabase" localSheetId="6" hidden="1">'Tower-3 to 5'!$A$1:$O$244</definedName>
    <definedName name="_xlnm._FilterDatabase" localSheetId="2" hidden="1">'Tower-4'!$A$1:$L$82</definedName>
    <definedName name="_xlnm._FilterDatabase" localSheetId="3" hidden="1">'Tower-5'!$A$1:$L$82</definedName>
    <definedName name="Excel_BuiltIn__FilterDatabase_1" localSheetId="0">'All Tower'!$B$2:$G$34</definedName>
    <definedName name="Excel_BuiltIn__FilterDatabase_1" localSheetId="6">'Tower-3 to 5'!#REF!</definedName>
    <definedName name="Excel_BuiltIn__FilterDatabase_1" localSheetId="2">#REF!</definedName>
    <definedName name="Excel_BuiltIn__FilterDatabase_1" localSheetId="3">#REF!</definedName>
    <definedName name="Excel_BuiltIn__FilterDatabase_1">#REF!</definedName>
    <definedName name="_xlnm.Print_Area" localSheetId="4">'Saleable Area (From Projects)'!$A$1:$M$47</definedName>
    <definedName name="_xlnm.Print_Titles" localSheetId="0">'All Tower'!#REF!</definedName>
    <definedName name="_xlnm.Print_Titles" localSheetId="4">'Saleable Area (From Projects)'!$1:$2</definedName>
    <definedName name="_xlnm.Print_Titles" localSheetId="6">'Tower-3 to 5'!#REF!</definedName>
    <definedName name="Tower">#REF!</definedName>
  </definedNames>
  <calcPr calcId="152511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4" l="1"/>
  <c r="O6" i="14"/>
  <c r="O7" i="14"/>
  <c r="O8" i="14"/>
  <c r="O9" i="14"/>
  <c r="O10" i="14"/>
  <c r="O11" i="14"/>
  <c r="O12" i="14"/>
  <c r="O4" i="14"/>
  <c r="N5" i="14"/>
  <c r="N6" i="14"/>
  <c r="N7" i="14"/>
  <c r="N8" i="14"/>
  <c r="N9" i="14"/>
  <c r="N10" i="14"/>
  <c r="N11" i="14"/>
  <c r="N12" i="14"/>
  <c r="N4" i="14"/>
  <c r="O13" i="14" l="1"/>
  <c r="N13" i="14"/>
  <c r="F22" i="16"/>
  <c r="G22" i="16" s="1"/>
  <c r="H22" i="16" s="1"/>
  <c r="E19" i="16"/>
  <c r="F19" i="16" s="1"/>
  <c r="G19" i="16" s="1"/>
  <c r="E16" i="16"/>
  <c r="F16" i="16" s="1"/>
  <c r="J22" i="16" l="1"/>
  <c r="K22" i="16" s="1"/>
  <c r="M22" i="16" s="1"/>
  <c r="N22" i="16" s="1"/>
  <c r="J19" i="12"/>
  <c r="B11" i="12" l="1"/>
  <c r="H3" i="12"/>
  <c r="B8" i="12"/>
  <c r="I8" i="12"/>
  <c r="J12" i="12"/>
  <c r="I12" i="12"/>
  <c r="O38" i="8" l="1"/>
  <c r="M13" i="14"/>
  <c r="L13" i="14"/>
  <c r="H12" i="12" l="1"/>
  <c r="H8" i="12"/>
  <c r="J8" i="12" s="1"/>
  <c r="H14" i="12" s="1"/>
  <c r="C11" i="12"/>
  <c r="E11" i="12" s="1"/>
  <c r="E8" i="12"/>
  <c r="E4" i="12"/>
  <c r="E3" i="12"/>
  <c r="L244" i="10"/>
  <c r="J244" i="10"/>
  <c r="H244" i="10"/>
  <c r="F244" i="10"/>
  <c r="L243" i="10"/>
  <c r="J243" i="10"/>
  <c r="H243" i="10"/>
  <c r="F243" i="10"/>
  <c r="L242" i="10"/>
  <c r="J242" i="10"/>
  <c r="H242" i="10"/>
  <c r="F242" i="10"/>
  <c r="L241" i="10"/>
  <c r="J241" i="10"/>
  <c r="H241" i="10"/>
  <c r="F241" i="10"/>
  <c r="L240" i="10"/>
  <c r="J240" i="10"/>
  <c r="H240" i="10"/>
  <c r="F240" i="10"/>
  <c r="L239" i="10"/>
  <c r="J239" i="10"/>
  <c r="H239" i="10"/>
  <c r="F239" i="10"/>
  <c r="L238" i="10"/>
  <c r="J238" i="10"/>
  <c r="H238" i="10"/>
  <c r="F238" i="10"/>
  <c r="L237" i="10"/>
  <c r="J237" i="10"/>
  <c r="H237" i="10"/>
  <c r="F237" i="10"/>
  <c r="L236" i="10"/>
  <c r="J236" i="10"/>
  <c r="H236" i="10"/>
  <c r="F236" i="10"/>
  <c r="L235" i="10"/>
  <c r="J235" i="10"/>
  <c r="H235" i="10"/>
  <c r="F235" i="10"/>
  <c r="L234" i="10"/>
  <c r="J234" i="10"/>
  <c r="H234" i="10"/>
  <c r="F234" i="10"/>
  <c r="L233" i="10"/>
  <c r="J233" i="10"/>
  <c r="H233" i="10"/>
  <c r="F233" i="10"/>
  <c r="L232" i="10"/>
  <c r="J232" i="10"/>
  <c r="H232" i="10"/>
  <c r="F232" i="10"/>
  <c r="L231" i="10"/>
  <c r="J231" i="10"/>
  <c r="H231" i="10"/>
  <c r="F231" i="10"/>
  <c r="L230" i="10"/>
  <c r="J230" i="10"/>
  <c r="H230" i="10"/>
  <c r="F230" i="10"/>
  <c r="L229" i="10"/>
  <c r="J229" i="10"/>
  <c r="H229" i="10"/>
  <c r="F229" i="10"/>
  <c r="L228" i="10"/>
  <c r="J228" i="10"/>
  <c r="H228" i="10"/>
  <c r="F228" i="10"/>
  <c r="L227" i="10"/>
  <c r="J227" i="10"/>
  <c r="H227" i="10"/>
  <c r="F227" i="10"/>
  <c r="L226" i="10"/>
  <c r="J226" i="10"/>
  <c r="H226" i="10"/>
  <c r="F226" i="10"/>
  <c r="L225" i="10"/>
  <c r="J225" i="10"/>
  <c r="H225" i="10"/>
  <c r="F225" i="10"/>
  <c r="L224" i="10"/>
  <c r="J224" i="10"/>
  <c r="H224" i="10"/>
  <c r="F224" i="10"/>
  <c r="L223" i="10"/>
  <c r="J223" i="10"/>
  <c r="H223" i="10"/>
  <c r="F223" i="10"/>
  <c r="L222" i="10"/>
  <c r="J222" i="10"/>
  <c r="H222" i="10"/>
  <c r="F222" i="10"/>
  <c r="L221" i="10"/>
  <c r="J221" i="10"/>
  <c r="H221" i="10"/>
  <c r="F221" i="10"/>
  <c r="L220" i="10"/>
  <c r="J220" i="10"/>
  <c r="H220" i="10"/>
  <c r="F220" i="10"/>
  <c r="L219" i="10"/>
  <c r="J219" i="10"/>
  <c r="H219" i="10"/>
  <c r="F219" i="10"/>
  <c r="L218" i="10"/>
  <c r="J218" i="10"/>
  <c r="H218" i="10"/>
  <c r="F218" i="10"/>
  <c r="L217" i="10"/>
  <c r="J217" i="10"/>
  <c r="H217" i="10"/>
  <c r="F217" i="10"/>
  <c r="L216" i="10"/>
  <c r="J216" i="10"/>
  <c r="H216" i="10"/>
  <c r="F216" i="10"/>
  <c r="L215" i="10"/>
  <c r="J215" i="10"/>
  <c r="H215" i="10"/>
  <c r="F215" i="10"/>
  <c r="L214" i="10"/>
  <c r="J214" i="10"/>
  <c r="H214" i="10"/>
  <c r="F214" i="10"/>
  <c r="L213" i="10"/>
  <c r="J213" i="10"/>
  <c r="H213" i="10"/>
  <c r="F213" i="10"/>
  <c r="L212" i="10"/>
  <c r="J212" i="10"/>
  <c r="H212" i="10"/>
  <c r="F212" i="10"/>
  <c r="L211" i="10"/>
  <c r="J211" i="10"/>
  <c r="H211" i="10"/>
  <c r="F211" i="10"/>
  <c r="L210" i="10"/>
  <c r="J210" i="10"/>
  <c r="H210" i="10"/>
  <c r="F210" i="10"/>
  <c r="L209" i="10"/>
  <c r="J209" i="10"/>
  <c r="H209" i="10"/>
  <c r="F209" i="10"/>
  <c r="L208" i="10"/>
  <c r="J208" i="10"/>
  <c r="H208" i="10"/>
  <c r="F208" i="10"/>
  <c r="L207" i="10"/>
  <c r="J207" i="10"/>
  <c r="H207" i="10"/>
  <c r="F207" i="10"/>
  <c r="L206" i="10"/>
  <c r="J206" i="10"/>
  <c r="H206" i="10"/>
  <c r="F206" i="10"/>
  <c r="L205" i="10"/>
  <c r="J205" i="10"/>
  <c r="H205" i="10"/>
  <c r="F205" i="10"/>
  <c r="L204" i="10"/>
  <c r="J204" i="10"/>
  <c r="H204" i="10"/>
  <c r="F204" i="10"/>
  <c r="L203" i="10"/>
  <c r="J203" i="10"/>
  <c r="H203" i="10"/>
  <c r="F203" i="10"/>
  <c r="L202" i="10"/>
  <c r="J202" i="10"/>
  <c r="H202" i="10"/>
  <c r="F202" i="10"/>
  <c r="L201" i="10"/>
  <c r="J201" i="10"/>
  <c r="H201" i="10"/>
  <c r="F201" i="10"/>
  <c r="L200" i="10"/>
  <c r="J200" i="10"/>
  <c r="H200" i="10"/>
  <c r="F200" i="10"/>
  <c r="L199" i="10"/>
  <c r="J199" i="10"/>
  <c r="H199" i="10"/>
  <c r="F199" i="10"/>
  <c r="L198" i="10"/>
  <c r="J198" i="10"/>
  <c r="H198" i="10"/>
  <c r="F198" i="10"/>
  <c r="L197" i="10"/>
  <c r="J197" i="10"/>
  <c r="H197" i="10"/>
  <c r="F197" i="10"/>
  <c r="L196" i="10"/>
  <c r="J196" i="10"/>
  <c r="H196" i="10"/>
  <c r="F196" i="10"/>
  <c r="L195" i="10"/>
  <c r="J195" i="10"/>
  <c r="H195" i="10"/>
  <c r="F195" i="10"/>
  <c r="L194" i="10"/>
  <c r="J194" i="10"/>
  <c r="H194" i="10"/>
  <c r="F194" i="10"/>
  <c r="L193" i="10"/>
  <c r="J193" i="10"/>
  <c r="H193" i="10"/>
  <c r="F193" i="10"/>
  <c r="L192" i="10"/>
  <c r="J192" i="10"/>
  <c r="H192" i="10"/>
  <c r="F192" i="10"/>
  <c r="L191" i="10"/>
  <c r="J191" i="10"/>
  <c r="H191" i="10"/>
  <c r="F191" i="10"/>
  <c r="L190" i="10"/>
  <c r="J190" i="10"/>
  <c r="H190" i="10"/>
  <c r="F190" i="10"/>
  <c r="L189" i="10"/>
  <c r="J189" i="10"/>
  <c r="H189" i="10"/>
  <c r="F189" i="10"/>
  <c r="L188" i="10"/>
  <c r="J188" i="10"/>
  <c r="H188" i="10"/>
  <c r="F188" i="10"/>
  <c r="L187" i="10"/>
  <c r="J187" i="10"/>
  <c r="H187" i="10"/>
  <c r="F187" i="10"/>
  <c r="L186" i="10"/>
  <c r="J186" i="10"/>
  <c r="H186" i="10"/>
  <c r="F186" i="10"/>
  <c r="L185" i="10"/>
  <c r="J185" i="10"/>
  <c r="H185" i="10"/>
  <c r="F185" i="10"/>
  <c r="L184" i="10"/>
  <c r="J184" i="10"/>
  <c r="H184" i="10"/>
  <c r="F184" i="10"/>
  <c r="L183" i="10"/>
  <c r="J183" i="10"/>
  <c r="H183" i="10"/>
  <c r="F183" i="10"/>
  <c r="L182" i="10"/>
  <c r="J182" i="10"/>
  <c r="H182" i="10"/>
  <c r="F182" i="10"/>
  <c r="L181" i="10"/>
  <c r="J181" i="10"/>
  <c r="H181" i="10"/>
  <c r="F181" i="10"/>
  <c r="L180" i="10"/>
  <c r="J180" i="10"/>
  <c r="H180" i="10"/>
  <c r="F180" i="10"/>
  <c r="L179" i="10"/>
  <c r="J179" i="10"/>
  <c r="H179" i="10"/>
  <c r="F179" i="10"/>
  <c r="L178" i="10"/>
  <c r="J178" i="10"/>
  <c r="H178" i="10"/>
  <c r="F178" i="10"/>
  <c r="L177" i="10"/>
  <c r="J177" i="10"/>
  <c r="H177" i="10"/>
  <c r="F177" i="10"/>
  <c r="L176" i="10"/>
  <c r="J176" i="10"/>
  <c r="H176" i="10"/>
  <c r="F176" i="10"/>
  <c r="L175" i="10"/>
  <c r="J175" i="10"/>
  <c r="H175" i="10"/>
  <c r="F175" i="10"/>
  <c r="L174" i="10"/>
  <c r="J174" i="10"/>
  <c r="H174" i="10"/>
  <c r="F174" i="10"/>
  <c r="L173" i="10"/>
  <c r="J173" i="10"/>
  <c r="H173" i="10"/>
  <c r="F173" i="10"/>
  <c r="L172" i="10"/>
  <c r="J172" i="10"/>
  <c r="H172" i="10"/>
  <c r="F172" i="10"/>
  <c r="L171" i="10"/>
  <c r="J171" i="10"/>
  <c r="H171" i="10"/>
  <c r="F171" i="10"/>
  <c r="L170" i="10"/>
  <c r="J170" i="10"/>
  <c r="H170" i="10"/>
  <c r="F170" i="10"/>
  <c r="L169" i="10"/>
  <c r="J169" i="10"/>
  <c r="H169" i="10"/>
  <c r="F169" i="10"/>
  <c r="L168" i="10"/>
  <c r="J168" i="10"/>
  <c r="H168" i="10"/>
  <c r="F168" i="10"/>
  <c r="L167" i="10"/>
  <c r="J167" i="10"/>
  <c r="H167" i="10"/>
  <c r="F167" i="10"/>
  <c r="L166" i="10"/>
  <c r="J166" i="10"/>
  <c r="H166" i="10"/>
  <c r="F166" i="10"/>
  <c r="L165" i="10"/>
  <c r="J165" i="10"/>
  <c r="H165" i="10"/>
  <c r="F165" i="10"/>
  <c r="L164" i="10"/>
  <c r="J164" i="10"/>
  <c r="H164" i="10"/>
  <c r="F164" i="10"/>
  <c r="L163" i="10"/>
  <c r="J163" i="10"/>
  <c r="H163" i="10"/>
  <c r="F163" i="10"/>
  <c r="L162" i="10"/>
  <c r="J162" i="10"/>
  <c r="H162" i="10"/>
  <c r="F162" i="10"/>
  <c r="L161" i="10"/>
  <c r="J161" i="10"/>
  <c r="H161" i="10"/>
  <c r="F161" i="10"/>
  <c r="L160" i="10"/>
  <c r="J160" i="10"/>
  <c r="H160" i="10"/>
  <c r="F160" i="10"/>
  <c r="L159" i="10"/>
  <c r="J159" i="10"/>
  <c r="H159" i="10"/>
  <c r="F159" i="10"/>
  <c r="L158" i="10"/>
  <c r="J158" i="10"/>
  <c r="H158" i="10"/>
  <c r="F158" i="10"/>
  <c r="L157" i="10"/>
  <c r="J157" i="10"/>
  <c r="H157" i="10"/>
  <c r="F157" i="10"/>
  <c r="L156" i="10"/>
  <c r="J156" i="10"/>
  <c r="H156" i="10"/>
  <c r="F156" i="10"/>
  <c r="L155" i="10"/>
  <c r="J155" i="10"/>
  <c r="H155" i="10"/>
  <c r="F155" i="10"/>
  <c r="L154" i="10"/>
  <c r="J154" i="10"/>
  <c r="H154" i="10"/>
  <c r="F154" i="10"/>
  <c r="L153" i="10"/>
  <c r="J153" i="10"/>
  <c r="H153" i="10"/>
  <c r="F153" i="10"/>
  <c r="L152" i="10"/>
  <c r="J152" i="10"/>
  <c r="H152" i="10"/>
  <c r="F152" i="10"/>
  <c r="L151" i="10"/>
  <c r="J151" i="10"/>
  <c r="H151" i="10"/>
  <c r="F151" i="10"/>
  <c r="L150" i="10"/>
  <c r="J150" i="10"/>
  <c r="H150" i="10"/>
  <c r="F150" i="10"/>
  <c r="L149" i="10"/>
  <c r="J149" i="10"/>
  <c r="H149" i="10"/>
  <c r="F149" i="10"/>
  <c r="L148" i="10"/>
  <c r="J148" i="10"/>
  <c r="H148" i="10"/>
  <c r="F148" i="10"/>
  <c r="L147" i="10"/>
  <c r="J147" i="10"/>
  <c r="H147" i="10"/>
  <c r="F147" i="10"/>
  <c r="L146" i="10"/>
  <c r="J146" i="10"/>
  <c r="H146" i="10"/>
  <c r="F146" i="10"/>
  <c r="L145" i="10"/>
  <c r="J145" i="10"/>
  <c r="H145" i="10"/>
  <c r="F145" i="10"/>
  <c r="L144" i="10"/>
  <c r="J144" i="10"/>
  <c r="H144" i="10"/>
  <c r="F144" i="10"/>
  <c r="L143" i="10"/>
  <c r="J143" i="10"/>
  <c r="H143" i="10"/>
  <c r="F143" i="10"/>
  <c r="L142" i="10"/>
  <c r="J142" i="10"/>
  <c r="H142" i="10"/>
  <c r="F142" i="10"/>
  <c r="L141" i="10"/>
  <c r="J141" i="10"/>
  <c r="H141" i="10"/>
  <c r="F141" i="10"/>
  <c r="L140" i="10"/>
  <c r="J140" i="10"/>
  <c r="H140" i="10"/>
  <c r="F140" i="10"/>
  <c r="L139" i="10"/>
  <c r="J139" i="10"/>
  <c r="H139" i="10"/>
  <c r="F139" i="10"/>
  <c r="L138" i="10"/>
  <c r="J138" i="10"/>
  <c r="H138" i="10"/>
  <c r="F138" i="10"/>
  <c r="L137" i="10"/>
  <c r="J137" i="10"/>
  <c r="H137" i="10"/>
  <c r="F137" i="10"/>
  <c r="L136" i="10"/>
  <c r="J136" i="10"/>
  <c r="H136" i="10"/>
  <c r="F136" i="10"/>
  <c r="L135" i="10"/>
  <c r="J135" i="10"/>
  <c r="H135" i="10"/>
  <c r="F135" i="10"/>
  <c r="L134" i="10"/>
  <c r="J134" i="10"/>
  <c r="H134" i="10"/>
  <c r="F134" i="10"/>
  <c r="L133" i="10"/>
  <c r="J133" i="10"/>
  <c r="H133" i="10"/>
  <c r="F133" i="10"/>
  <c r="L132" i="10"/>
  <c r="J132" i="10"/>
  <c r="H132" i="10"/>
  <c r="F132" i="10"/>
  <c r="L131" i="10"/>
  <c r="J131" i="10"/>
  <c r="H131" i="10"/>
  <c r="F131" i="10"/>
  <c r="L130" i="10"/>
  <c r="J130" i="10"/>
  <c r="H130" i="10"/>
  <c r="F130" i="10"/>
  <c r="L129" i="10"/>
  <c r="J129" i="10"/>
  <c r="H129" i="10"/>
  <c r="F129" i="10"/>
  <c r="L128" i="10"/>
  <c r="J128" i="10"/>
  <c r="H128" i="10"/>
  <c r="F128" i="10"/>
  <c r="L127" i="10"/>
  <c r="J127" i="10"/>
  <c r="H127" i="10"/>
  <c r="F127" i="10"/>
  <c r="L126" i="10"/>
  <c r="J126" i="10"/>
  <c r="H126" i="10"/>
  <c r="F126" i="10"/>
  <c r="L125" i="10"/>
  <c r="J125" i="10"/>
  <c r="H125" i="10"/>
  <c r="F125" i="10"/>
  <c r="L124" i="10"/>
  <c r="J124" i="10"/>
  <c r="H124" i="10"/>
  <c r="F124" i="10"/>
  <c r="L123" i="10"/>
  <c r="J123" i="10"/>
  <c r="H123" i="10"/>
  <c r="F123" i="10"/>
  <c r="L122" i="10"/>
  <c r="J122" i="10"/>
  <c r="H122" i="10"/>
  <c r="F122" i="10"/>
  <c r="L121" i="10"/>
  <c r="J121" i="10"/>
  <c r="H121" i="10"/>
  <c r="F121" i="10"/>
  <c r="L120" i="10"/>
  <c r="J120" i="10"/>
  <c r="H120" i="10"/>
  <c r="F120" i="10"/>
  <c r="L119" i="10"/>
  <c r="J119" i="10"/>
  <c r="H119" i="10"/>
  <c r="F119" i="10"/>
  <c r="L118" i="10"/>
  <c r="J118" i="10"/>
  <c r="H118" i="10"/>
  <c r="F118" i="10"/>
  <c r="L117" i="10"/>
  <c r="J117" i="10"/>
  <c r="H117" i="10"/>
  <c r="F117" i="10"/>
  <c r="L116" i="10"/>
  <c r="J116" i="10"/>
  <c r="H116" i="10"/>
  <c r="F116" i="10"/>
  <c r="L115" i="10"/>
  <c r="J115" i="10"/>
  <c r="H115" i="10"/>
  <c r="F115" i="10"/>
  <c r="L114" i="10"/>
  <c r="J114" i="10"/>
  <c r="H114" i="10"/>
  <c r="F114" i="10"/>
  <c r="L113" i="10"/>
  <c r="J113" i="10"/>
  <c r="H113" i="10"/>
  <c r="F113" i="10"/>
  <c r="L112" i="10"/>
  <c r="J112" i="10"/>
  <c r="H112" i="10"/>
  <c r="F112" i="10"/>
  <c r="L111" i="10"/>
  <c r="J111" i="10"/>
  <c r="H111" i="10"/>
  <c r="F111" i="10"/>
  <c r="L110" i="10"/>
  <c r="J110" i="10"/>
  <c r="H110" i="10"/>
  <c r="F110" i="10"/>
  <c r="L109" i="10"/>
  <c r="J109" i="10"/>
  <c r="H109" i="10"/>
  <c r="F109" i="10"/>
  <c r="L108" i="10"/>
  <c r="J108" i="10"/>
  <c r="H108" i="10"/>
  <c r="F108" i="10"/>
  <c r="L107" i="10"/>
  <c r="J107" i="10"/>
  <c r="H107" i="10"/>
  <c r="F107" i="10"/>
  <c r="L106" i="10"/>
  <c r="J106" i="10"/>
  <c r="H106" i="10"/>
  <c r="F106" i="10"/>
  <c r="L105" i="10"/>
  <c r="J105" i="10"/>
  <c r="H105" i="10"/>
  <c r="F105" i="10"/>
  <c r="L104" i="10"/>
  <c r="J104" i="10"/>
  <c r="H104" i="10"/>
  <c r="F104" i="10"/>
  <c r="L103" i="10"/>
  <c r="J103" i="10"/>
  <c r="H103" i="10"/>
  <c r="F103" i="10"/>
  <c r="L102" i="10"/>
  <c r="J102" i="10"/>
  <c r="H102" i="10"/>
  <c r="F102" i="10"/>
  <c r="L101" i="10"/>
  <c r="J101" i="10"/>
  <c r="H101" i="10"/>
  <c r="F101" i="10"/>
  <c r="L100" i="10"/>
  <c r="J100" i="10"/>
  <c r="H100" i="10"/>
  <c r="F100" i="10"/>
  <c r="L99" i="10"/>
  <c r="J99" i="10"/>
  <c r="H99" i="10"/>
  <c r="F99" i="10"/>
  <c r="L98" i="10"/>
  <c r="J98" i="10"/>
  <c r="H98" i="10"/>
  <c r="F98" i="10"/>
  <c r="L97" i="10"/>
  <c r="J97" i="10"/>
  <c r="H97" i="10"/>
  <c r="F97" i="10"/>
  <c r="L96" i="10"/>
  <c r="J96" i="10"/>
  <c r="H96" i="10"/>
  <c r="F96" i="10"/>
  <c r="L95" i="10"/>
  <c r="J95" i="10"/>
  <c r="H95" i="10"/>
  <c r="F95" i="10"/>
  <c r="L94" i="10"/>
  <c r="J94" i="10"/>
  <c r="H94" i="10"/>
  <c r="F94" i="10"/>
  <c r="L93" i="10"/>
  <c r="J93" i="10"/>
  <c r="H93" i="10"/>
  <c r="F93" i="10"/>
  <c r="L92" i="10"/>
  <c r="J92" i="10"/>
  <c r="H92" i="10"/>
  <c r="F92" i="10"/>
  <c r="L91" i="10"/>
  <c r="J91" i="10"/>
  <c r="H91" i="10"/>
  <c r="F91" i="10"/>
  <c r="L90" i="10"/>
  <c r="J90" i="10"/>
  <c r="H90" i="10"/>
  <c r="F90" i="10"/>
  <c r="L89" i="10"/>
  <c r="J89" i="10"/>
  <c r="H89" i="10"/>
  <c r="F89" i="10"/>
  <c r="L88" i="10"/>
  <c r="J88" i="10"/>
  <c r="H88" i="10"/>
  <c r="F88" i="10"/>
  <c r="L87" i="10"/>
  <c r="J87" i="10"/>
  <c r="H87" i="10"/>
  <c r="F87" i="10"/>
  <c r="L86" i="10"/>
  <c r="J86" i="10"/>
  <c r="H86" i="10"/>
  <c r="F86" i="10"/>
  <c r="L85" i="10"/>
  <c r="J85" i="10"/>
  <c r="H85" i="10"/>
  <c r="F85" i="10"/>
  <c r="L84" i="10"/>
  <c r="J84" i="10"/>
  <c r="H84" i="10"/>
  <c r="F84" i="10"/>
  <c r="L83" i="10"/>
  <c r="J83" i="10"/>
  <c r="H83" i="10"/>
  <c r="F83" i="10"/>
  <c r="L82" i="10"/>
  <c r="J82" i="10"/>
  <c r="H82" i="10"/>
  <c r="F82" i="10"/>
  <c r="L81" i="10"/>
  <c r="J81" i="10"/>
  <c r="H81" i="10"/>
  <c r="F81" i="10"/>
  <c r="L80" i="10"/>
  <c r="J80" i="10"/>
  <c r="H80" i="10"/>
  <c r="F80" i="10"/>
  <c r="L79" i="10"/>
  <c r="J79" i="10"/>
  <c r="H79" i="10"/>
  <c r="F79" i="10"/>
  <c r="L78" i="10"/>
  <c r="J78" i="10"/>
  <c r="H78" i="10"/>
  <c r="F78" i="10"/>
  <c r="L77" i="10"/>
  <c r="J77" i="10"/>
  <c r="H77" i="10"/>
  <c r="F77" i="10"/>
  <c r="L76" i="10"/>
  <c r="J76" i="10"/>
  <c r="H76" i="10"/>
  <c r="F76" i="10"/>
  <c r="L75" i="10"/>
  <c r="J75" i="10"/>
  <c r="H75" i="10"/>
  <c r="F75" i="10"/>
  <c r="L74" i="10"/>
  <c r="J74" i="10"/>
  <c r="H74" i="10"/>
  <c r="F74" i="10"/>
  <c r="L73" i="10"/>
  <c r="J73" i="10"/>
  <c r="H73" i="10"/>
  <c r="F73" i="10"/>
  <c r="L72" i="10"/>
  <c r="J72" i="10"/>
  <c r="H72" i="10"/>
  <c r="F72" i="10"/>
  <c r="L71" i="10"/>
  <c r="J71" i="10"/>
  <c r="H71" i="10"/>
  <c r="F71" i="10"/>
  <c r="L70" i="10"/>
  <c r="J70" i="10"/>
  <c r="H70" i="10"/>
  <c r="F70" i="10"/>
  <c r="L69" i="10"/>
  <c r="J69" i="10"/>
  <c r="H69" i="10"/>
  <c r="F69" i="10"/>
  <c r="L68" i="10"/>
  <c r="J68" i="10"/>
  <c r="H68" i="10"/>
  <c r="F68" i="10"/>
  <c r="L67" i="10"/>
  <c r="J67" i="10"/>
  <c r="H67" i="10"/>
  <c r="F67" i="10"/>
  <c r="L66" i="10"/>
  <c r="J66" i="10"/>
  <c r="H66" i="10"/>
  <c r="F66" i="10"/>
  <c r="L65" i="10"/>
  <c r="J65" i="10"/>
  <c r="H65" i="10"/>
  <c r="F65" i="10"/>
  <c r="L64" i="10"/>
  <c r="J64" i="10"/>
  <c r="H64" i="10"/>
  <c r="F64" i="10"/>
  <c r="L63" i="10"/>
  <c r="J63" i="10"/>
  <c r="H63" i="10"/>
  <c r="F63" i="10"/>
  <c r="L62" i="10"/>
  <c r="J62" i="10"/>
  <c r="H62" i="10"/>
  <c r="F62" i="10"/>
  <c r="L61" i="10"/>
  <c r="J61" i="10"/>
  <c r="H61" i="10"/>
  <c r="F61" i="10"/>
  <c r="L60" i="10"/>
  <c r="J60" i="10"/>
  <c r="H60" i="10"/>
  <c r="F60" i="10"/>
  <c r="L59" i="10"/>
  <c r="J59" i="10"/>
  <c r="H59" i="10"/>
  <c r="F59" i="10"/>
  <c r="L58" i="10"/>
  <c r="J58" i="10"/>
  <c r="H58" i="10"/>
  <c r="F58" i="10"/>
  <c r="L57" i="10"/>
  <c r="J57" i="10"/>
  <c r="H57" i="10"/>
  <c r="F57" i="10"/>
  <c r="L56" i="10"/>
  <c r="J56" i="10"/>
  <c r="H56" i="10"/>
  <c r="F56" i="10"/>
  <c r="L55" i="10"/>
  <c r="J55" i="10"/>
  <c r="H55" i="10"/>
  <c r="F55" i="10"/>
  <c r="L54" i="10"/>
  <c r="J54" i="10"/>
  <c r="H54" i="10"/>
  <c r="F54" i="10"/>
  <c r="L53" i="10"/>
  <c r="J53" i="10"/>
  <c r="H53" i="10"/>
  <c r="F53" i="10"/>
  <c r="L52" i="10"/>
  <c r="J52" i="10"/>
  <c r="H52" i="10"/>
  <c r="F52" i="10"/>
  <c r="L51" i="10"/>
  <c r="J51" i="10"/>
  <c r="H51" i="10"/>
  <c r="F51" i="10"/>
  <c r="L50" i="10"/>
  <c r="J50" i="10"/>
  <c r="H50" i="10"/>
  <c r="F50" i="10"/>
  <c r="L49" i="10"/>
  <c r="J49" i="10"/>
  <c r="H49" i="10"/>
  <c r="F49" i="10"/>
  <c r="L48" i="10"/>
  <c r="J48" i="10"/>
  <c r="H48" i="10"/>
  <c r="F48" i="10"/>
  <c r="L47" i="10"/>
  <c r="J47" i="10"/>
  <c r="H47" i="10"/>
  <c r="F47" i="10"/>
  <c r="L46" i="10"/>
  <c r="J46" i="10"/>
  <c r="H46" i="10"/>
  <c r="F46" i="10"/>
  <c r="L45" i="10"/>
  <c r="J45" i="10"/>
  <c r="H45" i="10"/>
  <c r="F45" i="10"/>
  <c r="L44" i="10"/>
  <c r="J44" i="10"/>
  <c r="H44" i="10"/>
  <c r="F44" i="10"/>
  <c r="L43" i="10"/>
  <c r="J43" i="10"/>
  <c r="H43" i="10"/>
  <c r="F43" i="10"/>
  <c r="L42" i="10"/>
  <c r="J42" i="10"/>
  <c r="H42" i="10"/>
  <c r="F42" i="10"/>
  <c r="L41" i="10"/>
  <c r="J41" i="10"/>
  <c r="H41" i="10"/>
  <c r="F41" i="10"/>
  <c r="L40" i="10"/>
  <c r="J40" i="10"/>
  <c r="H40" i="10"/>
  <c r="F40" i="10"/>
  <c r="L39" i="10"/>
  <c r="J39" i="10"/>
  <c r="H39" i="10"/>
  <c r="F39" i="10"/>
  <c r="L38" i="10"/>
  <c r="J38" i="10"/>
  <c r="H38" i="10"/>
  <c r="F38" i="10"/>
  <c r="L37" i="10"/>
  <c r="J37" i="10"/>
  <c r="H37" i="10"/>
  <c r="F37" i="10"/>
  <c r="L36" i="10"/>
  <c r="J36" i="10"/>
  <c r="H36" i="10"/>
  <c r="F36" i="10"/>
  <c r="L35" i="10"/>
  <c r="J35" i="10"/>
  <c r="H35" i="10"/>
  <c r="F35" i="10"/>
  <c r="L34" i="10"/>
  <c r="J34" i="10"/>
  <c r="H34" i="10"/>
  <c r="F34" i="10"/>
  <c r="L33" i="10"/>
  <c r="J33" i="10"/>
  <c r="H33" i="10"/>
  <c r="F33" i="10"/>
  <c r="L32" i="10"/>
  <c r="J32" i="10"/>
  <c r="H32" i="10"/>
  <c r="F32" i="10"/>
  <c r="L31" i="10"/>
  <c r="J31" i="10"/>
  <c r="H31" i="10"/>
  <c r="F31" i="10"/>
  <c r="L30" i="10"/>
  <c r="J30" i="10"/>
  <c r="H30" i="10"/>
  <c r="F30" i="10"/>
  <c r="L29" i="10"/>
  <c r="J29" i="10"/>
  <c r="H29" i="10"/>
  <c r="F29" i="10"/>
  <c r="L28" i="10"/>
  <c r="J28" i="10"/>
  <c r="H28" i="10"/>
  <c r="F28" i="10"/>
  <c r="L27" i="10"/>
  <c r="J27" i="10"/>
  <c r="H27" i="10"/>
  <c r="F27" i="10"/>
  <c r="L26" i="10"/>
  <c r="J26" i="10"/>
  <c r="H26" i="10"/>
  <c r="F26" i="10"/>
  <c r="L25" i="10"/>
  <c r="J25" i="10"/>
  <c r="H25" i="10"/>
  <c r="F25" i="10"/>
  <c r="L24" i="10"/>
  <c r="J24" i="10"/>
  <c r="H24" i="10"/>
  <c r="F24" i="10"/>
  <c r="L23" i="10"/>
  <c r="J23" i="10"/>
  <c r="H23" i="10"/>
  <c r="F23" i="10"/>
  <c r="L22" i="10"/>
  <c r="J22" i="10"/>
  <c r="H22" i="10"/>
  <c r="F22" i="10"/>
  <c r="L21" i="10"/>
  <c r="J21" i="10"/>
  <c r="H21" i="10"/>
  <c r="F21" i="10"/>
  <c r="L20" i="10"/>
  <c r="J20" i="10"/>
  <c r="H20" i="10"/>
  <c r="F20" i="10"/>
  <c r="L19" i="10"/>
  <c r="J19" i="10"/>
  <c r="H19" i="10"/>
  <c r="F19" i="10"/>
  <c r="L18" i="10"/>
  <c r="J18" i="10"/>
  <c r="H18" i="10"/>
  <c r="F18" i="10"/>
  <c r="L17" i="10"/>
  <c r="J17" i="10"/>
  <c r="H17" i="10"/>
  <c r="F17" i="10"/>
  <c r="L16" i="10"/>
  <c r="J16" i="10"/>
  <c r="H16" i="10"/>
  <c r="F16" i="10"/>
  <c r="L15" i="10"/>
  <c r="J15" i="10"/>
  <c r="H15" i="10"/>
  <c r="F15" i="10"/>
  <c r="L14" i="10"/>
  <c r="J14" i="10"/>
  <c r="H14" i="10"/>
  <c r="F14" i="10"/>
  <c r="L13" i="10"/>
  <c r="J13" i="10"/>
  <c r="H13" i="10"/>
  <c r="F13" i="10"/>
  <c r="L12" i="10"/>
  <c r="J12" i="10"/>
  <c r="H12" i="10"/>
  <c r="F12" i="10"/>
  <c r="L11" i="10"/>
  <c r="J11" i="10"/>
  <c r="H11" i="10"/>
  <c r="F11" i="10"/>
  <c r="L10" i="10"/>
  <c r="J10" i="10"/>
  <c r="H10" i="10"/>
  <c r="F10" i="10"/>
  <c r="L9" i="10"/>
  <c r="J9" i="10"/>
  <c r="H9" i="10"/>
  <c r="F9" i="10"/>
  <c r="L8" i="10"/>
  <c r="J8" i="10"/>
  <c r="H8" i="10"/>
  <c r="F8" i="10"/>
  <c r="L7" i="10"/>
  <c r="J7" i="10"/>
  <c r="H7" i="10"/>
  <c r="F7" i="10"/>
  <c r="L6" i="10"/>
  <c r="J6" i="10"/>
  <c r="H6" i="10"/>
  <c r="F6" i="10"/>
  <c r="L5" i="10"/>
  <c r="J5" i="10"/>
  <c r="H5" i="10"/>
  <c r="F5" i="10"/>
  <c r="L4" i="10"/>
  <c r="J4" i="10"/>
  <c r="H4" i="10"/>
  <c r="F4" i="10"/>
  <c r="L3" i="10"/>
  <c r="J3" i="10"/>
  <c r="H3" i="10"/>
  <c r="F3" i="10"/>
  <c r="L2" i="10"/>
  <c r="J2" i="10"/>
  <c r="H2" i="10"/>
  <c r="F2" i="10"/>
  <c r="D13" i="12" l="1"/>
  <c r="G46" i="8"/>
  <c r="F46" i="8"/>
  <c r="H46" i="8" s="1"/>
  <c r="D46" i="8"/>
  <c r="E46" i="8" s="1"/>
  <c r="I46" i="8" s="1"/>
  <c r="K46" i="8" s="1"/>
  <c r="M46" i="8" s="1"/>
  <c r="G45" i="8"/>
  <c r="F45" i="8"/>
  <c r="H45" i="8" s="1"/>
  <c r="D45" i="8"/>
  <c r="E45" i="8" s="1"/>
  <c r="G44" i="8"/>
  <c r="F44" i="8"/>
  <c r="H44" i="8" s="1"/>
  <c r="E44" i="8"/>
  <c r="I44" i="8" s="1"/>
  <c r="K44" i="8" s="1"/>
  <c r="G43" i="8"/>
  <c r="F43" i="8"/>
  <c r="H43" i="8" s="1"/>
  <c r="E43" i="8"/>
  <c r="I43" i="8" s="1"/>
  <c r="K43" i="8" s="1"/>
  <c r="E41" i="8"/>
  <c r="L44" i="8" s="1"/>
  <c r="G38" i="8"/>
  <c r="F38" i="8"/>
  <c r="H38" i="8" s="1"/>
  <c r="E38" i="8"/>
  <c r="I38" i="8" s="1"/>
  <c r="K38" i="8" s="1"/>
  <c r="M38" i="8" s="1"/>
  <c r="G37" i="8"/>
  <c r="F37" i="8"/>
  <c r="H37" i="8" s="1"/>
  <c r="E37" i="8"/>
  <c r="I37" i="8" s="1"/>
  <c r="K37" i="8" s="1"/>
  <c r="G36" i="8"/>
  <c r="F36" i="8"/>
  <c r="H36" i="8" s="1"/>
  <c r="E36" i="8"/>
  <c r="G33" i="8"/>
  <c r="F33" i="8"/>
  <c r="H33" i="8" s="1"/>
  <c r="E33" i="8"/>
  <c r="G32" i="8"/>
  <c r="F32" i="8"/>
  <c r="H32" i="8" s="1"/>
  <c r="D32" i="8"/>
  <c r="E32" i="8" s="1"/>
  <c r="I32" i="8" s="1"/>
  <c r="K32" i="8" s="1"/>
  <c r="G31" i="8"/>
  <c r="F31" i="8"/>
  <c r="H31" i="8" s="1"/>
  <c r="D31" i="8"/>
  <c r="E31" i="8" s="1"/>
  <c r="I31" i="8" s="1"/>
  <c r="K31" i="8" s="1"/>
  <c r="G28" i="8"/>
  <c r="F28" i="8"/>
  <c r="H28" i="8" s="1"/>
  <c r="E28" i="8"/>
  <c r="I28" i="8" s="1"/>
  <c r="K28" i="8" s="1"/>
  <c r="M28" i="8" s="1"/>
  <c r="G27" i="8"/>
  <c r="F27" i="8"/>
  <c r="H27" i="8" s="1"/>
  <c r="E27" i="8"/>
  <c r="I27" i="8" s="1"/>
  <c r="K27" i="8" s="1"/>
  <c r="F26" i="8"/>
  <c r="H26" i="8" s="1"/>
  <c r="E26" i="8"/>
  <c r="I26" i="8" s="1"/>
  <c r="K26" i="8" s="1"/>
  <c r="K29" i="8" s="1"/>
  <c r="E24" i="8"/>
  <c r="L37" i="8" s="1"/>
  <c r="M37" i="8" s="1"/>
  <c r="G21" i="8"/>
  <c r="F21" i="8"/>
  <c r="H21" i="8" s="1"/>
  <c r="E21" i="8"/>
  <c r="I21" i="8" s="1"/>
  <c r="K21" i="8" s="1"/>
  <c r="M21" i="8" s="1"/>
  <c r="G20" i="8"/>
  <c r="F20" i="8"/>
  <c r="E20" i="8"/>
  <c r="G19" i="8"/>
  <c r="F19" i="8"/>
  <c r="E19" i="8"/>
  <c r="G16" i="8"/>
  <c r="F16" i="8"/>
  <c r="H16" i="8" s="1"/>
  <c r="E16" i="8"/>
  <c r="I16" i="8" s="1"/>
  <c r="K16" i="8" s="1"/>
  <c r="M16" i="8" s="1"/>
  <c r="G15" i="8"/>
  <c r="F15" i="8"/>
  <c r="H15" i="8" s="1"/>
  <c r="E15" i="8"/>
  <c r="I15" i="8" s="1"/>
  <c r="K15" i="8" s="1"/>
  <c r="F14" i="8"/>
  <c r="H14" i="8" s="1"/>
  <c r="E14" i="8"/>
  <c r="I14" i="8" s="1"/>
  <c r="K14" i="8" s="1"/>
  <c r="E12" i="8"/>
  <c r="L15" i="8" s="1"/>
  <c r="L82" i="7"/>
  <c r="J82" i="7"/>
  <c r="H82" i="7"/>
  <c r="F82" i="7"/>
  <c r="L81" i="7"/>
  <c r="J81" i="7"/>
  <c r="H81" i="7"/>
  <c r="F81" i="7"/>
  <c r="L80" i="7"/>
  <c r="J80" i="7"/>
  <c r="H80" i="7"/>
  <c r="F80" i="7"/>
  <c r="L79" i="7"/>
  <c r="J79" i="7"/>
  <c r="H79" i="7"/>
  <c r="F79" i="7"/>
  <c r="L78" i="7"/>
  <c r="J78" i="7"/>
  <c r="H78" i="7"/>
  <c r="F78" i="7"/>
  <c r="L77" i="7"/>
  <c r="J77" i="7"/>
  <c r="H77" i="7"/>
  <c r="F77" i="7"/>
  <c r="L76" i="7"/>
  <c r="J76" i="7"/>
  <c r="H76" i="7"/>
  <c r="F76" i="7"/>
  <c r="L75" i="7"/>
  <c r="J75" i="7"/>
  <c r="H75" i="7"/>
  <c r="F75" i="7"/>
  <c r="L74" i="7"/>
  <c r="J74" i="7"/>
  <c r="H74" i="7"/>
  <c r="F74" i="7"/>
  <c r="L73" i="7"/>
  <c r="J73" i="7"/>
  <c r="H73" i="7"/>
  <c r="F73" i="7"/>
  <c r="L72" i="7"/>
  <c r="J72" i="7"/>
  <c r="H72" i="7"/>
  <c r="F72" i="7"/>
  <c r="L71" i="7"/>
  <c r="J71" i="7"/>
  <c r="H71" i="7"/>
  <c r="F71" i="7"/>
  <c r="L70" i="7"/>
  <c r="J70" i="7"/>
  <c r="H70" i="7"/>
  <c r="F70" i="7"/>
  <c r="L69" i="7"/>
  <c r="J69" i="7"/>
  <c r="H69" i="7"/>
  <c r="F69" i="7"/>
  <c r="L68" i="7"/>
  <c r="J68" i="7"/>
  <c r="H68" i="7"/>
  <c r="F68" i="7"/>
  <c r="L67" i="7"/>
  <c r="J67" i="7"/>
  <c r="H67" i="7"/>
  <c r="F67" i="7"/>
  <c r="L66" i="7"/>
  <c r="J66" i="7"/>
  <c r="H66" i="7"/>
  <c r="F66" i="7"/>
  <c r="L65" i="7"/>
  <c r="J65" i="7"/>
  <c r="H65" i="7"/>
  <c r="F65" i="7"/>
  <c r="L64" i="7"/>
  <c r="J64" i="7"/>
  <c r="H64" i="7"/>
  <c r="F64" i="7"/>
  <c r="L63" i="7"/>
  <c r="J63" i="7"/>
  <c r="H63" i="7"/>
  <c r="F63" i="7"/>
  <c r="L62" i="7"/>
  <c r="J62" i="7"/>
  <c r="H62" i="7"/>
  <c r="F62" i="7"/>
  <c r="L61" i="7"/>
  <c r="J61" i="7"/>
  <c r="H61" i="7"/>
  <c r="F61" i="7"/>
  <c r="L60" i="7"/>
  <c r="J60" i="7"/>
  <c r="H60" i="7"/>
  <c r="F60" i="7"/>
  <c r="L59" i="7"/>
  <c r="J59" i="7"/>
  <c r="H59" i="7"/>
  <c r="F59" i="7"/>
  <c r="L58" i="7"/>
  <c r="J58" i="7"/>
  <c r="H58" i="7"/>
  <c r="F58" i="7"/>
  <c r="L57" i="7"/>
  <c r="J57" i="7"/>
  <c r="H57" i="7"/>
  <c r="F57" i="7"/>
  <c r="L56" i="7"/>
  <c r="J56" i="7"/>
  <c r="H56" i="7"/>
  <c r="F56" i="7"/>
  <c r="L55" i="7"/>
  <c r="J55" i="7"/>
  <c r="H55" i="7"/>
  <c r="F55" i="7"/>
  <c r="L54" i="7"/>
  <c r="J54" i="7"/>
  <c r="H54" i="7"/>
  <c r="F54" i="7"/>
  <c r="L53" i="7"/>
  <c r="J53" i="7"/>
  <c r="H53" i="7"/>
  <c r="F53" i="7"/>
  <c r="L52" i="7"/>
  <c r="J52" i="7"/>
  <c r="H52" i="7"/>
  <c r="F52" i="7"/>
  <c r="L51" i="7"/>
  <c r="J51" i="7"/>
  <c r="H51" i="7"/>
  <c r="F51" i="7"/>
  <c r="L50" i="7"/>
  <c r="J50" i="7"/>
  <c r="H50" i="7"/>
  <c r="F50" i="7"/>
  <c r="L49" i="7"/>
  <c r="J49" i="7"/>
  <c r="H49" i="7"/>
  <c r="F49" i="7"/>
  <c r="L48" i="7"/>
  <c r="J48" i="7"/>
  <c r="H48" i="7"/>
  <c r="F48" i="7"/>
  <c r="L47" i="7"/>
  <c r="J47" i="7"/>
  <c r="H47" i="7"/>
  <c r="F47" i="7"/>
  <c r="L46" i="7"/>
  <c r="J46" i="7"/>
  <c r="H46" i="7"/>
  <c r="F46" i="7"/>
  <c r="L45" i="7"/>
  <c r="J45" i="7"/>
  <c r="H45" i="7"/>
  <c r="F45" i="7"/>
  <c r="L44" i="7"/>
  <c r="J44" i="7"/>
  <c r="H44" i="7"/>
  <c r="F44" i="7"/>
  <c r="L43" i="7"/>
  <c r="J43" i="7"/>
  <c r="H43" i="7"/>
  <c r="F43" i="7"/>
  <c r="L42" i="7"/>
  <c r="J42" i="7"/>
  <c r="H42" i="7"/>
  <c r="F42" i="7"/>
  <c r="L41" i="7"/>
  <c r="J41" i="7"/>
  <c r="H41" i="7"/>
  <c r="F41" i="7"/>
  <c r="L40" i="7"/>
  <c r="J40" i="7"/>
  <c r="H40" i="7"/>
  <c r="F40" i="7"/>
  <c r="L39" i="7"/>
  <c r="J39" i="7"/>
  <c r="H39" i="7"/>
  <c r="F39" i="7"/>
  <c r="L38" i="7"/>
  <c r="J38" i="7"/>
  <c r="H38" i="7"/>
  <c r="F38" i="7"/>
  <c r="L37" i="7"/>
  <c r="J37" i="7"/>
  <c r="H37" i="7"/>
  <c r="F37" i="7"/>
  <c r="L36" i="7"/>
  <c r="J36" i="7"/>
  <c r="H36" i="7"/>
  <c r="F36" i="7"/>
  <c r="L35" i="7"/>
  <c r="J35" i="7"/>
  <c r="H35" i="7"/>
  <c r="F35" i="7"/>
  <c r="L34" i="7"/>
  <c r="J34" i="7"/>
  <c r="H34" i="7"/>
  <c r="F34" i="7"/>
  <c r="L33" i="7"/>
  <c r="J33" i="7"/>
  <c r="H33" i="7"/>
  <c r="F33" i="7"/>
  <c r="L32" i="7"/>
  <c r="J32" i="7"/>
  <c r="H32" i="7"/>
  <c r="F32" i="7"/>
  <c r="L31" i="7"/>
  <c r="J31" i="7"/>
  <c r="H31" i="7"/>
  <c r="F31" i="7"/>
  <c r="L30" i="7"/>
  <c r="J30" i="7"/>
  <c r="H30" i="7"/>
  <c r="F30" i="7"/>
  <c r="L29" i="7"/>
  <c r="J29" i="7"/>
  <c r="H29" i="7"/>
  <c r="F29" i="7"/>
  <c r="L28" i="7"/>
  <c r="J28" i="7"/>
  <c r="H28" i="7"/>
  <c r="F28" i="7"/>
  <c r="L27" i="7"/>
  <c r="J27" i="7"/>
  <c r="H27" i="7"/>
  <c r="F27" i="7"/>
  <c r="L26" i="7"/>
  <c r="J26" i="7"/>
  <c r="H26" i="7"/>
  <c r="F26" i="7"/>
  <c r="L25" i="7"/>
  <c r="J25" i="7"/>
  <c r="H25" i="7"/>
  <c r="F25" i="7"/>
  <c r="L24" i="7"/>
  <c r="J24" i="7"/>
  <c r="H24" i="7"/>
  <c r="F24" i="7"/>
  <c r="L23" i="7"/>
  <c r="J23" i="7"/>
  <c r="H23" i="7"/>
  <c r="F23" i="7"/>
  <c r="L22" i="7"/>
  <c r="J22" i="7"/>
  <c r="H22" i="7"/>
  <c r="F22" i="7"/>
  <c r="L21" i="7"/>
  <c r="J21" i="7"/>
  <c r="H21" i="7"/>
  <c r="F21" i="7"/>
  <c r="L20" i="7"/>
  <c r="J20" i="7"/>
  <c r="H20" i="7"/>
  <c r="F20" i="7"/>
  <c r="L19" i="7"/>
  <c r="J19" i="7"/>
  <c r="H19" i="7"/>
  <c r="F19" i="7"/>
  <c r="L18" i="7"/>
  <c r="J18" i="7"/>
  <c r="H18" i="7"/>
  <c r="F18" i="7"/>
  <c r="L17" i="7"/>
  <c r="J17" i="7"/>
  <c r="H17" i="7"/>
  <c r="F17" i="7"/>
  <c r="L16" i="7"/>
  <c r="J16" i="7"/>
  <c r="H16" i="7"/>
  <c r="F16" i="7"/>
  <c r="L15" i="7"/>
  <c r="J15" i="7"/>
  <c r="H15" i="7"/>
  <c r="F15" i="7"/>
  <c r="L14" i="7"/>
  <c r="J14" i="7"/>
  <c r="H14" i="7"/>
  <c r="F14" i="7"/>
  <c r="L13" i="7"/>
  <c r="J13" i="7"/>
  <c r="H13" i="7"/>
  <c r="F13" i="7"/>
  <c r="L12" i="7"/>
  <c r="J12" i="7"/>
  <c r="H12" i="7"/>
  <c r="F12" i="7"/>
  <c r="L11" i="7"/>
  <c r="J11" i="7"/>
  <c r="H11" i="7"/>
  <c r="F11" i="7"/>
  <c r="L10" i="7"/>
  <c r="J10" i="7"/>
  <c r="H10" i="7"/>
  <c r="F10" i="7"/>
  <c r="L9" i="7"/>
  <c r="J9" i="7"/>
  <c r="H9" i="7"/>
  <c r="F9" i="7"/>
  <c r="L8" i="7"/>
  <c r="J8" i="7"/>
  <c r="H8" i="7"/>
  <c r="F8" i="7"/>
  <c r="L7" i="7"/>
  <c r="J7" i="7"/>
  <c r="H7" i="7"/>
  <c r="F7" i="7"/>
  <c r="L6" i="7"/>
  <c r="J6" i="7"/>
  <c r="H6" i="7"/>
  <c r="F6" i="7"/>
  <c r="L5" i="7"/>
  <c r="J5" i="7"/>
  <c r="H5" i="7"/>
  <c r="F5" i="7"/>
  <c r="L4" i="7"/>
  <c r="J4" i="7"/>
  <c r="H4" i="7"/>
  <c r="F4" i="7"/>
  <c r="L3" i="7"/>
  <c r="L83" i="7" s="1"/>
  <c r="J3" i="7"/>
  <c r="H3" i="7"/>
  <c r="F3" i="7"/>
  <c r="L2" i="7"/>
  <c r="J2" i="7"/>
  <c r="H2" i="7"/>
  <c r="H83" i="7" s="1"/>
  <c r="F2" i="7"/>
  <c r="K83" i="7"/>
  <c r="J83" i="7"/>
  <c r="I83" i="7"/>
  <c r="G83" i="7"/>
  <c r="L82" i="6"/>
  <c r="J82" i="6"/>
  <c r="H82" i="6"/>
  <c r="F82" i="6"/>
  <c r="L81" i="6"/>
  <c r="J81" i="6"/>
  <c r="H81" i="6"/>
  <c r="F81" i="6"/>
  <c r="L80" i="6"/>
  <c r="J80" i="6"/>
  <c r="H80" i="6"/>
  <c r="F80" i="6"/>
  <c r="L79" i="6"/>
  <c r="J79" i="6"/>
  <c r="H79" i="6"/>
  <c r="F79" i="6"/>
  <c r="L78" i="6"/>
  <c r="J78" i="6"/>
  <c r="H78" i="6"/>
  <c r="F78" i="6"/>
  <c r="L77" i="6"/>
  <c r="J77" i="6"/>
  <c r="H77" i="6"/>
  <c r="F77" i="6"/>
  <c r="L76" i="6"/>
  <c r="J76" i="6"/>
  <c r="H76" i="6"/>
  <c r="F76" i="6"/>
  <c r="L75" i="6"/>
  <c r="J75" i="6"/>
  <c r="H75" i="6"/>
  <c r="F75" i="6"/>
  <c r="L74" i="6"/>
  <c r="J74" i="6"/>
  <c r="H74" i="6"/>
  <c r="F74" i="6"/>
  <c r="L73" i="6"/>
  <c r="J73" i="6"/>
  <c r="H73" i="6"/>
  <c r="F73" i="6"/>
  <c r="L72" i="6"/>
  <c r="J72" i="6"/>
  <c r="H72" i="6"/>
  <c r="F72" i="6"/>
  <c r="L71" i="6"/>
  <c r="J71" i="6"/>
  <c r="H71" i="6"/>
  <c r="F71" i="6"/>
  <c r="L70" i="6"/>
  <c r="J70" i="6"/>
  <c r="H70" i="6"/>
  <c r="F70" i="6"/>
  <c r="L69" i="6"/>
  <c r="J69" i="6"/>
  <c r="H69" i="6"/>
  <c r="F69" i="6"/>
  <c r="L68" i="6"/>
  <c r="J68" i="6"/>
  <c r="H68" i="6"/>
  <c r="F68" i="6"/>
  <c r="L67" i="6"/>
  <c r="J67" i="6"/>
  <c r="H67" i="6"/>
  <c r="F67" i="6"/>
  <c r="L66" i="6"/>
  <c r="J66" i="6"/>
  <c r="H66" i="6"/>
  <c r="F66" i="6"/>
  <c r="L65" i="6"/>
  <c r="J65" i="6"/>
  <c r="H65" i="6"/>
  <c r="F65" i="6"/>
  <c r="L64" i="6"/>
  <c r="J64" i="6"/>
  <c r="H64" i="6"/>
  <c r="F64" i="6"/>
  <c r="L63" i="6"/>
  <c r="J63" i="6"/>
  <c r="H63" i="6"/>
  <c r="F63" i="6"/>
  <c r="L62" i="6"/>
  <c r="J62" i="6"/>
  <c r="H62" i="6"/>
  <c r="F62" i="6"/>
  <c r="L61" i="6"/>
  <c r="J61" i="6"/>
  <c r="H61" i="6"/>
  <c r="F61" i="6"/>
  <c r="L60" i="6"/>
  <c r="J60" i="6"/>
  <c r="H60" i="6"/>
  <c r="F60" i="6"/>
  <c r="L59" i="6"/>
  <c r="J59" i="6"/>
  <c r="H59" i="6"/>
  <c r="F59" i="6"/>
  <c r="L58" i="6"/>
  <c r="J58" i="6"/>
  <c r="H58" i="6"/>
  <c r="F58" i="6"/>
  <c r="L57" i="6"/>
  <c r="J57" i="6"/>
  <c r="H57" i="6"/>
  <c r="F57" i="6"/>
  <c r="L56" i="6"/>
  <c r="J56" i="6"/>
  <c r="H56" i="6"/>
  <c r="F56" i="6"/>
  <c r="L55" i="6"/>
  <c r="J55" i="6"/>
  <c r="H55" i="6"/>
  <c r="F55" i="6"/>
  <c r="L54" i="6"/>
  <c r="J54" i="6"/>
  <c r="H54" i="6"/>
  <c r="F54" i="6"/>
  <c r="L53" i="6"/>
  <c r="J53" i="6"/>
  <c r="H53" i="6"/>
  <c r="F53" i="6"/>
  <c r="L52" i="6"/>
  <c r="J52" i="6"/>
  <c r="H52" i="6"/>
  <c r="F52" i="6"/>
  <c r="L51" i="6"/>
  <c r="J51" i="6"/>
  <c r="H51" i="6"/>
  <c r="F51" i="6"/>
  <c r="L50" i="6"/>
  <c r="J50" i="6"/>
  <c r="H50" i="6"/>
  <c r="F50" i="6"/>
  <c r="L49" i="6"/>
  <c r="J49" i="6"/>
  <c r="H49" i="6"/>
  <c r="F49" i="6"/>
  <c r="L48" i="6"/>
  <c r="J48" i="6"/>
  <c r="H48" i="6"/>
  <c r="F48" i="6"/>
  <c r="L47" i="6"/>
  <c r="J47" i="6"/>
  <c r="H47" i="6"/>
  <c r="F47" i="6"/>
  <c r="L46" i="6"/>
  <c r="J46" i="6"/>
  <c r="H46" i="6"/>
  <c r="F46" i="6"/>
  <c r="L45" i="6"/>
  <c r="J45" i="6"/>
  <c r="H45" i="6"/>
  <c r="F45" i="6"/>
  <c r="L44" i="6"/>
  <c r="J44" i="6"/>
  <c r="H44" i="6"/>
  <c r="F44" i="6"/>
  <c r="L43" i="6"/>
  <c r="J43" i="6"/>
  <c r="H43" i="6"/>
  <c r="F43" i="6"/>
  <c r="L42" i="6"/>
  <c r="J42" i="6"/>
  <c r="H42" i="6"/>
  <c r="F42" i="6"/>
  <c r="L41" i="6"/>
  <c r="J41" i="6"/>
  <c r="H41" i="6"/>
  <c r="F41" i="6"/>
  <c r="L40" i="6"/>
  <c r="J40" i="6"/>
  <c r="H40" i="6"/>
  <c r="F40" i="6"/>
  <c r="L39" i="6"/>
  <c r="J39" i="6"/>
  <c r="H39" i="6"/>
  <c r="F39" i="6"/>
  <c r="L38" i="6"/>
  <c r="J38" i="6"/>
  <c r="H38" i="6"/>
  <c r="F38" i="6"/>
  <c r="L37" i="6"/>
  <c r="J37" i="6"/>
  <c r="H37" i="6"/>
  <c r="F37" i="6"/>
  <c r="L36" i="6"/>
  <c r="J36" i="6"/>
  <c r="H36" i="6"/>
  <c r="F36" i="6"/>
  <c r="L35" i="6"/>
  <c r="J35" i="6"/>
  <c r="H35" i="6"/>
  <c r="F35" i="6"/>
  <c r="L34" i="6"/>
  <c r="J34" i="6"/>
  <c r="H34" i="6"/>
  <c r="F34" i="6"/>
  <c r="L33" i="6"/>
  <c r="J33" i="6"/>
  <c r="H33" i="6"/>
  <c r="F33" i="6"/>
  <c r="L32" i="6"/>
  <c r="J32" i="6"/>
  <c r="H32" i="6"/>
  <c r="F32" i="6"/>
  <c r="L31" i="6"/>
  <c r="J31" i="6"/>
  <c r="H31" i="6"/>
  <c r="F31" i="6"/>
  <c r="L30" i="6"/>
  <c r="J30" i="6"/>
  <c r="H30" i="6"/>
  <c r="F30" i="6"/>
  <c r="L29" i="6"/>
  <c r="J29" i="6"/>
  <c r="H29" i="6"/>
  <c r="F29" i="6"/>
  <c r="L28" i="6"/>
  <c r="J28" i="6"/>
  <c r="H28" i="6"/>
  <c r="F28" i="6"/>
  <c r="L27" i="6"/>
  <c r="J27" i="6"/>
  <c r="H27" i="6"/>
  <c r="F27" i="6"/>
  <c r="L26" i="6"/>
  <c r="J26" i="6"/>
  <c r="H26" i="6"/>
  <c r="F26" i="6"/>
  <c r="L25" i="6"/>
  <c r="J25" i="6"/>
  <c r="H25" i="6"/>
  <c r="F25" i="6"/>
  <c r="L24" i="6"/>
  <c r="J24" i="6"/>
  <c r="H24" i="6"/>
  <c r="F24" i="6"/>
  <c r="L23" i="6"/>
  <c r="J23" i="6"/>
  <c r="H23" i="6"/>
  <c r="F23" i="6"/>
  <c r="L22" i="6"/>
  <c r="J22" i="6"/>
  <c r="H22" i="6"/>
  <c r="F22" i="6"/>
  <c r="L21" i="6"/>
  <c r="J21" i="6"/>
  <c r="H21" i="6"/>
  <c r="F21" i="6"/>
  <c r="L20" i="6"/>
  <c r="J20" i="6"/>
  <c r="H20" i="6"/>
  <c r="F20" i="6"/>
  <c r="L19" i="6"/>
  <c r="J19" i="6"/>
  <c r="H19" i="6"/>
  <c r="F19" i="6"/>
  <c r="L18" i="6"/>
  <c r="J18" i="6"/>
  <c r="H18" i="6"/>
  <c r="F18" i="6"/>
  <c r="L17" i="6"/>
  <c r="J17" i="6"/>
  <c r="H17" i="6"/>
  <c r="F17" i="6"/>
  <c r="L16" i="6"/>
  <c r="J16" i="6"/>
  <c r="H16" i="6"/>
  <c r="F16" i="6"/>
  <c r="L15" i="6"/>
  <c r="J15" i="6"/>
  <c r="H15" i="6"/>
  <c r="F15" i="6"/>
  <c r="L14" i="6"/>
  <c r="J14" i="6"/>
  <c r="H14" i="6"/>
  <c r="F14" i="6"/>
  <c r="L13" i="6"/>
  <c r="J13" i="6"/>
  <c r="H13" i="6"/>
  <c r="F13" i="6"/>
  <c r="L12" i="6"/>
  <c r="J12" i="6"/>
  <c r="H12" i="6"/>
  <c r="F12" i="6"/>
  <c r="L11" i="6"/>
  <c r="J11" i="6"/>
  <c r="H11" i="6"/>
  <c r="F11" i="6"/>
  <c r="L10" i="6"/>
  <c r="J10" i="6"/>
  <c r="H10" i="6"/>
  <c r="F10" i="6"/>
  <c r="L9" i="6"/>
  <c r="J9" i="6"/>
  <c r="H9" i="6"/>
  <c r="F9" i="6"/>
  <c r="L8" i="6"/>
  <c r="J8" i="6"/>
  <c r="H8" i="6"/>
  <c r="F8" i="6"/>
  <c r="L7" i="6"/>
  <c r="J7" i="6"/>
  <c r="H7" i="6"/>
  <c r="F7" i="6"/>
  <c r="L6" i="6"/>
  <c r="J6" i="6"/>
  <c r="H6" i="6"/>
  <c r="F6" i="6"/>
  <c r="L5" i="6"/>
  <c r="J5" i="6"/>
  <c r="H5" i="6"/>
  <c r="F5" i="6"/>
  <c r="L4" i="6"/>
  <c r="J4" i="6"/>
  <c r="J83" i="6" s="1"/>
  <c r="H4" i="6"/>
  <c r="F4" i="6"/>
  <c r="L3" i="6"/>
  <c r="L83" i="6" s="1"/>
  <c r="J3" i="6"/>
  <c r="H3" i="6"/>
  <c r="H83" i="6" s="1"/>
  <c r="F3" i="6"/>
  <c r="L2" i="6"/>
  <c r="J2" i="6"/>
  <c r="H2" i="6"/>
  <c r="F2" i="6"/>
  <c r="F83" i="6" s="1"/>
  <c r="K83" i="6"/>
  <c r="I83" i="6"/>
  <c r="G83" i="6"/>
  <c r="H83" i="5"/>
  <c r="I83" i="5"/>
  <c r="J83" i="5"/>
  <c r="K83" i="5"/>
  <c r="L83" i="5"/>
  <c r="G83" i="5"/>
  <c r="D16" i="12" l="1"/>
  <c r="H15" i="12"/>
  <c r="D17" i="12"/>
  <c r="D18" i="12"/>
  <c r="H20" i="8"/>
  <c r="K17" i="8"/>
  <c r="M15" i="8"/>
  <c r="I33" i="8"/>
  <c r="K33" i="8" s="1"/>
  <c r="M33" i="8" s="1"/>
  <c r="I36" i="8"/>
  <c r="K36" i="8" s="1"/>
  <c r="K39" i="8" s="1"/>
  <c r="I45" i="8"/>
  <c r="K45" i="8" s="1"/>
  <c r="M45" i="8" s="1"/>
  <c r="I19" i="8"/>
  <c r="K19" i="8" s="1"/>
  <c r="H19" i="8"/>
  <c r="K34" i="8"/>
  <c r="I20" i="8"/>
  <c r="K20" i="8" s="1"/>
  <c r="M44" i="8"/>
  <c r="K22" i="8"/>
  <c r="K47" i="8"/>
  <c r="L19" i="8"/>
  <c r="L20" i="8"/>
  <c r="M20" i="8" s="1"/>
  <c r="L31" i="8"/>
  <c r="L36" i="8"/>
  <c r="L14" i="8"/>
  <c r="L26" i="8"/>
  <c r="L27" i="8"/>
  <c r="M27" i="8" s="1"/>
  <c r="L32" i="8"/>
  <c r="M32" i="8" s="1"/>
  <c r="L43" i="8"/>
  <c r="F83" i="7"/>
  <c r="D19" i="12" l="1"/>
  <c r="H16" i="12" s="1"/>
  <c r="H17" i="12"/>
  <c r="H18" i="12" s="1"/>
  <c r="M26" i="8"/>
  <c r="M29" i="8" s="1"/>
  <c r="L29" i="8"/>
  <c r="M43" i="8"/>
  <c r="M47" i="8" s="1"/>
  <c r="D8" i="8" s="1"/>
  <c r="L47" i="8"/>
  <c r="G8" i="8" s="1"/>
  <c r="L22" i="8"/>
  <c r="M19" i="8"/>
  <c r="M22" i="8" s="1"/>
  <c r="M14" i="8"/>
  <c r="M17" i="8" s="1"/>
  <c r="D6" i="8" s="1"/>
  <c r="L17" i="8"/>
  <c r="L39" i="8"/>
  <c r="M36" i="8"/>
  <c r="M39" i="8" s="1"/>
  <c r="L34" i="8"/>
  <c r="M31" i="8"/>
  <c r="M34" i="8" s="1"/>
  <c r="H19" i="12" l="1"/>
  <c r="H20" i="12"/>
  <c r="G6" i="8"/>
  <c r="G7" i="8"/>
  <c r="G3" i="8" s="1"/>
  <c r="D7" i="8"/>
  <c r="D3" i="8" s="1"/>
  <c r="F83" i="5" l="1"/>
  <c r="L406" i="4" l="1"/>
  <c r="L325" i="4"/>
  <c r="L244" i="4"/>
  <c r="L163" i="4"/>
  <c r="L82" i="4"/>
  <c r="L485" i="4"/>
  <c r="L486" i="4"/>
  <c r="L409" i="4"/>
  <c r="L411" i="4"/>
  <c r="L413" i="4"/>
  <c r="L415" i="4"/>
  <c r="L417" i="4"/>
  <c r="L419" i="4"/>
  <c r="L421" i="4"/>
  <c r="L423" i="4"/>
  <c r="L425" i="4"/>
  <c r="L427" i="4"/>
  <c r="L429" i="4"/>
  <c r="L431" i="4"/>
  <c r="L433" i="4"/>
  <c r="L435" i="4"/>
  <c r="L437" i="4"/>
  <c r="L439" i="4"/>
  <c r="L441" i="4"/>
  <c r="L443" i="4"/>
  <c r="L445" i="4"/>
  <c r="L447" i="4"/>
  <c r="L449" i="4"/>
  <c r="L451" i="4"/>
  <c r="L453" i="4"/>
  <c r="L455" i="4"/>
  <c r="L457" i="4"/>
  <c r="L459" i="4"/>
  <c r="L461" i="4"/>
  <c r="L463" i="4"/>
  <c r="L465" i="4"/>
  <c r="L467" i="4"/>
  <c r="L469" i="4"/>
  <c r="L471" i="4"/>
  <c r="L473" i="4"/>
  <c r="L475" i="4"/>
  <c r="L477" i="4"/>
  <c r="L479" i="4"/>
  <c r="L481" i="4"/>
  <c r="L483" i="4"/>
  <c r="L407" i="4"/>
  <c r="L410" i="4"/>
  <c r="L412" i="4"/>
  <c r="L414" i="4"/>
  <c r="L416" i="4"/>
  <c r="L418" i="4"/>
  <c r="L420" i="4"/>
  <c r="L422" i="4"/>
  <c r="L424" i="4"/>
  <c r="L426" i="4"/>
  <c r="L428" i="4"/>
  <c r="L430" i="4"/>
  <c r="L432" i="4"/>
  <c r="L434" i="4"/>
  <c r="L436" i="4"/>
  <c r="L438" i="4"/>
  <c r="L440" i="4"/>
  <c r="L442" i="4"/>
  <c r="L444" i="4"/>
  <c r="L446" i="4"/>
  <c r="L448" i="4"/>
  <c r="L450" i="4"/>
  <c r="L452" i="4"/>
  <c r="L454" i="4"/>
  <c r="L456" i="4"/>
  <c r="L458" i="4"/>
  <c r="L460" i="4"/>
  <c r="L462" i="4"/>
  <c r="L464" i="4"/>
  <c r="L466" i="4"/>
  <c r="L468" i="4"/>
  <c r="L470" i="4"/>
  <c r="L472" i="4"/>
  <c r="L474" i="4"/>
  <c r="L476" i="4"/>
  <c r="L478" i="4"/>
  <c r="L480" i="4"/>
  <c r="L482" i="4"/>
  <c r="L484" i="4"/>
  <c r="L408" i="4"/>
  <c r="L85" i="4"/>
  <c r="L87" i="4"/>
  <c r="L89" i="4"/>
  <c r="L91" i="4"/>
  <c r="L93" i="4"/>
  <c r="L95" i="4"/>
  <c r="L97" i="4"/>
  <c r="L99" i="4"/>
  <c r="L101" i="4"/>
  <c r="L103" i="4"/>
  <c r="L105" i="4"/>
  <c r="L107" i="4"/>
  <c r="L109" i="4"/>
  <c r="L111" i="4"/>
  <c r="L113" i="4"/>
  <c r="L115" i="4"/>
  <c r="L117" i="4"/>
  <c r="L119" i="4"/>
  <c r="L121" i="4"/>
  <c r="L123" i="4"/>
  <c r="L125" i="4"/>
  <c r="L127" i="4"/>
  <c r="L129" i="4"/>
  <c r="L131" i="4"/>
  <c r="L133" i="4"/>
  <c r="L135" i="4"/>
  <c r="L137" i="4"/>
  <c r="L139" i="4"/>
  <c r="L141" i="4"/>
  <c r="L143" i="4"/>
  <c r="L145" i="4"/>
  <c r="L147" i="4"/>
  <c r="L149" i="4"/>
  <c r="L151" i="4"/>
  <c r="L153" i="4"/>
  <c r="L155" i="4"/>
  <c r="L157" i="4"/>
  <c r="L159" i="4"/>
  <c r="L161" i="4"/>
  <c r="L327" i="4"/>
  <c r="L329" i="4"/>
  <c r="L331" i="4"/>
  <c r="L333" i="4"/>
  <c r="L335" i="4"/>
  <c r="L337" i="4"/>
  <c r="L339" i="4"/>
  <c r="L341" i="4"/>
  <c r="L343" i="4"/>
  <c r="L345" i="4"/>
  <c r="L347" i="4"/>
  <c r="L349" i="4"/>
  <c r="L351" i="4"/>
  <c r="L353" i="4"/>
  <c r="L355" i="4"/>
  <c r="L357" i="4"/>
  <c r="L359" i="4"/>
  <c r="L361" i="4"/>
  <c r="L363" i="4"/>
  <c r="L365" i="4"/>
  <c r="L367" i="4"/>
  <c r="L369" i="4"/>
  <c r="L371" i="4"/>
  <c r="L373" i="4"/>
  <c r="L375" i="4"/>
  <c r="L377" i="4"/>
  <c r="L379" i="4"/>
  <c r="L381" i="4"/>
  <c r="L383" i="4"/>
  <c r="L385" i="4"/>
  <c r="L387" i="4"/>
  <c r="L389" i="4"/>
  <c r="L391" i="4"/>
  <c r="L393" i="4"/>
  <c r="L395" i="4"/>
  <c r="L397" i="4"/>
  <c r="L399" i="4"/>
  <c r="L401" i="4"/>
  <c r="L403" i="4"/>
  <c r="L405" i="4"/>
  <c r="L83" i="4"/>
  <c r="L86" i="4"/>
  <c r="L88" i="4"/>
  <c r="L90" i="4"/>
  <c r="L92" i="4"/>
  <c r="L94" i="4"/>
  <c r="L96" i="4"/>
  <c r="L98" i="4"/>
  <c r="L100" i="4"/>
  <c r="L102" i="4"/>
  <c r="L104" i="4"/>
  <c r="L106" i="4"/>
  <c r="L108" i="4"/>
  <c r="L110" i="4"/>
  <c r="L112" i="4"/>
  <c r="L114" i="4"/>
  <c r="L116" i="4"/>
  <c r="L118" i="4"/>
  <c r="L120" i="4"/>
  <c r="L122" i="4"/>
  <c r="L124" i="4"/>
  <c r="L126" i="4"/>
  <c r="L128" i="4"/>
  <c r="L130" i="4"/>
  <c r="L132" i="4"/>
  <c r="L134" i="4"/>
  <c r="L136" i="4"/>
  <c r="L138" i="4"/>
  <c r="L140" i="4"/>
  <c r="L142" i="4"/>
  <c r="L144" i="4"/>
  <c r="L146" i="4"/>
  <c r="L148" i="4"/>
  <c r="L150" i="4"/>
  <c r="L152" i="4"/>
  <c r="L154" i="4"/>
  <c r="L156" i="4"/>
  <c r="L158" i="4"/>
  <c r="L160" i="4"/>
  <c r="L162" i="4"/>
  <c r="L326" i="4"/>
  <c r="L328" i="4"/>
  <c r="L330" i="4"/>
  <c r="L332" i="4"/>
  <c r="L334" i="4"/>
  <c r="L336" i="4"/>
  <c r="L338" i="4"/>
  <c r="L340" i="4"/>
  <c r="L342" i="4"/>
  <c r="L344" i="4"/>
  <c r="L346" i="4"/>
  <c r="L348" i="4"/>
  <c r="L350" i="4"/>
  <c r="L352" i="4"/>
  <c r="L354" i="4"/>
  <c r="L356" i="4"/>
  <c r="L358" i="4"/>
  <c r="L360" i="4"/>
  <c r="L362" i="4"/>
  <c r="L364" i="4"/>
  <c r="L366" i="4"/>
  <c r="L368" i="4"/>
  <c r="L370" i="4"/>
  <c r="L372" i="4"/>
  <c r="L374" i="4"/>
  <c r="L376" i="4"/>
  <c r="L378" i="4"/>
  <c r="L380" i="4"/>
  <c r="L382" i="4"/>
  <c r="L384" i="4"/>
  <c r="L386" i="4"/>
  <c r="L388" i="4"/>
  <c r="L390" i="4"/>
  <c r="L392" i="4"/>
  <c r="L394" i="4"/>
  <c r="L396" i="4"/>
  <c r="L398" i="4"/>
  <c r="L400" i="4"/>
  <c r="L402" i="4"/>
  <c r="L404" i="4"/>
  <c r="L84" i="4"/>
  <c r="L5" i="4"/>
  <c r="L7" i="4"/>
  <c r="L9" i="4"/>
  <c r="L11" i="4"/>
  <c r="L13" i="4"/>
  <c r="L15" i="4"/>
  <c r="L17" i="4"/>
  <c r="L19" i="4"/>
  <c r="L21" i="4"/>
  <c r="L23" i="4"/>
  <c r="L25" i="4"/>
  <c r="L27" i="4"/>
  <c r="L29" i="4"/>
  <c r="L31" i="4"/>
  <c r="L33" i="4"/>
  <c r="L35" i="4"/>
  <c r="L37" i="4"/>
  <c r="L39" i="4"/>
  <c r="L41" i="4"/>
  <c r="L43" i="4"/>
  <c r="L45" i="4"/>
  <c r="L47" i="4"/>
  <c r="L49" i="4"/>
  <c r="L51" i="4"/>
  <c r="L53" i="4"/>
  <c r="L55" i="4"/>
  <c r="L57" i="4"/>
  <c r="L59" i="4"/>
  <c r="L61" i="4"/>
  <c r="L63" i="4"/>
  <c r="L65" i="4"/>
  <c r="L67" i="4"/>
  <c r="L69" i="4"/>
  <c r="L71" i="4"/>
  <c r="L73" i="4"/>
  <c r="L75" i="4"/>
  <c r="L77" i="4"/>
  <c r="L79" i="4"/>
  <c r="L81" i="4"/>
  <c r="L164" i="4"/>
  <c r="L166" i="4"/>
  <c r="L168" i="4"/>
  <c r="L170" i="4"/>
  <c r="L172" i="4"/>
  <c r="L174" i="4"/>
  <c r="L176" i="4"/>
  <c r="L178" i="4"/>
  <c r="L180" i="4"/>
  <c r="L182" i="4"/>
  <c r="L184" i="4"/>
  <c r="L186" i="4"/>
  <c r="L188" i="4"/>
  <c r="L190" i="4"/>
  <c r="L192" i="4"/>
  <c r="L194" i="4"/>
  <c r="L196" i="4"/>
  <c r="L198" i="4"/>
  <c r="L200" i="4"/>
  <c r="L202" i="4"/>
  <c r="L204" i="4"/>
  <c r="L206" i="4"/>
  <c r="L208" i="4"/>
  <c r="L210" i="4"/>
  <c r="L212" i="4"/>
  <c r="L214" i="4"/>
  <c r="L216" i="4"/>
  <c r="L218" i="4"/>
  <c r="L220" i="4"/>
  <c r="L222" i="4"/>
  <c r="L224" i="4"/>
  <c r="L226" i="4"/>
  <c r="L228" i="4"/>
  <c r="L230" i="4"/>
  <c r="L232" i="4"/>
  <c r="L234" i="4"/>
  <c r="L236" i="4"/>
  <c r="L238" i="4"/>
  <c r="L240" i="4"/>
  <c r="L242" i="4"/>
  <c r="L3" i="4"/>
  <c r="L4" i="4" l="1"/>
  <c r="L6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165" i="4"/>
  <c r="L167" i="4"/>
  <c r="L169" i="4"/>
  <c r="L171" i="4"/>
  <c r="L173" i="4"/>
  <c r="L175" i="4"/>
  <c r="L177" i="4"/>
  <c r="L179" i="4"/>
  <c r="L181" i="4"/>
  <c r="L183" i="4"/>
  <c r="L185" i="4"/>
  <c r="L187" i="4"/>
  <c r="L189" i="4"/>
  <c r="L191" i="4"/>
  <c r="L193" i="4"/>
  <c r="L195" i="4"/>
  <c r="L197" i="4"/>
  <c r="L199" i="4"/>
  <c r="L201" i="4"/>
  <c r="L203" i="4"/>
  <c r="L205" i="4"/>
  <c r="L207" i="4"/>
  <c r="L209" i="4"/>
  <c r="L211" i="4"/>
  <c r="L213" i="4"/>
  <c r="L215" i="4"/>
  <c r="L217" i="4"/>
  <c r="L219" i="4"/>
  <c r="L221" i="4"/>
  <c r="L223" i="4"/>
  <c r="L225" i="4"/>
  <c r="L227" i="4"/>
  <c r="L229" i="4"/>
  <c r="L231" i="4"/>
  <c r="L233" i="4"/>
  <c r="L235" i="4"/>
  <c r="L237" i="4"/>
  <c r="L239" i="4"/>
  <c r="L241" i="4"/>
  <c r="L243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2" i="4"/>
  <c r="J6" i="4" l="1"/>
  <c r="J486" i="4"/>
  <c r="H486" i="4"/>
  <c r="F486" i="4"/>
  <c r="J485" i="4"/>
  <c r="H485" i="4"/>
  <c r="J484" i="4"/>
  <c r="H484" i="4"/>
  <c r="J483" i="4"/>
  <c r="H483" i="4"/>
  <c r="J482" i="4"/>
  <c r="H482" i="4"/>
  <c r="J481" i="4"/>
  <c r="H481" i="4"/>
  <c r="J480" i="4"/>
  <c r="H480" i="4"/>
  <c r="J479" i="4"/>
  <c r="H479" i="4"/>
  <c r="J478" i="4"/>
  <c r="H478" i="4"/>
  <c r="J477" i="4"/>
  <c r="H477" i="4"/>
  <c r="J476" i="4"/>
  <c r="H476" i="4"/>
  <c r="J475" i="4"/>
  <c r="H475" i="4"/>
  <c r="J474" i="4"/>
  <c r="H474" i="4"/>
  <c r="J473" i="4"/>
  <c r="H473" i="4"/>
  <c r="J472" i="4"/>
  <c r="H472" i="4"/>
  <c r="J471" i="4"/>
  <c r="H471" i="4"/>
  <c r="J470" i="4"/>
  <c r="H470" i="4"/>
  <c r="J469" i="4"/>
  <c r="H469" i="4"/>
  <c r="J468" i="4"/>
  <c r="H468" i="4"/>
  <c r="J467" i="4"/>
  <c r="H467" i="4"/>
  <c r="J466" i="4"/>
  <c r="H466" i="4"/>
  <c r="J465" i="4"/>
  <c r="H465" i="4"/>
  <c r="J464" i="4"/>
  <c r="H464" i="4"/>
  <c r="J463" i="4"/>
  <c r="H463" i="4"/>
  <c r="J462" i="4"/>
  <c r="H462" i="4"/>
  <c r="J461" i="4"/>
  <c r="H461" i="4"/>
  <c r="J460" i="4"/>
  <c r="H460" i="4"/>
  <c r="J459" i="4"/>
  <c r="H459" i="4"/>
  <c r="J458" i="4"/>
  <c r="H458" i="4"/>
  <c r="J457" i="4"/>
  <c r="H457" i="4"/>
  <c r="J456" i="4"/>
  <c r="H456" i="4"/>
  <c r="J455" i="4"/>
  <c r="H455" i="4"/>
  <c r="J454" i="4"/>
  <c r="H454" i="4"/>
  <c r="J453" i="4"/>
  <c r="H453" i="4"/>
  <c r="J452" i="4"/>
  <c r="H452" i="4"/>
  <c r="J451" i="4"/>
  <c r="H451" i="4"/>
  <c r="J450" i="4"/>
  <c r="H450" i="4"/>
  <c r="J449" i="4"/>
  <c r="H449" i="4"/>
  <c r="J448" i="4"/>
  <c r="H448" i="4"/>
  <c r="J447" i="4"/>
  <c r="H447" i="4"/>
  <c r="J446" i="4"/>
  <c r="H446" i="4"/>
  <c r="J445" i="4"/>
  <c r="H445" i="4"/>
  <c r="J444" i="4"/>
  <c r="H444" i="4"/>
  <c r="J443" i="4"/>
  <c r="H443" i="4"/>
  <c r="J442" i="4"/>
  <c r="H442" i="4"/>
  <c r="J441" i="4"/>
  <c r="H441" i="4"/>
  <c r="J440" i="4"/>
  <c r="H440" i="4"/>
  <c r="J439" i="4"/>
  <c r="H439" i="4"/>
  <c r="J438" i="4"/>
  <c r="H438" i="4"/>
  <c r="J437" i="4"/>
  <c r="H437" i="4"/>
  <c r="J436" i="4"/>
  <c r="H436" i="4"/>
  <c r="J435" i="4"/>
  <c r="H435" i="4"/>
  <c r="J434" i="4"/>
  <c r="H434" i="4"/>
  <c r="J433" i="4"/>
  <c r="H433" i="4"/>
  <c r="J432" i="4"/>
  <c r="H432" i="4"/>
  <c r="J431" i="4"/>
  <c r="H431" i="4"/>
  <c r="J430" i="4"/>
  <c r="H430" i="4"/>
  <c r="J429" i="4"/>
  <c r="H429" i="4"/>
  <c r="J428" i="4"/>
  <c r="H428" i="4"/>
  <c r="J427" i="4"/>
  <c r="H427" i="4"/>
  <c r="J426" i="4"/>
  <c r="H426" i="4"/>
  <c r="J425" i="4"/>
  <c r="H425" i="4"/>
  <c r="J424" i="4"/>
  <c r="H424" i="4"/>
  <c r="J423" i="4"/>
  <c r="H423" i="4"/>
  <c r="J422" i="4"/>
  <c r="H422" i="4"/>
  <c r="J421" i="4"/>
  <c r="H421" i="4"/>
  <c r="J420" i="4"/>
  <c r="H420" i="4"/>
  <c r="J419" i="4"/>
  <c r="H419" i="4"/>
  <c r="J418" i="4"/>
  <c r="H418" i="4"/>
  <c r="J417" i="4"/>
  <c r="H417" i="4"/>
  <c r="J416" i="4"/>
  <c r="H416" i="4"/>
  <c r="J415" i="4"/>
  <c r="H415" i="4"/>
  <c r="J414" i="4"/>
  <c r="H414" i="4"/>
  <c r="J413" i="4"/>
  <c r="H413" i="4"/>
  <c r="J412" i="4"/>
  <c r="H412" i="4"/>
  <c r="J411" i="4"/>
  <c r="H411" i="4"/>
  <c r="J410" i="4"/>
  <c r="H410" i="4"/>
  <c r="J409" i="4"/>
  <c r="H409" i="4"/>
  <c r="J408" i="4"/>
  <c r="H408" i="4"/>
  <c r="J407" i="4"/>
  <c r="H407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J406" i="4"/>
  <c r="H406" i="4"/>
  <c r="F406" i="4"/>
  <c r="J405" i="4"/>
  <c r="H405" i="4"/>
  <c r="J404" i="4"/>
  <c r="H404" i="4"/>
  <c r="J403" i="4"/>
  <c r="H403" i="4"/>
  <c r="J402" i="4"/>
  <c r="H402" i="4"/>
  <c r="J401" i="4"/>
  <c r="H401" i="4"/>
  <c r="J400" i="4"/>
  <c r="H400" i="4"/>
  <c r="J399" i="4"/>
  <c r="H399" i="4"/>
  <c r="J398" i="4"/>
  <c r="H398" i="4"/>
  <c r="J397" i="4"/>
  <c r="H397" i="4"/>
  <c r="J396" i="4"/>
  <c r="H396" i="4"/>
  <c r="J395" i="4"/>
  <c r="H395" i="4"/>
  <c r="J394" i="4"/>
  <c r="H394" i="4"/>
  <c r="J393" i="4"/>
  <c r="H393" i="4"/>
  <c r="J392" i="4"/>
  <c r="H392" i="4"/>
  <c r="J391" i="4"/>
  <c r="H391" i="4"/>
  <c r="J390" i="4"/>
  <c r="H390" i="4"/>
  <c r="J389" i="4"/>
  <c r="H389" i="4"/>
  <c r="J388" i="4"/>
  <c r="H388" i="4"/>
  <c r="J387" i="4"/>
  <c r="H387" i="4"/>
  <c r="J386" i="4"/>
  <c r="H386" i="4"/>
  <c r="J385" i="4"/>
  <c r="H385" i="4"/>
  <c r="J384" i="4"/>
  <c r="H384" i="4"/>
  <c r="J383" i="4"/>
  <c r="H383" i="4"/>
  <c r="J382" i="4"/>
  <c r="H382" i="4"/>
  <c r="J381" i="4"/>
  <c r="H381" i="4"/>
  <c r="J380" i="4"/>
  <c r="H380" i="4"/>
  <c r="J379" i="4"/>
  <c r="H379" i="4"/>
  <c r="J378" i="4"/>
  <c r="H378" i="4"/>
  <c r="J377" i="4"/>
  <c r="H377" i="4"/>
  <c r="J376" i="4"/>
  <c r="H376" i="4"/>
  <c r="J375" i="4"/>
  <c r="H375" i="4"/>
  <c r="J374" i="4"/>
  <c r="H374" i="4"/>
  <c r="J373" i="4"/>
  <c r="H373" i="4"/>
  <c r="J372" i="4"/>
  <c r="H372" i="4"/>
  <c r="J371" i="4"/>
  <c r="H371" i="4"/>
  <c r="J370" i="4"/>
  <c r="H370" i="4"/>
  <c r="J369" i="4"/>
  <c r="H369" i="4"/>
  <c r="J368" i="4"/>
  <c r="H368" i="4"/>
  <c r="J367" i="4"/>
  <c r="H367" i="4"/>
  <c r="J366" i="4"/>
  <c r="H366" i="4"/>
  <c r="J365" i="4"/>
  <c r="H365" i="4"/>
  <c r="J364" i="4"/>
  <c r="H364" i="4"/>
  <c r="J363" i="4"/>
  <c r="H363" i="4"/>
  <c r="J362" i="4"/>
  <c r="H362" i="4"/>
  <c r="J361" i="4"/>
  <c r="H361" i="4"/>
  <c r="J360" i="4"/>
  <c r="H360" i="4"/>
  <c r="J359" i="4"/>
  <c r="H359" i="4"/>
  <c r="J358" i="4"/>
  <c r="H358" i="4"/>
  <c r="J357" i="4"/>
  <c r="H357" i="4"/>
  <c r="J356" i="4"/>
  <c r="H356" i="4"/>
  <c r="J355" i="4"/>
  <c r="H355" i="4"/>
  <c r="J354" i="4"/>
  <c r="H354" i="4"/>
  <c r="J353" i="4"/>
  <c r="H353" i="4"/>
  <c r="J352" i="4"/>
  <c r="H352" i="4"/>
  <c r="J351" i="4"/>
  <c r="H351" i="4"/>
  <c r="J350" i="4"/>
  <c r="H350" i="4"/>
  <c r="J349" i="4"/>
  <c r="H349" i="4"/>
  <c r="J348" i="4"/>
  <c r="H348" i="4"/>
  <c r="J347" i="4"/>
  <c r="H347" i="4"/>
  <c r="J346" i="4"/>
  <c r="H346" i="4"/>
  <c r="J345" i="4"/>
  <c r="H345" i="4"/>
  <c r="J344" i="4"/>
  <c r="H344" i="4"/>
  <c r="J343" i="4"/>
  <c r="H343" i="4"/>
  <c r="J342" i="4"/>
  <c r="H342" i="4"/>
  <c r="J341" i="4"/>
  <c r="H341" i="4"/>
  <c r="J340" i="4"/>
  <c r="H340" i="4"/>
  <c r="J339" i="4"/>
  <c r="H339" i="4"/>
  <c r="J338" i="4"/>
  <c r="H338" i="4"/>
  <c r="J337" i="4"/>
  <c r="H337" i="4"/>
  <c r="J336" i="4"/>
  <c r="H336" i="4"/>
  <c r="J335" i="4"/>
  <c r="H335" i="4"/>
  <c r="J334" i="4"/>
  <c r="H334" i="4"/>
  <c r="J333" i="4"/>
  <c r="H333" i="4"/>
  <c r="J332" i="4"/>
  <c r="H332" i="4"/>
  <c r="J331" i="4"/>
  <c r="H331" i="4"/>
  <c r="J330" i="4"/>
  <c r="H330" i="4"/>
  <c r="J329" i="4"/>
  <c r="H329" i="4"/>
  <c r="J328" i="4"/>
  <c r="H328" i="4"/>
  <c r="J327" i="4"/>
  <c r="J326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J325" i="4"/>
  <c r="H325" i="4"/>
  <c r="F325" i="4"/>
  <c r="H246" i="4"/>
  <c r="J246" i="4"/>
  <c r="H247" i="4"/>
  <c r="J247" i="4"/>
  <c r="H248" i="4"/>
  <c r="J248" i="4"/>
  <c r="H249" i="4"/>
  <c r="J249" i="4"/>
  <c r="H250" i="4"/>
  <c r="J250" i="4"/>
  <c r="H251" i="4"/>
  <c r="J251" i="4"/>
  <c r="H252" i="4"/>
  <c r="J252" i="4"/>
  <c r="H253" i="4"/>
  <c r="J253" i="4"/>
  <c r="H254" i="4"/>
  <c r="J254" i="4"/>
  <c r="H255" i="4"/>
  <c r="J255" i="4"/>
  <c r="H256" i="4"/>
  <c r="J256" i="4"/>
  <c r="H257" i="4"/>
  <c r="J257" i="4"/>
  <c r="H258" i="4"/>
  <c r="J258" i="4"/>
  <c r="H259" i="4"/>
  <c r="J259" i="4"/>
  <c r="H260" i="4"/>
  <c r="J260" i="4"/>
  <c r="H261" i="4"/>
  <c r="J261" i="4"/>
  <c r="H262" i="4"/>
  <c r="J262" i="4"/>
  <c r="H263" i="4"/>
  <c r="J263" i="4"/>
  <c r="H264" i="4"/>
  <c r="J264" i="4"/>
  <c r="H265" i="4"/>
  <c r="J265" i="4"/>
  <c r="H266" i="4"/>
  <c r="J266" i="4"/>
  <c r="H267" i="4"/>
  <c r="J267" i="4"/>
  <c r="H268" i="4"/>
  <c r="J268" i="4"/>
  <c r="H269" i="4"/>
  <c r="J269" i="4"/>
  <c r="H270" i="4"/>
  <c r="J270" i="4"/>
  <c r="H271" i="4"/>
  <c r="J271" i="4"/>
  <c r="H272" i="4"/>
  <c r="J272" i="4"/>
  <c r="H273" i="4"/>
  <c r="J273" i="4"/>
  <c r="H274" i="4"/>
  <c r="J274" i="4"/>
  <c r="H275" i="4"/>
  <c r="J275" i="4"/>
  <c r="H276" i="4"/>
  <c r="J276" i="4"/>
  <c r="H277" i="4"/>
  <c r="J277" i="4"/>
  <c r="H278" i="4"/>
  <c r="J278" i="4"/>
  <c r="H279" i="4"/>
  <c r="J279" i="4"/>
  <c r="H280" i="4"/>
  <c r="J280" i="4"/>
  <c r="H281" i="4"/>
  <c r="J281" i="4"/>
  <c r="H282" i="4"/>
  <c r="J282" i="4"/>
  <c r="H283" i="4"/>
  <c r="J283" i="4"/>
  <c r="H284" i="4"/>
  <c r="J284" i="4"/>
  <c r="H285" i="4"/>
  <c r="J285" i="4"/>
  <c r="H286" i="4"/>
  <c r="J286" i="4"/>
  <c r="H287" i="4"/>
  <c r="J287" i="4"/>
  <c r="H288" i="4"/>
  <c r="J288" i="4"/>
  <c r="H289" i="4"/>
  <c r="J289" i="4"/>
  <c r="H290" i="4"/>
  <c r="J290" i="4"/>
  <c r="H291" i="4"/>
  <c r="J291" i="4"/>
  <c r="H292" i="4"/>
  <c r="J292" i="4"/>
  <c r="H293" i="4"/>
  <c r="J293" i="4"/>
  <c r="H294" i="4"/>
  <c r="J294" i="4"/>
  <c r="H295" i="4"/>
  <c r="J295" i="4"/>
  <c r="H296" i="4"/>
  <c r="J296" i="4"/>
  <c r="H297" i="4"/>
  <c r="J297" i="4"/>
  <c r="H298" i="4"/>
  <c r="J298" i="4"/>
  <c r="H299" i="4"/>
  <c r="J299" i="4"/>
  <c r="H300" i="4"/>
  <c r="J300" i="4"/>
  <c r="H301" i="4"/>
  <c r="J301" i="4"/>
  <c r="H302" i="4"/>
  <c r="J302" i="4"/>
  <c r="H303" i="4"/>
  <c r="J303" i="4"/>
  <c r="H304" i="4"/>
  <c r="J304" i="4"/>
  <c r="H305" i="4"/>
  <c r="J305" i="4"/>
  <c r="H306" i="4"/>
  <c r="J306" i="4"/>
  <c r="H307" i="4"/>
  <c r="J307" i="4"/>
  <c r="H308" i="4"/>
  <c r="J308" i="4"/>
  <c r="H309" i="4"/>
  <c r="J309" i="4"/>
  <c r="H310" i="4"/>
  <c r="J310" i="4"/>
  <c r="H311" i="4"/>
  <c r="J311" i="4"/>
  <c r="H312" i="4"/>
  <c r="J312" i="4"/>
  <c r="H313" i="4"/>
  <c r="J313" i="4"/>
  <c r="H314" i="4"/>
  <c r="J314" i="4"/>
  <c r="H315" i="4"/>
  <c r="J315" i="4"/>
  <c r="H316" i="4"/>
  <c r="J316" i="4"/>
  <c r="H317" i="4"/>
  <c r="J317" i="4"/>
  <c r="H318" i="4"/>
  <c r="J318" i="4"/>
  <c r="H319" i="4"/>
  <c r="J319" i="4"/>
  <c r="H320" i="4"/>
  <c r="J320" i="4"/>
  <c r="H321" i="4"/>
  <c r="J321" i="4"/>
  <c r="H322" i="4"/>
  <c r="J322" i="4"/>
  <c r="H323" i="4"/>
  <c r="J323" i="4"/>
  <c r="H324" i="4"/>
  <c r="J324" i="4"/>
  <c r="J245" i="4"/>
  <c r="H245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245" i="4"/>
  <c r="F246" i="4"/>
  <c r="F247" i="4"/>
  <c r="F248" i="4"/>
  <c r="F249" i="4"/>
  <c r="F250" i="4"/>
  <c r="F251" i="4"/>
  <c r="F252" i="4"/>
  <c r="F253" i="4"/>
  <c r="J244" i="4"/>
  <c r="H244" i="4"/>
  <c r="J243" i="4"/>
  <c r="H243" i="4"/>
  <c r="J242" i="4"/>
  <c r="H242" i="4"/>
  <c r="J241" i="4"/>
  <c r="H241" i="4"/>
  <c r="J240" i="4"/>
  <c r="H240" i="4"/>
  <c r="J239" i="4"/>
  <c r="H239" i="4"/>
  <c r="J238" i="4"/>
  <c r="H238" i="4"/>
  <c r="J237" i="4"/>
  <c r="H237" i="4"/>
  <c r="J236" i="4"/>
  <c r="H236" i="4"/>
  <c r="J235" i="4"/>
  <c r="H235" i="4"/>
  <c r="J234" i="4"/>
  <c r="H234" i="4"/>
  <c r="J233" i="4"/>
  <c r="H233" i="4"/>
  <c r="J232" i="4"/>
  <c r="H232" i="4"/>
  <c r="J231" i="4"/>
  <c r="H231" i="4"/>
  <c r="J230" i="4"/>
  <c r="H230" i="4"/>
  <c r="J229" i="4"/>
  <c r="H229" i="4"/>
  <c r="J228" i="4"/>
  <c r="H228" i="4"/>
  <c r="J227" i="4"/>
  <c r="H227" i="4"/>
  <c r="J226" i="4"/>
  <c r="H226" i="4"/>
  <c r="J225" i="4"/>
  <c r="H225" i="4"/>
  <c r="J224" i="4"/>
  <c r="H224" i="4"/>
  <c r="J223" i="4"/>
  <c r="H223" i="4"/>
  <c r="J222" i="4"/>
  <c r="H222" i="4"/>
  <c r="J221" i="4"/>
  <c r="H221" i="4"/>
  <c r="J220" i="4"/>
  <c r="H220" i="4"/>
  <c r="J219" i="4"/>
  <c r="H219" i="4"/>
  <c r="J218" i="4"/>
  <c r="H218" i="4"/>
  <c r="J217" i="4"/>
  <c r="H217" i="4"/>
  <c r="J216" i="4"/>
  <c r="H216" i="4"/>
  <c r="J215" i="4"/>
  <c r="H215" i="4"/>
  <c r="J214" i="4"/>
  <c r="H214" i="4"/>
  <c r="J213" i="4"/>
  <c r="H213" i="4"/>
  <c r="J212" i="4"/>
  <c r="H212" i="4"/>
  <c r="J211" i="4"/>
  <c r="H211" i="4"/>
  <c r="J210" i="4"/>
  <c r="H210" i="4"/>
  <c r="J209" i="4"/>
  <c r="H209" i="4"/>
  <c r="J208" i="4"/>
  <c r="H208" i="4"/>
  <c r="J207" i="4"/>
  <c r="H207" i="4"/>
  <c r="J206" i="4"/>
  <c r="H206" i="4"/>
  <c r="J205" i="4"/>
  <c r="H205" i="4"/>
  <c r="J204" i="4"/>
  <c r="H204" i="4"/>
  <c r="J203" i="4"/>
  <c r="H203" i="4"/>
  <c r="J202" i="4"/>
  <c r="H202" i="4"/>
  <c r="J201" i="4"/>
  <c r="H201" i="4"/>
  <c r="J200" i="4"/>
  <c r="H200" i="4"/>
  <c r="J199" i="4"/>
  <c r="H199" i="4"/>
  <c r="J198" i="4"/>
  <c r="H198" i="4"/>
  <c r="J197" i="4"/>
  <c r="H197" i="4"/>
  <c r="J196" i="4"/>
  <c r="H196" i="4"/>
  <c r="J195" i="4"/>
  <c r="H195" i="4"/>
  <c r="J194" i="4"/>
  <c r="H194" i="4"/>
  <c r="J193" i="4"/>
  <c r="H193" i="4"/>
  <c r="J192" i="4"/>
  <c r="H192" i="4"/>
  <c r="J191" i="4"/>
  <c r="H191" i="4"/>
  <c r="J190" i="4"/>
  <c r="H190" i="4"/>
  <c r="J189" i="4"/>
  <c r="H189" i="4"/>
  <c r="J188" i="4"/>
  <c r="H188" i="4"/>
  <c r="J187" i="4"/>
  <c r="H187" i="4"/>
  <c r="J186" i="4"/>
  <c r="H186" i="4"/>
  <c r="J185" i="4"/>
  <c r="H185" i="4"/>
  <c r="J184" i="4"/>
  <c r="H184" i="4"/>
  <c r="J183" i="4"/>
  <c r="H183" i="4"/>
  <c r="J182" i="4"/>
  <c r="H182" i="4"/>
  <c r="J181" i="4"/>
  <c r="H181" i="4"/>
  <c r="J180" i="4"/>
  <c r="H180" i="4"/>
  <c r="J179" i="4"/>
  <c r="H179" i="4"/>
  <c r="J178" i="4"/>
  <c r="H178" i="4"/>
  <c r="J177" i="4"/>
  <c r="H177" i="4"/>
  <c r="J176" i="4"/>
  <c r="H176" i="4"/>
  <c r="J175" i="4"/>
  <c r="H175" i="4"/>
  <c r="J174" i="4"/>
  <c r="H174" i="4"/>
  <c r="J173" i="4"/>
  <c r="H173" i="4"/>
  <c r="J172" i="4"/>
  <c r="H172" i="4"/>
  <c r="J171" i="4"/>
  <c r="H171" i="4"/>
  <c r="J170" i="4"/>
  <c r="H170" i="4"/>
  <c r="J169" i="4"/>
  <c r="H169" i="4"/>
  <c r="J168" i="4"/>
  <c r="H168" i="4"/>
  <c r="J167" i="4"/>
  <c r="H167" i="4"/>
  <c r="J166" i="4"/>
  <c r="H166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165" i="4"/>
  <c r="J165" i="4"/>
  <c r="H165" i="4"/>
  <c r="F164" i="4"/>
  <c r="J164" i="4"/>
  <c r="H164" i="4"/>
  <c r="J163" i="4"/>
  <c r="H163" i="4"/>
  <c r="J162" i="4"/>
  <c r="H162" i="4"/>
  <c r="J161" i="4"/>
  <c r="H161" i="4"/>
  <c r="J160" i="4"/>
  <c r="H160" i="4"/>
  <c r="J159" i="4"/>
  <c r="H159" i="4"/>
  <c r="J158" i="4"/>
  <c r="H158" i="4"/>
  <c r="J157" i="4"/>
  <c r="H157" i="4"/>
  <c r="J156" i="4"/>
  <c r="H156" i="4"/>
  <c r="J155" i="4"/>
  <c r="H155" i="4"/>
  <c r="J154" i="4"/>
  <c r="H154" i="4"/>
  <c r="J153" i="4"/>
  <c r="H153" i="4"/>
  <c r="J152" i="4"/>
  <c r="H152" i="4"/>
  <c r="J151" i="4"/>
  <c r="H151" i="4"/>
  <c r="J150" i="4"/>
  <c r="H150" i="4"/>
  <c r="J149" i="4"/>
  <c r="H149" i="4"/>
  <c r="J148" i="4"/>
  <c r="H148" i="4"/>
  <c r="J147" i="4"/>
  <c r="H147" i="4"/>
  <c r="J146" i="4"/>
  <c r="H146" i="4"/>
  <c r="J145" i="4"/>
  <c r="H145" i="4"/>
  <c r="J144" i="4"/>
  <c r="H144" i="4"/>
  <c r="J143" i="4"/>
  <c r="H143" i="4"/>
  <c r="J142" i="4"/>
  <c r="H142" i="4"/>
  <c r="J141" i="4"/>
  <c r="H141" i="4"/>
  <c r="J140" i="4"/>
  <c r="H140" i="4"/>
  <c r="J139" i="4"/>
  <c r="H139" i="4"/>
  <c r="J138" i="4"/>
  <c r="H138" i="4"/>
  <c r="J137" i="4"/>
  <c r="H137" i="4"/>
  <c r="J136" i="4"/>
  <c r="H136" i="4"/>
  <c r="J135" i="4"/>
  <c r="H135" i="4"/>
  <c r="J134" i="4"/>
  <c r="H134" i="4"/>
  <c r="J133" i="4"/>
  <c r="H133" i="4"/>
  <c r="J132" i="4"/>
  <c r="H132" i="4"/>
  <c r="J131" i="4"/>
  <c r="H131" i="4"/>
  <c r="J130" i="4"/>
  <c r="H130" i="4"/>
  <c r="J129" i="4"/>
  <c r="H129" i="4"/>
  <c r="J128" i="4"/>
  <c r="H128" i="4"/>
  <c r="J127" i="4"/>
  <c r="H127" i="4"/>
  <c r="J126" i="4"/>
  <c r="H126" i="4"/>
  <c r="J125" i="4"/>
  <c r="H125" i="4"/>
  <c r="J124" i="4"/>
  <c r="H124" i="4"/>
  <c r="J123" i="4"/>
  <c r="H123" i="4"/>
  <c r="J122" i="4"/>
  <c r="H122" i="4"/>
  <c r="J121" i="4"/>
  <c r="H121" i="4"/>
  <c r="J120" i="4"/>
  <c r="H120" i="4"/>
  <c r="J119" i="4"/>
  <c r="H119" i="4"/>
  <c r="J118" i="4"/>
  <c r="H118" i="4"/>
  <c r="J117" i="4"/>
  <c r="H117" i="4"/>
  <c r="J116" i="4"/>
  <c r="H116" i="4"/>
  <c r="J115" i="4"/>
  <c r="H115" i="4"/>
  <c r="J114" i="4"/>
  <c r="H114" i="4"/>
  <c r="J113" i="4"/>
  <c r="H113" i="4"/>
  <c r="J112" i="4"/>
  <c r="H112" i="4"/>
  <c r="J111" i="4"/>
  <c r="H111" i="4"/>
  <c r="J110" i="4"/>
  <c r="H110" i="4"/>
  <c r="J109" i="4"/>
  <c r="H109" i="4"/>
  <c r="J108" i="4"/>
  <c r="H108" i="4"/>
  <c r="J107" i="4"/>
  <c r="H107" i="4"/>
  <c r="J106" i="4"/>
  <c r="H106" i="4"/>
  <c r="J105" i="4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F163" i="4"/>
  <c r="F27" i="4"/>
  <c r="F26" i="4"/>
  <c r="J84" i="4"/>
  <c r="J83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83" i="4"/>
  <c r="F84" i="4"/>
  <c r="F85" i="4"/>
  <c r="F86" i="4"/>
  <c r="F87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H6" i="4"/>
  <c r="J5" i="4"/>
  <c r="H5" i="4"/>
  <c r="J4" i="4"/>
  <c r="H4" i="4"/>
  <c r="F8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2" i="4"/>
  <c r="J3" i="4"/>
  <c r="J2" i="4"/>
  <c r="H326" i="4" l="1"/>
  <c r="H327" i="4"/>
  <c r="H2" i="4" l="1"/>
  <c r="H3" i="4"/>
  <c r="H83" i="4"/>
  <c r="H84" i="4"/>
</calcChain>
</file>

<file path=xl/sharedStrings.xml><?xml version="1.0" encoding="utf-8"?>
<sst xmlns="http://schemas.openxmlformats.org/spreadsheetml/2006/main" count="2334" uniqueCount="223">
  <si>
    <t>UNIT_NO</t>
  </si>
  <si>
    <t>CARPET AREA
(In Sqft)</t>
  </si>
  <si>
    <t>UNIT CONFIGURATION</t>
  </si>
  <si>
    <t>S.NO.</t>
  </si>
  <si>
    <t>CARPET AREA
(In SqMt)</t>
  </si>
  <si>
    <t>Super Area Sq.mt</t>
  </si>
  <si>
    <t>SUPER AREA
(In Sqft)</t>
  </si>
  <si>
    <t>TOWER NO</t>
  </si>
  <si>
    <t>T1</t>
  </si>
  <si>
    <t>T2</t>
  </si>
  <si>
    <t>T3</t>
  </si>
  <si>
    <t>T4</t>
  </si>
  <si>
    <t>T5</t>
  </si>
  <si>
    <t>FLOOR NO.</t>
  </si>
  <si>
    <t>1201A</t>
  </si>
  <si>
    <t>1202A</t>
  </si>
  <si>
    <t>3 BHK L</t>
  </si>
  <si>
    <t>BALCONY AREA
(In Sqft)</t>
  </si>
  <si>
    <t>BALCONY AREA
(In SqMt)</t>
  </si>
  <si>
    <t>3 BHK S</t>
  </si>
  <si>
    <t>PH</t>
  </si>
  <si>
    <t>UNIT_NO FOR CRM</t>
  </si>
  <si>
    <t>4 BHK S</t>
  </si>
  <si>
    <t>4 BHK L</t>
  </si>
  <si>
    <t>T6</t>
  </si>
  <si>
    <t>4 BHK XL2</t>
  </si>
  <si>
    <t>4 BHK XL1</t>
  </si>
  <si>
    <t>DUPLEX 01</t>
  </si>
  <si>
    <t>DUPLEX 02</t>
  </si>
  <si>
    <t>DUPLEX 2</t>
  </si>
  <si>
    <t>DUPLEX 1</t>
  </si>
  <si>
    <t>T3-101</t>
  </si>
  <si>
    <t>T3-102</t>
  </si>
  <si>
    <t>T3-201</t>
  </si>
  <si>
    <t>T3-202</t>
  </si>
  <si>
    <t>T3-301</t>
  </si>
  <si>
    <t>T3-302</t>
  </si>
  <si>
    <t>T3-401</t>
  </si>
  <si>
    <t>T3-402</t>
  </si>
  <si>
    <t>T3-501</t>
  </si>
  <si>
    <t>T3-502</t>
  </si>
  <si>
    <t>T3-601</t>
  </si>
  <si>
    <t>T3-602</t>
  </si>
  <si>
    <t>T3-701</t>
  </si>
  <si>
    <t>T3-702</t>
  </si>
  <si>
    <t>T3-801</t>
  </si>
  <si>
    <t>T3-802</t>
  </si>
  <si>
    <t>T3-901</t>
  </si>
  <si>
    <t>T3-902</t>
  </si>
  <si>
    <t>T3-1001</t>
  </si>
  <si>
    <t>T3-1002</t>
  </si>
  <si>
    <t>T3-1101</t>
  </si>
  <si>
    <t>T3-1102</t>
  </si>
  <si>
    <t>T3-1201</t>
  </si>
  <si>
    <t>T3-1202</t>
  </si>
  <si>
    <t>T3-1201A</t>
  </si>
  <si>
    <t>T3-1202A</t>
  </si>
  <si>
    <t>T3-1401</t>
  </si>
  <si>
    <t>T3-1402</t>
  </si>
  <si>
    <t>T3-1501</t>
  </si>
  <si>
    <t>T3-1502</t>
  </si>
  <si>
    <t>T3-1601</t>
  </si>
  <si>
    <t>T3-1602</t>
  </si>
  <si>
    <t>T3-1701</t>
  </si>
  <si>
    <t>T3-1702</t>
  </si>
  <si>
    <t>T3-1801</t>
  </si>
  <si>
    <t>T3-1802</t>
  </si>
  <si>
    <t>T3-1901</t>
  </si>
  <si>
    <t>T3-1902</t>
  </si>
  <si>
    <t>T3-2001</t>
  </si>
  <si>
    <t>T3-2002</t>
  </si>
  <si>
    <t>T3-2101</t>
  </si>
  <si>
    <t>T3-2102</t>
  </si>
  <si>
    <t>T3-2201</t>
  </si>
  <si>
    <t>T3-2202</t>
  </si>
  <si>
    <t>T3-2301</t>
  </si>
  <si>
    <t>T3-2302</t>
  </si>
  <si>
    <t>T3-2401</t>
  </si>
  <si>
    <t>T3-2402</t>
  </si>
  <si>
    <t>T3-2501</t>
  </si>
  <si>
    <t>T3-2502</t>
  </si>
  <si>
    <t>T3-2601</t>
  </si>
  <si>
    <t>T3-2602</t>
  </si>
  <si>
    <t>T3-2701</t>
  </si>
  <si>
    <t>T3-2702</t>
  </si>
  <si>
    <t>T3-2801</t>
  </si>
  <si>
    <t>T3-2802</t>
  </si>
  <si>
    <t>T3-2901</t>
  </si>
  <si>
    <t>T3-2902</t>
  </si>
  <si>
    <t>T3-3001</t>
  </si>
  <si>
    <t>T3-3002</t>
  </si>
  <si>
    <t>T3-3101</t>
  </si>
  <si>
    <t>T3-3102</t>
  </si>
  <si>
    <t>T3-3201</t>
  </si>
  <si>
    <t>T3-3202</t>
  </si>
  <si>
    <t>T3-3301</t>
  </si>
  <si>
    <t>T3-3302</t>
  </si>
  <si>
    <t>T3-3401</t>
  </si>
  <si>
    <t>T3-3402</t>
  </si>
  <si>
    <t>T3-3501</t>
  </si>
  <si>
    <t>T3-3502</t>
  </si>
  <si>
    <t>T3-3601</t>
  </si>
  <si>
    <t>T3-3602</t>
  </si>
  <si>
    <t>T3-3701</t>
  </si>
  <si>
    <t>T3-3702</t>
  </si>
  <si>
    <t>T3-3801</t>
  </si>
  <si>
    <t>T3-3802</t>
  </si>
  <si>
    <t>T3-3901</t>
  </si>
  <si>
    <t>T3-3902</t>
  </si>
  <si>
    <t>T3-4001</t>
  </si>
  <si>
    <t>T3-4002</t>
  </si>
  <si>
    <t>T3-PH</t>
  </si>
  <si>
    <t>SUPER AREA (Sq.mt)</t>
  </si>
  <si>
    <t>Total</t>
  </si>
  <si>
    <t>Sector 59- Carpet Area &amp; Saleable Area Calculations</t>
  </si>
  <si>
    <t>TOTAL SALEABLE AREA</t>
  </si>
  <si>
    <t>SALEABLE AREA</t>
  </si>
  <si>
    <t>NO. OF UNITS</t>
  </si>
  <si>
    <t xml:space="preserve">Sector 1 </t>
  </si>
  <si>
    <t xml:space="preserve">Sector 2 </t>
  </si>
  <si>
    <t xml:space="preserve">Sector 3 </t>
  </si>
  <si>
    <t>Tower</t>
  </si>
  <si>
    <t>Unit Type</t>
  </si>
  <si>
    <t>Rera CA
(A)</t>
  </si>
  <si>
    <t>Balcony Area excluding Balcony FSI
(B)</t>
  </si>
  <si>
    <t>Balcony FSI
( C)</t>
  </si>
  <si>
    <t>Total Balcony Area
(B+C)</t>
  </si>
  <si>
    <t>Rera CA + Balcony FSI
(A+C)</t>
  </si>
  <si>
    <t>Factor</t>
  </si>
  <si>
    <t>Saleable Area per unit with factor 0.57
0.57*(A+C)</t>
  </si>
  <si>
    <t>No. of Units</t>
  </si>
  <si>
    <t>Total Saleable Area</t>
  </si>
  <si>
    <t>in sqm</t>
  </si>
  <si>
    <t>in sqft</t>
  </si>
  <si>
    <t>SECTOR 1</t>
  </si>
  <si>
    <t>Floors :</t>
  </si>
  <si>
    <t>+</t>
  </si>
  <si>
    <t>1 Simplex Floor</t>
  </si>
  <si>
    <t>T1
(3S, 3L)</t>
  </si>
  <si>
    <t>Simplex</t>
  </si>
  <si>
    <t xml:space="preserve">TOTAL </t>
  </si>
  <si>
    <t>T2
(4S, 4L)</t>
  </si>
  <si>
    <t>SECTOR 2</t>
  </si>
  <si>
    <t>T3
(3S, 3L)</t>
  </si>
  <si>
    <t>T4
(3L, 3L)</t>
  </si>
  <si>
    <t>T5
(4L, 4S)</t>
  </si>
  <si>
    <t>SECTOR 3</t>
  </si>
  <si>
    <t>2 Duplex Unit</t>
  </si>
  <si>
    <t>T6
(4XL,4XL)</t>
  </si>
  <si>
    <t>Duplex 1</t>
  </si>
  <si>
    <t>Duplex 2</t>
  </si>
  <si>
    <t>Floor PLC</t>
  </si>
  <si>
    <t>Club/Lagoon
PLC</t>
  </si>
  <si>
    <t>Aravalli Facing PLC</t>
  </si>
  <si>
    <t>Row Labels</t>
  </si>
  <si>
    <t>Sum of SUPER AREA
(In Sqft)</t>
  </si>
  <si>
    <t>Grand Total</t>
  </si>
  <si>
    <t>Sum of CARPET AREA
(In Sqft)</t>
  </si>
  <si>
    <t>Proposed</t>
  </si>
  <si>
    <t>NON-FAR Area</t>
  </si>
  <si>
    <t xml:space="preserve">Asthetic </t>
  </si>
  <si>
    <t>Cost no FAR</t>
  </si>
  <si>
    <t>Cost no NON FAR</t>
  </si>
  <si>
    <t>Area</t>
  </si>
  <si>
    <t xml:space="preserve">Total </t>
  </si>
  <si>
    <t>Rate / Sq.ft.</t>
  </si>
  <si>
    <t>FAR + NONFAR Cost</t>
  </si>
  <si>
    <t xml:space="preserve">Land </t>
  </si>
  <si>
    <t>Cost</t>
  </si>
  <si>
    <t>Area In Sq.Yrd.</t>
  </si>
  <si>
    <t>Area In Acre</t>
  </si>
  <si>
    <t xml:space="preserve">FMV Land </t>
  </si>
  <si>
    <t xml:space="preserve">Cirle rate Land </t>
  </si>
  <si>
    <t>Construction</t>
  </si>
  <si>
    <t>Asthetic</t>
  </si>
  <si>
    <t>Roundoff</t>
  </si>
  <si>
    <t>Ria</t>
  </si>
  <si>
    <t>Dis</t>
  </si>
  <si>
    <t>Total Saleable Area(in sqft)</t>
  </si>
  <si>
    <t>Sl No.</t>
  </si>
  <si>
    <t>References For Flat</t>
  </si>
  <si>
    <t>Rate / Sq.yrd</t>
  </si>
  <si>
    <t>Area in Sq.yrd</t>
  </si>
  <si>
    <t>Total Built-up area(In sq.mtr)</t>
  </si>
  <si>
    <t>Total Built-up area(In sq.ft)</t>
  </si>
  <si>
    <t>FAR Area(in sq.mtr.)</t>
  </si>
  <si>
    <t>FAR Area(in sq.ft.)</t>
  </si>
  <si>
    <t>NON-FAR Area(in sq.ft.)</t>
  </si>
  <si>
    <t>Discription</t>
  </si>
  <si>
    <t>Ambika Kapur</t>
  </si>
  <si>
    <t>12Kanal 11 Marla</t>
  </si>
  <si>
    <t>Sl. No.</t>
  </si>
  <si>
    <t>Lal Chand</t>
  </si>
  <si>
    <t>Agricultural land</t>
  </si>
  <si>
    <t>17 Kanal</t>
  </si>
  <si>
    <t>Mahesh Agarwal</t>
  </si>
  <si>
    <t>Mohan lal</t>
  </si>
  <si>
    <t>08 Kanal</t>
  </si>
  <si>
    <t>06 Kanal</t>
  </si>
  <si>
    <t>01 Kanal 09 Marla</t>
  </si>
  <si>
    <t>Raj Singh</t>
  </si>
  <si>
    <t>08 Kanal 03 Marla</t>
  </si>
  <si>
    <t>Rajesh Devi</t>
  </si>
  <si>
    <t>Savitri Devi</t>
  </si>
  <si>
    <t>08 Kanal 09 Marla</t>
  </si>
  <si>
    <t>10 Kanal 4.5 Sarsai</t>
  </si>
  <si>
    <t>Than Singh</t>
  </si>
  <si>
    <t>Vinod Kumar</t>
  </si>
  <si>
    <t>Kanal</t>
  </si>
  <si>
    <t>Acre</t>
  </si>
  <si>
    <t>Marla</t>
  </si>
  <si>
    <t>acre</t>
  </si>
  <si>
    <t>Sarsai</t>
  </si>
  <si>
    <t xml:space="preserve">1 Marla </t>
  </si>
  <si>
    <t>9 Sarsai</t>
  </si>
  <si>
    <t>Note</t>
  </si>
  <si>
    <t>Diff</t>
  </si>
  <si>
    <t>Given acre</t>
  </si>
  <si>
    <t>4S DEVELOPERS PRIVATE LIMITED</t>
  </si>
  <si>
    <t>Seller</t>
  </si>
  <si>
    <t>Buyer</t>
  </si>
  <si>
    <r>
      <t>Total Maximum Market Rate@Rs.18,000/- per sq. ft. on super built up area for</t>
    </r>
    <r>
      <rPr>
        <b/>
        <sz val="12"/>
        <color indexed="8"/>
        <rFont val="Calibri"/>
        <family val="2"/>
        <scheme val="minor"/>
      </rPr>
      <t xml:space="preserve"> individual flat (in CR.)</t>
    </r>
  </si>
  <si>
    <r>
      <t xml:space="preserve">Total Minimum Market Rate@Rs.15,000/- per sq. ft. on super built up area for </t>
    </r>
    <r>
      <rPr>
        <b/>
        <sz val="12"/>
        <color indexed="8"/>
        <rFont val="Calibri"/>
        <family val="2"/>
        <scheme val="minor"/>
      </rPr>
      <t>individual flat(In CR.)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</si>
</sst>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00_ ;_ * \-#,##0.000_ ;_ * &quot;-&quot;??_ ;_ @_ "/>
    <numFmt numFmtId="165" formatCode="_ * #,##0.0_ ;_ * \-#,##0.0_ ;_ * &quot;-&quot;??_ ;_ @_ "/>
    <numFmt numFmtId="166" formatCode="_ * #,##0_ ;_ * \-#,##0_ ;_ * &quot;-&quot;??_ ;_ @_ "/>
  </numFmts>
  <fonts count="40" x14ac:knownFonts="1">
    <font>
      <sz val="12"/>
      <name val="Times New Roman"/>
      <family val="1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3" fillId="12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2" fillId="20" borderId="1" applyNumberFormat="0" applyProtection="0">
      <alignment vertical="center"/>
    </xf>
    <xf numFmtId="0" fontId="9" fillId="21" borderId="2" applyNumberFormat="0" applyProtection="0">
      <alignment vertical="center"/>
    </xf>
    <xf numFmtId="0" fontId="19" fillId="0" borderId="0"/>
    <xf numFmtId="0" fontId="1" fillId="0" borderId="0"/>
    <xf numFmtId="0" fontId="11" fillId="0" borderId="0" applyNumberFormat="0" applyFill="0" applyBorder="0" applyProtection="0">
      <alignment vertical="center"/>
    </xf>
    <xf numFmtId="0" fontId="6" fillId="4" borderId="0" applyNumberFormat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7" borderId="1" applyNumberFormat="0" applyProtection="0">
      <alignment vertical="center"/>
    </xf>
    <xf numFmtId="0" fontId="15" fillId="0" borderId="6" applyNumberFormat="0" applyFill="0" applyProtection="0">
      <alignment vertical="center"/>
    </xf>
    <xf numFmtId="0" fontId="16" fillId="22" borderId="0" applyNumberFormat="0" applyBorder="0" applyProtection="0">
      <alignment vertical="center"/>
    </xf>
    <xf numFmtId="0" fontId="20" fillId="0" borderId="0"/>
    <xf numFmtId="0" fontId="22" fillId="0" borderId="0"/>
    <xf numFmtId="0" fontId="18" fillId="23" borderId="7" applyNumberFormat="0" applyProtection="0">
      <alignment vertical="center"/>
    </xf>
    <xf numFmtId="0" fontId="7" fillId="20" borderId="8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7" fillId="0" borderId="9" applyNumberFormat="0" applyFill="0" applyProtection="0">
      <alignment vertical="center"/>
    </xf>
    <xf numFmtId="0" fontId="5" fillId="0" borderId="0" applyNumberFormat="0" applyFill="0" applyBorder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18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/>
    <xf numFmtId="0" fontId="23" fillId="24" borderId="10" xfId="40" applyFont="1" applyFill="1" applyBorder="1" applyAlignment="1">
      <alignment horizontal="center"/>
    </xf>
    <xf numFmtId="0" fontId="23" fillId="24" borderId="10" xfId="4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0" xfId="40" applyFont="1" applyBorder="1" applyAlignment="1">
      <alignment horizontal="center"/>
    </xf>
    <xf numFmtId="0" fontId="21" fillId="24" borderId="10" xfId="40" applyFont="1" applyFill="1" applyBorder="1" applyAlignment="1">
      <alignment horizontal="center"/>
    </xf>
    <xf numFmtId="2" fontId="23" fillId="24" borderId="10" xfId="4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3" fillId="24" borderId="11" xfId="40" applyFont="1" applyFill="1" applyBorder="1" applyAlignment="1">
      <alignment horizontal="center" vertical="center"/>
    </xf>
    <xf numFmtId="0" fontId="23" fillId="24" borderId="11" xfId="40" applyFont="1" applyFill="1" applyBorder="1" applyAlignment="1">
      <alignment horizontal="center"/>
    </xf>
    <xf numFmtId="2" fontId="23" fillId="24" borderId="11" xfId="40" applyNumberFormat="1" applyFont="1" applyFill="1" applyBorder="1" applyAlignment="1">
      <alignment horizontal="center"/>
    </xf>
    <xf numFmtId="0" fontId="23" fillId="24" borderId="14" xfId="40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23" fillId="24" borderId="22" xfId="40" applyNumberFormat="1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2" fontId="23" fillId="24" borderId="24" xfId="40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23" fillId="24" borderId="26" xfId="40" applyFont="1" applyFill="1" applyBorder="1" applyAlignment="1">
      <alignment horizontal="center" vertical="center"/>
    </xf>
    <xf numFmtId="0" fontId="23" fillId="24" borderId="26" xfId="40" applyFont="1" applyFill="1" applyBorder="1" applyAlignment="1">
      <alignment horizontal="center"/>
    </xf>
    <xf numFmtId="2" fontId="23" fillId="24" borderId="26" xfId="40" applyNumberFormat="1" applyFont="1" applyFill="1" applyBorder="1" applyAlignment="1">
      <alignment horizontal="center"/>
    </xf>
    <xf numFmtId="2" fontId="23" fillId="24" borderId="27" xfId="40" applyNumberFormat="1" applyFont="1" applyFill="1" applyBorder="1" applyAlignment="1">
      <alignment horizontal="center"/>
    </xf>
    <xf numFmtId="2" fontId="23" fillId="24" borderId="28" xfId="4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center" vertical="center"/>
    </xf>
    <xf numFmtId="0" fontId="25" fillId="26" borderId="12" xfId="0" applyFont="1" applyFill="1" applyBorder="1" applyAlignment="1">
      <alignment horizontal="center" vertical="center"/>
    </xf>
    <xf numFmtId="2" fontId="25" fillId="26" borderId="12" xfId="0" applyNumberFormat="1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center" vertical="center"/>
    </xf>
    <xf numFmtId="0" fontId="25" fillId="26" borderId="19" xfId="0" applyFont="1" applyFill="1" applyBorder="1" applyAlignment="1">
      <alignment horizontal="center" vertical="center"/>
    </xf>
    <xf numFmtId="2" fontId="25" fillId="26" borderId="20" xfId="0" applyNumberFormat="1" applyFont="1" applyFill="1" applyBorder="1" applyAlignment="1">
      <alignment horizontal="center" vertical="center"/>
    </xf>
    <xf numFmtId="14" fontId="28" fillId="0" borderId="10" xfId="46" applyNumberFormat="1" applyFont="1" applyBorder="1" applyAlignment="1">
      <alignment vertical="center"/>
    </xf>
    <xf numFmtId="43" fontId="29" fillId="0" borderId="0" xfId="46" applyFont="1">
      <alignment vertical="center"/>
    </xf>
    <xf numFmtId="43" fontId="28" fillId="0" borderId="0" xfId="46" applyFont="1" applyBorder="1" applyAlignment="1">
      <alignment horizontal="center" vertical="center"/>
    </xf>
    <xf numFmtId="14" fontId="28" fillId="0" borderId="0" xfId="46" applyNumberFormat="1" applyFont="1" applyBorder="1" applyAlignment="1">
      <alignment vertical="center"/>
    </xf>
    <xf numFmtId="43" fontId="28" fillId="27" borderId="30" xfId="46" applyFont="1" applyFill="1" applyBorder="1" applyAlignment="1">
      <alignment horizontal="center" vertical="center"/>
    </xf>
    <xf numFmtId="0" fontId="30" fillId="0" borderId="0" xfId="47" applyFont="1">
      <alignment vertical="center"/>
    </xf>
    <xf numFmtId="43" fontId="28" fillId="0" borderId="0" xfId="46" applyFont="1" applyFill="1" applyBorder="1" applyAlignment="1">
      <alignment vertical="center"/>
    </xf>
    <xf numFmtId="43" fontId="29" fillId="0" borderId="0" xfId="46" applyFont="1" applyBorder="1">
      <alignment vertical="center"/>
    </xf>
    <xf numFmtId="43" fontId="28" fillId="0" borderId="10" xfId="46" applyFont="1" applyBorder="1" applyAlignment="1">
      <alignment horizontal="center" vertical="center"/>
    </xf>
    <xf numFmtId="0" fontId="31" fillId="0" borderId="0" xfId="47" applyFont="1">
      <alignment vertical="center"/>
    </xf>
    <xf numFmtId="0" fontId="29" fillId="0" borderId="10" xfId="47" applyFont="1" applyBorder="1" applyAlignment="1">
      <alignment horizontal="center" vertical="center"/>
    </xf>
    <xf numFmtId="43" fontId="29" fillId="0" borderId="0" xfId="47" applyNumberFormat="1" applyFont="1">
      <alignment vertical="center"/>
    </xf>
    <xf numFmtId="0" fontId="29" fillId="0" borderId="0" xfId="47" applyFont="1">
      <alignment vertical="center"/>
    </xf>
    <xf numFmtId="0" fontId="29" fillId="0" borderId="26" xfId="47" applyFont="1" applyBorder="1" applyAlignment="1">
      <alignment horizontal="center" vertical="center"/>
    </xf>
    <xf numFmtId="43" fontId="28" fillId="0" borderId="10" xfId="46" applyFont="1" applyFill="1" applyBorder="1" applyAlignment="1">
      <alignment horizontal="center" vertical="center" wrapText="1"/>
    </xf>
    <xf numFmtId="43" fontId="28" fillId="0" borderId="10" xfId="46" applyFont="1" applyFill="1" applyBorder="1" applyAlignment="1">
      <alignment horizontal="center" vertical="center"/>
    </xf>
    <xf numFmtId="43" fontId="28" fillId="0" borderId="10" xfId="46" applyFont="1" applyBorder="1" applyAlignment="1">
      <alignment vertical="center" wrapText="1"/>
    </xf>
    <xf numFmtId="43" fontId="28" fillId="0" borderId="10" xfId="46" applyFont="1" applyBorder="1">
      <alignment vertical="center"/>
    </xf>
    <xf numFmtId="43" fontId="28" fillId="26" borderId="10" xfId="46" applyFont="1" applyFill="1" applyBorder="1" applyAlignment="1">
      <alignment horizontal="center" vertical="center"/>
    </xf>
    <xf numFmtId="43" fontId="29" fillId="0" borderId="10" xfId="46" applyFont="1" applyFill="1" applyBorder="1" applyAlignment="1">
      <alignment horizontal="center" vertical="center"/>
    </xf>
    <xf numFmtId="43" fontId="29" fillId="0" borderId="35" xfId="46" applyFont="1" applyFill="1" applyBorder="1" applyAlignment="1">
      <alignment horizontal="center" vertical="center"/>
    </xf>
    <xf numFmtId="43" fontId="29" fillId="0" borderId="0" xfId="46" applyFont="1" applyFill="1" applyBorder="1" applyAlignment="1">
      <alignment horizontal="center" vertical="center"/>
    </xf>
    <xf numFmtId="43" fontId="29" fillId="0" borderId="0" xfId="46" applyFont="1" applyFill="1" applyBorder="1" applyAlignment="1">
      <alignment horizontal="left" vertical="center"/>
    </xf>
    <xf numFmtId="43" fontId="29" fillId="0" borderId="10" xfId="46" applyFont="1" applyFill="1" applyBorder="1">
      <alignment vertical="center"/>
    </xf>
    <xf numFmtId="164" fontId="29" fillId="0" borderId="10" xfId="46" applyNumberFormat="1" applyFont="1" applyFill="1" applyBorder="1">
      <alignment vertical="center"/>
    </xf>
    <xf numFmtId="43" fontId="29" fillId="0" borderId="10" xfId="46" applyFont="1" applyBorder="1">
      <alignment vertical="center"/>
    </xf>
    <xf numFmtId="43" fontId="28" fillId="27" borderId="10" xfId="46" applyFont="1" applyFill="1" applyBorder="1">
      <alignment vertical="center"/>
    </xf>
    <xf numFmtId="43" fontId="28" fillId="27" borderId="10" xfId="46" applyFont="1" applyFill="1" applyBorder="1" applyAlignment="1">
      <alignment horizontal="center" vertical="center"/>
    </xf>
    <xf numFmtId="164" fontId="28" fillId="27" borderId="10" xfId="46" applyNumberFormat="1" applyFont="1" applyFill="1" applyBorder="1">
      <alignment vertical="center"/>
    </xf>
    <xf numFmtId="43" fontId="29" fillId="0" borderId="10" xfId="46" applyFont="1" applyFill="1" applyBorder="1" applyAlignment="1">
      <alignment horizontal="left" vertical="center"/>
    </xf>
    <xf numFmtId="164" fontId="29" fillId="0" borderId="10" xfId="46" applyNumberFormat="1" applyFont="1" applyFill="1" applyBorder="1" applyAlignment="1">
      <alignment horizontal="center" vertical="center"/>
    </xf>
    <xf numFmtId="43" fontId="29" fillId="0" borderId="0" xfId="46" applyFont="1" applyFill="1" applyAlignment="1">
      <alignment vertical="center"/>
    </xf>
    <xf numFmtId="43" fontId="29" fillId="0" borderId="0" xfId="46" applyFont="1" applyFill="1" applyAlignment="1">
      <alignment horizontal="center" vertical="center"/>
    </xf>
    <xf numFmtId="43" fontId="28" fillId="0" borderId="0" xfId="46" applyFont="1">
      <alignment vertical="center"/>
    </xf>
    <xf numFmtId="43" fontId="29" fillId="0" borderId="0" xfId="46" applyFont="1" applyFill="1" applyBorder="1">
      <alignment vertical="center"/>
    </xf>
    <xf numFmtId="43" fontId="29" fillId="0" borderId="0" xfId="46" applyFont="1" applyFill="1" applyBorder="1" applyAlignment="1">
      <alignment vertical="center"/>
    </xf>
    <xf numFmtId="43" fontId="29" fillId="0" borderId="0" xfId="46" applyFont="1" applyFill="1">
      <alignment vertical="center"/>
    </xf>
    <xf numFmtId="43" fontId="28" fillId="0" borderId="0" xfId="46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3" fillId="0" borderId="10" xfId="0" applyFont="1" applyBorder="1">
      <alignment vertical="center"/>
    </xf>
    <xf numFmtId="0" fontId="34" fillId="28" borderId="10" xfId="0" applyFont="1" applyFill="1" applyBorder="1">
      <alignment vertical="center"/>
    </xf>
    <xf numFmtId="43" fontId="33" fillId="0" borderId="10" xfId="48" applyFont="1" applyBorder="1" applyAlignment="1">
      <alignment vertical="center"/>
    </xf>
    <xf numFmtId="166" fontId="0" fillId="0" borderId="0" xfId="48" applyNumberFormat="1" applyFont="1" applyAlignment="1">
      <alignment vertical="center"/>
    </xf>
    <xf numFmtId="0" fontId="34" fillId="30" borderId="10" xfId="0" applyFont="1" applyFill="1" applyBorder="1">
      <alignment vertical="center"/>
    </xf>
    <xf numFmtId="0" fontId="33" fillId="0" borderId="0" xfId="0" applyFont="1">
      <alignment vertical="center"/>
    </xf>
    <xf numFmtId="166" fontId="33" fillId="0" borderId="10" xfId="48" applyNumberFormat="1" applyFont="1" applyBorder="1" applyAlignment="1">
      <alignment vertical="center"/>
    </xf>
    <xf numFmtId="165" fontId="33" fillId="0" borderId="10" xfId="48" applyNumberFormat="1" applyFont="1" applyBorder="1" applyAlignment="1">
      <alignment vertical="center"/>
    </xf>
    <xf numFmtId="0" fontId="34" fillId="30" borderId="14" xfId="0" applyFont="1" applyFill="1" applyBorder="1">
      <alignment vertical="center"/>
    </xf>
    <xf numFmtId="10" fontId="34" fillId="28" borderId="10" xfId="0" applyNumberFormat="1" applyFont="1" applyFill="1" applyBorder="1">
      <alignment vertical="center"/>
    </xf>
    <xf numFmtId="0" fontId="36" fillId="0" borderId="10" xfId="0" applyFont="1" applyBorder="1">
      <alignment vertical="center"/>
    </xf>
    <xf numFmtId="0" fontId="33" fillId="32" borderId="10" xfId="0" applyFont="1" applyFill="1" applyBorder="1" applyAlignment="1">
      <alignment horizontal="center" vertical="center" wrapText="1"/>
    </xf>
    <xf numFmtId="43" fontId="33" fillId="0" borderId="11" xfId="48" applyFont="1" applyFill="1" applyBorder="1" applyAlignment="1">
      <alignment vertical="center"/>
    </xf>
    <xf numFmtId="166" fontId="36" fillId="0" borderId="10" xfId="48" applyNumberFormat="1" applyFont="1" applyBorder="1" applyAlignment="1">
      <alignment vertical="center"/>
    </xf>
    <xf numFmtId="43" fontId="36" fillId="0" borderId="11" xfId="48" applyFont="1" applyFill="1" applyBorder="1" applyAlignment="1">
      <alignment vertical="center"/>
    </xf>
    <xf numFmtId="0" fontId="35" fillId="29" borderId="37" xfId="0" applyFont="1" applyFill="1" applyBorder="1" applyAlignment="1">
      <alignment horizontal="left" vertical="center"/>
    </xf>
    <xf numFmtId="166" fontId="35" fillId="29" borderId="37" xfId="48" applyNumberFormat="1" applyFont="1" applyFill="1" applyBorder="1" applyAlignment="1">
      <alignment vertical="center"/>
    </xf>
    <xf numFmtId="43" fontId="33" fillId="0" borderId="0" xfId="0" applyNumberFormat="1" applyFont="1">
      <alignment vertical="center"/>
    </xf>
    <xf numFmtId="166" fontId="33" fillId="0" borderId="0" xfId="48" applyNumberFormat="1" applyFont="1" applyAlignment="1">
      <alignment vertical="center"/>
    </xf>
    <xf numFmtId="0" fontId="38" fillId="0" borderId="0" xfId="0" applyFont="1">
      <alignment vertical="center"/>
    </xf>
    <xf numFmtId="166" fontId="39" fillId="31" borderId="10" xfId="48" applyNumberFormat="1" applyFont="1" applyFill="1" applyBorder="1" applyAlignment="1">
      <alignment vertical="center"/>
    </xf>
    <xf numFmtId="166" fontId="36" fillId="0" borderId="10" xfId="0" applyNumberFormat="1" applyFont="1" applyBorder="1">
      <alignment vertical="center"/>
    </xf>
    <xf numFmtId="0" fontId="34" fillId="28" borderId="10" xfId="0" applyFont="1" applyFill="1" applyBorder="1" applyAlignment="1">
      <alignment vertical="center" wrapText="1"/>
    </xf>
    <xf numFmtId="166" fontId="36" fillId="0" borderId="0" xfId="0" applyNumberFormat="1" applyFont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43" fontId="0" fillId="0" borderId="10" xfId="48" applyFont="1" applyBorder="1" applyAlignment="1">
      <alignment vertical="center"/>
    </xf>
    <xf numFmtId="43" fontId="0" fillId="0" borderId="10" xfId="0" applyNumberFormat="1" applyBorder="1">
      <alignment vertical="center"/>
    </xf>
    <xf numFmtId="0" fontId="33" fillId="0" borderId="10" xfId="0" applyFont="1" applyFill="1" applyBorder="1">
      <alignment vertical="center"/>
    </xf>
    <xf numFmtId="43" fontId="28" fillId="0" borderId="23" xfId="46" applyFont="1" applyBorder="1" applyAlignment="1">
      <alignment horizontal="center" vertical="center"/>
    </xf>
    <xf numFmtId="43" fontId="28" fillId="0" borderId="10" xfId="46" applyFont="1" applyBorder="1" applyAlignment="1">
      <alignment horizontal="center" vertical="center"/>
    </xf>
    <xf numFmtId="0" fontId="31" fillId="0" borderId="10" xfId="47" applyFont="1" applyBorder="1" applyAlignment="1">
      <alignment horizontal="center" vertical="center"/>
    </xf>
    <xf numFmtId="0" fontId="31" fillId="0" borderId="35" xfId="47" applyFont="1" applyBorder="1" applyAlignment="1">
      <alignment horizontal="center" vertical="center"/>
    </xf>
    <xf numFmtId="0" fontId="31" fillId="0" borderId="24" xfId="47" applyFont="1" applyBorder="1" applyAlignment="1">
      <alignment horizontal="center" vertical="center"/>
    </xf>
    <xf numFmtId="43" fontId="28" fillId="27" borderId="29" xfId="46" applyFont="1" applyFill="1" applyBorder="1" applyAlignment="1">
      <alignment horizontal="center" vertical="center"/>
    </xf>
    <xf numFmtId="43" fontId="28" fillId="27" borderId="30" xfId="46" applyFont="1" applyFill="1" applyBorder="1" applyAlignment="1">
      <alignment horizontal="center" vertical="center"/>
    </xf>
    <xf numFmtId="43" fontId="28" fillId="27" borderId="31" xfId="46" applyFont="1" applyFill="1" applyBorder="1" applyAlignment="1">
      <alignment horizontal="center" vertical="center"/>
    </xf>
    <xf numFmtId="43" fontId="28" fillId="27" borderId="32" xfId="46" applyFont="1" applyFill="1" applyBorder="1" applyAlignment="1">
      <alignment horizontal="center" vertical="center"/>
    </xf>
    <xf numFmtId="43" fontId="29" fillId="0" borderId="33" xfId="46" applyFont="1" applyBorder="1" applyAlignment="1">
      <alignment horizontal="center" vertical="center"/>
    </xf>
    <xf numFmtId="43" fontId="29" fillId="0" borderId="15" xfId="46" applyFont="1" applyBorder="1" applyAlignment="1">
      <alignment horizontal="center" vertical="center"/>
    </xf>
    <xf numFmtId="43" fontId="29" fillId="0" borderId="34" xfId="46" applyFont="1" applyBorder="1" applyAlignment="1">
      <alignment horizontal="center" vertical="center"/>
    </xf>
    <xf numFmtId="43" fontId="29" fillId="0" borderId="23" xfId="46" applyFont="1" applyBorder="1" applyAlignment="1">
      <alignment horizontal="center" vertical="center"/>
    </xf>
    <xf numFmtId="43" fontId="29" fillId="0" borderId="10" xfId="46" applyFont="1" applyBorder="1" applyAlignment="1">
      <alignment horizontal="center" vertical="center"/>
    </xf>
    <xf numFmtId="43" fontId="29" fillId="0" borderId="10" xfId="47" applyNumberFormat="1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/>
    </xf>
    <xf numFmtId="43" fontId="29" fillId="0" borderId="35" xfId="47" applyNumberFormat="1" applyFont="1" applyBorder="1" applyAlignment="1">
      <alignment horizontal="center" vertical="center"/>
    </xf>
    <xf numFmtId="0" fontId="29" fillId="0" borderId="24" xfId="47" applyFont="1" applyBorder="1" applyAlignment="1">
      <alignment horizontal="center" vertical="center"/>
    </xf>
    <xf numFmtId="43" fontId="29" fillId="0" borderId="25" xfId="46" applyFont="1" applyBorder="1" applyAlignment="1">
      <alignment horizontal="center" vertical="center"/>
    </xf>
    <xf numFmtId="43" fontId="29" fillId="0" borderId="26" xfId="46" applyFont="1" applyBorder="1" applyAlignment="1">
      <alignment horizontal="center" vertical="center"/>
    </xf>
    <xf numFmtId="43" fontId="29" fillId="0" borderId="26" xfId="47" applyNumberFormat="1" applyFont="1" applyBorder="1" applyAlignment="1">
      <alignment horizontal="center" vertical="center"/>
    </xf>
    <xf numFmtId="0" fontId="29" fillId="0" borderId="26" xfId="47" applyFont="1" applyBorder="1" applyAlignment="1">
      <alignment horizontal="center" vertical="center"/>
    </xf>
    <xf numFmtId="43" fontId="29" fillId="0" borderId="36" xfId="47" applyNumberFormat="1" applyFont="1" applyBorder="1" applyAlignment="1">
      <alignment horizontal="center" vertical="center"/>
    </xf>
    <xf numFmtId="0" fontId="29" fillId="0" borderId="27" xfId="47" applyFont="1" applyBorder="1" applyAlignment="1">
      <alignment horizontal="center" vertical="center"/>
    </xf>
    <xf numFmtId="43" fontId="29" fillId="0" borderId="0" xfId="47" applyNumberFormat="1" applyFont="1" applyAlignment="1">
      <alignment horizontal="center" vertical="center"/>
    </xf>
    <xf numFmtId="43" fontId="28" fillId="0" borderId="10" xfId="46" applyFont="1" applyFill="1" applyBorder="1" applyAlignment="1">
      <alignment horizontal="center" vertical="center"/>
    </xf>
    <xf numFmtId="43" fontId="28" fillId="0" borderId="10" xfId="46" applyFont="1" applyFill="1" applyBorder="1" applyAlignment="1">
      <alignment horizontal="center" vertical="center" wrapText="1"/>
    </xf>
    <xf numFmtId="43" fontId="29" fillId="0" borderId="35" xfId="46" applyFont="1" applyFill="1" applyBorder="1" applyAlignment="1">
      <alignment horizontal="center" vertical="center"/>
    </xf>
    <xf numFmtId="43" fontId="29" fillId="0" borderId="15" xfId="46" applyFont="1" applyFill="1" applyBorder="1" applyAlignment="1">
      <alignment horizontal="center" vertical="center"/>
    </xf>
    <xf numFmtId="43" fontId="29" fillId="0" borderId="13" xfId="46" applyFont="1" applyFill="1" applyBorder="1" applyAlignment="1">
      <alignment horizontal="center" vertical="center"/>
    </xf>
    <xf numFmtId="43" fontId="32" fillId="0" borderId="0" xfId="46" applyFont="1" applyFill="1" applyBorder="1" applyAlignment="1">
      <alignment horizontal="right" vertical="center" wrapText="1"/>
    </xf>
    <xf numFmtId="43" fontId="29" fillId="0" borderId="0" xfId="46" applyFont="1" applyFill="1" applyBorder="1" applyAlignment="1">
      <alignment horizontal="right" vertical="center" wrapText="1"/>
    </xf>
    <xf numFmtId="43" fontId="27" fillId="0" borderId="10" xfId="46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 2" xfId="46"/>
    <cellStyle name="Excel Built-in Normal" xfId="28"/>
    <cellStyle name="Excel Built-in Normal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7"/>
    <cellStyle name="Normal 4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\Desktop\Docs\Sector-59\Inventory\Copy%20of%20240117-Sector%2059-%20CA%20%20SA-%20CRM%20With%20Balcony%20A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I &amp; BUA+Lifts"/>
      <sheetName val="FSI &amp; BUA +0.5 balcony"/>
      <sheetName val="FSI &amp; BUA"/>
      <sheetName val="Detailed BUA"/>
      <sheetName val="CA &amp; Saleable Area"/>
      <sheetName val="Saleable Area factor achieved"/>
      <sheetName val="Detailed Saleable Area"/>
      <sheetName val="Rera CA - CRM"/>
    </sheetNames>
    <sheetDataSet>
      <sheetData sheetId="0" refreshError="1"/>
      <sheetData sheetId="1" refreshError="1"/>
      <sheetData sheetId="2" refreshError="1">
        <row r="35">
          <cell r="E35">
            <v>463.17491999999999</v>
          </cell>
        </row>
        <row r="36">
          <cell r="E36">
            <v>489.11615999999992</v>
          </cell>
        </row>
        <row r="37">
          <cell r="E37">
            <v>1067.7888</v>
          </cell>
        </row>
        <row r="54">
          <cell r="E54">
            <v>542.93615999999997</v>
          </cell>
        </row>
        <row r="55">
          <cell r="E55">
            <v>576.19691999999998</v>
          </cell>
        </row>
        <row r="56">
          <cell r="E56">
            <v>1116.98028</v>
          </cell>
        </row>
        <row r="77">
          <cell r="E77">
            <v>463.17491999999999</v>
          </cell>
        </row>
        <row r="78">
          <cell r="E78">
            <v>489.11615999999992</v>
          </cell>
        </row>
        <row r="79">
          <cell r="E79">
            <v>1067.7888</v>
          </cell>
        </row>
        <row r="96">
          <cell r="E96">
            <v>489.11615999999992</v>
          </cell>
        </row>
        <row r="97">
          <cell r="E97">
            <v>489.11615999999992</v>
          </cell>
        </row>
        <row r="98">
          <cell r="E98">
            <v>1085.3879400000001</v>
          </cell>
        </row>
        <row r="117">
          <cell r="E117">
            <v>542.93615999999997</v>
          </cell>
        </row>
        <row r="118">
          <cell r="E118">
            <v>576.19691999999998</v>
          </cell>
        </row>
        <row r="119">
          <cell r="E119">
            <v>1116.98028</v>
          </cell>
        </row>
        <row r="140">
          <cell r="E140">
            <v>570.59964000000002</v>
          </cell>
        </row>
        <row r="141">
          <cell r="E141">
            <v>591.58943999999997</v>
          </cell>
        </row>
        <row r="142">
          <cell r="E142">
            <v>955.30499999999984</v>
          </cell>
        </row>
        <row r="143">
          <cell r="E143">
            <v>1001.4825599999998</v>
          </cell>
        </row>
      </sheetData>
      <sheetData sheetId="3" refreshError="1">
        <row r="23">
          <cell r="J23">
            <v>40</v>
          </cell>
        </row>
        <row r="53">
          <cell r="J53">
            <v>40</v>
          </cell>
        </row>
        <row r="73">
          <cell r="J73">
            <v>39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CHAY" refreshedDate="45591.981697685187" createdVersion="8" refreshedVersion="8" minRefreshableVersion="3" recordCount="243">
  <cacheSource type="worksheet">
    <worksheetSource ref="A1:O244" sheet="Tower-3 to 5"/>
  </cacheSource>
  <cacheFields count="15">
    <cacheField name="S.NO." numFmtId="0">
      <sharedItems containsSemiMixedTypes="0" containsString="0" containsNumber="1" containsInteger="1" minValue="1" maxValue="243"/>
    </cacheField>
    <cacheField name="UNIT CONFIGURATION" numFmtId="0">
      <sharedItems count="5">
        <s v="3 BHK S"/>
        <s v="3 BHK L"/>
        <s v="PH"/>
        <s v="4 BHK L"/>
        <s v="4 BHK S"/>
      </sharedItems>
    </cacheField>
    <cacheField name="TOWER NO" numFmtId="0">
      <sharedItems/>
    </cacheField>
    <cacheField name="FLOOR NO." numFmtId="0">
      <sharedItems containsSemiMixedTypes="0" containsString="0" containsNumber="1" containsInteger="1" minValue="2" maxValue="42"/>
    </cacheField>
    <cacheField name="UNIT_NO" numFmtId="0">
      <sharedItems containsMixedTypes="1" containsNumber="1" containsInteger="1" minValue="201" maxValue="4102"/>
    </cacheField>
    <cacheField name="UNIT_NO FOR CRM" numFmtId="0">
      <sharedItems/>
    </cacheField>
    <cacheField name="SUPER AREA_x000a_(In Sqft)" numFmtId="2">
      <sharedItems containsSemiMixedTypes="0" containsString="0" containsNumber="1" minValue="2319.85" maxValue="6817.67"/>
    </cacheField>
    <cacheField name="Super Area Sq.mt" numFmtId="2">
      <sharedItems containsSemiMixedTypes="0" containsString="0" containsNumber="1" minValue="215.52" maxValue="633.38"/>
    </cacheField>
    <cacheField name="CARPET AREA_x000a_(In Sqft)" numFmtId="2">
      <sharedItems containsSemiMixedTypes="0" containsString="0" containsNumber="1" minValue="1322.31" maxValue="3886.07"/>
    </cacheField>
    <cacheField name="CARPET AREA_x000a_(In SqMt)" numFmtId="2">
      <sharedItems containsSemiMixedTypes="0" containsString="0" containsNumber="1" minValue="122.85" maxValue="361.02"/>
    </cacheField>
    <cacheField name="BALCONY AREA_x000a_(In Sqft)" numFmtId="2">
      <sharedItems containsSemiMixedTypes="0" containsString="0" containsNumber="1" minValue="463.17" maxValue="1184.26"/>
    </cacheField>
    <cacheField name="BALCONY AREA_x000a_(In SqMt)" numFmtId="2">
      <sharedItems containsSemiMixedTypes="0" containsString="0" containsNumber="1" minValue="43.03" maxValue="110.02"/>
    </cacheField>
    <cacheField name="Floor PLC" numFmtId="2">
      <sharedItems containsSemiMixedTypes="0" containsString="0" containsNumber="1" containsInteger="1" minValue="100" maxValue="400"/>
    </cacheField>
    <cacheField name="Club/Lagoon_x000a_PLC" numFmtId="2">
      <sharedItems containsSemiMixedTypes="0" containsString="0" containsNumber="1" containsInteger="1" minValue="0" maxValue="200"/>
    </cacheField>
    <cacheField name="Aravalli Facing PLC" numFmtId="2">
      <sharedItems containsSemiMixedTypes="0" containsString="0" containsNumber="1" containsInteger="1" minValue="0" maxValue="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">
  <r>
    <n v="1"/>
    <x v="0"/>
    <s v="T3"/>
    <n v="2"/>
    <n v="201"/>
    <s v="T3-201"/>
    <n v="2319.85"/>
    <n v="215.52"/>
    <n v="1322.31"/>
    <n v="122.85"/>
    <n v="463.17"/>
    <n v="43.03"/>
    <n v="300"/>
    <n v="200"/>
    <n v="0"/>
  </r>
  <r>
    <n v="2"/>
    <x v="1"/>
    <s v="T3"/>
    <n v="2"/>
    <n v="202"/>
    <s v="T3-202"/>
    <n v="2530.37"/>
    <n v="235.08"/>
    <n v="1442.31"/>
    <n v="133.99"/>
    <n v="491.27"/>
    <n v="45.64"/>
    <n v="300"/>
    <n v="200"/>
    <n v="0"/>
  </r>
  <r>
    <n v="3"/>
    <x v="0"/>
    <s v="T3"/>
    <n v="3"/>
    <n v="301"/>
    <s v="T3-301"/>
    <n v="2319.85"/>
    <n v="215.52"/>
    <n v="1322.31"/>
    <n v="122.85"/>
    <n v="463.17"/>
    <n v="43.03"/>
    <n v="300"/>
    <n v="200"/>
    <n v="0"/>
  </r>
  <r>
    <n v="4"/>
    <x v="1"/>
    <s v="T3"/>
    <n v="3"/>
    <n v="302"/>
    <s v="T3-302"/>
    <n v="2530.37"/>
    <n v="235.08"/>
    <n v="1442.31"/>
    <n v="133.99"/>
    <n v="491.27"/>
    <n v="45.64"/>
    <n v="300"/>
    <n v="200"/>
    <n v="0"/>
  </r>
  <r>
    <n v="5"/>
    <x v="0"/>
    <s v="T3"/>
    <n v="4"/>
    <n v="401"/>
    <s v="T3-401"/>
    <n v="2319.85"/>
    <n v="215.52"/>
    <n v="1322.31"/>
    <n v="122.85"/>
    <n v="463.17"/>
    <n v="43.03"/>
    <n v="300"/>
    <n v="200"/>
    <n v="0"/>
  </r>
  <r>
    <n v="6"/>
    <x v="1"/>
    <s v="T3"/>
    <n v="4"/>
    <n v="402"/>
    <s v="T3-402"/>
    <n v="2530.37"/>
    <n v="235.08"/>
    <n v="1442.31"/>
    <n v="133.99"/>
    <n v="491.27"/>
    <n v="45.64"/>
    <n v="300"/>
    <n v="200"/>
    <n v="0"/>
  </r>
  <r>
    <n v="7"/>
    <x v="0"/>
    <s v="T3"/>
    <n v="5"/>
    <n v="501"/>
    <s v="T3-501"/>
    <n v="2319.85"/>
    <n v="215.52"/>
    <n v="1322.31"/>
    <n v="122.85"/>
    <n v="463.17"/>
    <n v="43.03"/>
    <n v="300"/>
    <n v="200"/>
    <n v="0"/>
  </r>
  <r>
    <n v="8"/>
    <x v="1"/>
    <s v="T3"/>
    <n v="5"/>
    <n v="502"/>
    <s v="T3-502"/>
    <n v="2530.37"/>
    <n v="235.08"/>
    <n v="1442.31"/>
    <n v="133.99"/>
    <n v="491.27"/>
    <n v="45.64"/>
    <n v="300"/>
    <n v="200"/>
    <n v="0"/>
  </r>
  <r>
    <n v="9"/>
    <x v="0"/>
    <s v="T3"/>
    <n v="6"/>
    <n v="601"/>
    <s v="T3-601"/>
    <n v="2319.85"/>
    <n v="215.52"/>
    <n v="1322.31"/>
    <n v="122.85"/>
    <n v="463.17"/>
    <n v="43.03"/>
    <n v="300"/>
    <n v="200"/>
    <n v="0"/>
  </r>
  <r>
    <n v="10"/>
    <x v="1"/>
    <s v="T3"/>
    <n v="6"/>
    <n v="602"/>
    <s v="T3-602"/>
    <n v="2530.37"/>
    <n v="235.08"/>
    <n v="1442.31"/>
    <n v="133.99"/>
    <n v="491.27"/>
    <n v="45.64"/>
    <n v="300"/>
    <n v="200"/>
    <n v="0"/>
  </r>
  <r>
    <n v="11"/>
    <x v="0"/>
    <s v="T3"/>
    <n v="7"/>
    <n v="701"/>
    <s v="T3-701"/>
    <n v="2319.85"/>
    <n v="215.52"/>
    <n v="1322.31"/>
    <n v="122.85"/>
    <n v="463.17"/>
    <n v="43.03"/>
    <n v="300"/>
    <n v="200"/>
    <n v="0"/>
  </r>
  <r>
    <n v="12"/>
    <x v="1"/>
    <s v="T3"/>
    <n v="7"/>
    <n v="702"/>
    <s v="T3-702"/>
    <n v="2530.37"/>
    <n v="235.08"/>
    <n v="1442.31"/>
    <n v="133.99"/>
    <n v="491.27"/>
    <n v="45.64"/>
    <n v="300"/>
    <n v="200"/>
    <n v="0"/>
  </r>
  <r>
    <n v="13"/>
    <x v="0"/>
    <s v="T3"/>
    <n v="8"/>
    <n v="801"/>
    <s v="T3-801"/>
    <n v="2319.85"/>
    <n v="215.52"/>
    <n v="1322.31"/>
    <n v="122.85"/>
    <n v="463.17"/>
    <n v="43.03"/>
    <n v="300"/>
    <n v="200"/>
    <n v="0"/>
  </r>
  <r>
    <n v="14"/>
    <x v="1"/>
    <s v="T3"/>
    <n v="8"/>
    <n v="802"/>
    <s v="T3-802"/>
    <n v="2530.37"/>
    <n v="235.08"/>
    <n v="1442.31"/>
    <n v="133.99"/>
    <n v="491.27"/>
    <n v="45.64"/>
    <n v="300"/>
    <n v="200"/>
    <n v="0"/>
  </r>
  <r>
    <n v="15"/>
    <x v="0"/>
    <s v="T3"/>
    <n v="9"/>
    <n v="901"/>
    <s v="T3-901"/>
    <n v="2319.85"/>
    <n v="215.52"/>
    <n v="1322.31"/>
    <n v="122.85"/>
    <n v="463.17"/>
    <n v="43.03"/>
    <n v="300"/>
    <n v="200"/>
    <n v="0"/>
  </r>
  <r>
    <n v="16"/>
    <x v="1"/>
    <s v="T3"/>
    <n v="9"/>
    <n v="902"/>
    <s v="T3-902"/>
    <n v="2530.37"/>
    <n v="235.08"/>
    <n v="1442.31"/>
    <n v="133.99"/>
    <n v="491.27"/>
    <n v="45.64"/>
    <n v="300"/>
    <n v="200"/>
    <n v="0"/>
  </r>
  <r>
    <n v="17"/>
    <x v="0"/>
    <s v="T3"/>
    <n v="10"/>
    <n v="1001"/>
    <s v="T3-1001"/>
    <n v="2319.85"/>
    <n v="215.52"/>
    <n v="1322.31"/>
    <n v="122.85"/>
    <n v="463.17"/>
    <n v="43.03"/>
    <n v="300"/>
    <n v="200"/>
    <n v="0"/>
  </r>
  <r>
    <n v="18"/>
    <x v="1"/>
    <s v="T3"/>
    <n v="10"/>
    <n v="1002"/>
    <s v="T3-1002"/>
    <n v="2530.37"/>
    <n v="235.08"/>
    <n v="1442.31"/>
    <n v="133.99"/>
    <n v="491.27"/>
    <n v="45.64"/>
    <n v="300"/>
    <n v="200"/>
    <n v="0"/>
  </r>
  <r>
    <n v="19"/>
    <x v="0"/>
    <s v="T3"/>
    <n v="11"/>
    <n v="1101"/>
    <s v="T3-1101"/>
    <n v="2319.85"/>
    <n v="215.52"/>
    <n v="1322.31"/>
    <n v="122.85"/>
    <n v="463.17"/>
    <n v="43.03"/>
    <n v="300"/>
    <n v="200"/>
    <n v="0"/>
  </r>
  <r>
    <n v="20"/>
    <x v="1"/>
    <s v="T3"/>
    <n v="11"/>
    <n v="1102"/>
    <s v="T3-1102"/>
    <n v="2530.37"/>
    <n v="235.08"/>
    <n v="1442.31"/>
    <n v="133.99"/>
    <n v="491.27"/>
    <n v="45.64"/>
    <n v="300"/>
    <n v="200"/>
    <n v="0"/>
  </r>
  <r>
    <n v="21"/>
    <x v="0"/>
    <s v="T3"/>
    <n v="12"/>
    <n v="1201"/>
    <s v="T3-1201"/>
    <n v="2319.85"/>
    <n v="215.52"/>
    <n v="1322.31"/>
    <n v="122.85"/>
    <n v="463.17"/>
    <n v="43.03"/>
    <n v="150"/>
    <n v="50"/>
    <n v="100"/>
  </r>
  <r>
    <n v="22"/>
    <x v="1"/>
    <s v="T3"/>
    <n v="12"/>
    <n v="1202"/>
    <s v="T3-1202"/>
    <n v="2530.37"/>
    <n v="235.08"/>
    <n v="1442.31"/>
    <n v="133.99"/>
    <n v="491.27"/>
    <n v="45.64"/>
    <n v="150"/>
    <n v="50"/>
    <n v="100"/>
  </r>
  <r>
    <n v="23"/>
    <x v="0"/>
    <s v="T3"/>
    <n v="13"/>
    <s v="1201A"/>
    <s v="T3-1201A"/>
    <n v="2319.85"/>
    <n v="215.52"/>
    <n v="1322.31"/>
    <n v="122.85"/>
    <n v="463.17"/>
    <n v="43.03"/>
    <n v="150"/>
    <n v="50"/>
    <n v="100"/>
  </r>
  <r>
    <n v="24"/>
    <x v="1"/>
    <s v="T3"/>
    <n v="13"/>
    <s v="1202A"/>
    <s v="T3-1202A"/>
    <n v="2530.37"/>
    <n v="235.08"/>
    <n v="1442.31"/>
    <n v="133.99"/>
    <n v="491.27"/>
    <n v="45.64"/>
    <n v="150"/>
    <n v="50"/>
    <n v="100"/>
  </r>
  <r>
    <n v="25"/>
    <x v="0"/>
    <s v="T3"/>
    <n v="14"/>
    <n v="1401"/>
    <s v="T3-1401"/>
    <n v="2319.85"/>
    <n v="215.52"/>
    <n v="1322.31"/>
    <n v="122.85"/>
    <n v="463.17"/>
    <n v="43.03"/>
    <n v="150"/>
    <n v="50"/>
    <n v="100"/>
  </r>
  <r>
    <n v="26"/>
    <x v="1"/>
    <s v="T3"/>
    <n v="14"/>
    <n v="1402"/>
    <s v="T3-1402"/>
    <n v="2530.37"/>
    <n v="235.08"/>
    <n v="1442.31"/>
    <n v="133.99"/>
    <n v="491.27"/>
    <n v="45.64"/>
    <n v="150"/>
    <n v="50"/>
    <n v="100"/>
  </r>
  <r>
    <n v="27"/>
    <x v="0"/>
    <s v="T3"/>
    <n v="15"/>
    <n v="1501"/>
    <s v="T3-1501"/>
    <n v="2319.85"/>
    <n v="215.52"/>
    <n v="1322.31"/>
    <n v="122.85"/>
    <n v="463.17"/>
    <n v="43.03"/>
    <n v="150"/>
    <n v="50"/>
    <n v="100"/>
  </r>
  <r>
    <n v="28"/>
    <x v="1"/>
    <s v="T3"/>
    <n v="15"/>
    <n v="1502"/>
    <s v="T3-1502"/>
    <n v="2530.37"/>
    <n v="235.08"/>
    <n v="1442.31"/>
    <n v="133.99"/>
    <n v="491.27"/>
    <n v="45.64"/>
    <n v="150"/>
    <n v="50"/>
    <n v="100"/>
  </r>
  <r>
    <n v="29"/>
    <x v="0"/>
    <s v="T3"/>
    <n v="16"/>
    <n v="1601"/>
    <s v="T3-1601"/>
    <n v="2319.85"/>
    <n v="215.52"/>
    <n v="1322.31"/>
    <n v="122.85"/>
    <n v="463.17"/>
    <n v="43.03"/>
    <n v="150"/>
    <n v="50"/>
    <n v="100"/>
  </r>
  <r>
    <n v="30"/>
    <x v="1"/>
    <s v="T3"/>
    <n v="16"/>
    <n v="1602"/>
    <s v="T3-1602"/>
    <n v="2530.37"/>
    <n v="235.08"/>
    <n v="1442.31"/>
    <n v="133.99"/>
    <n v="491.27"/>
    <n v="45.64"/>
    <n v="150"/>
    <n v="50"/>
    <n v="100"/>
  </r>
  <r>
    <n v="31"/>
    <x v="0"/>
    <s v="T3"/>
    <n v="17"/>
    <n v="1701"/>
    <s v="T3-1701"/>
    <n v="2319.85"/>
    <n v="215.52"/>
    <n v="1322.31"/>
    <n v="122.85"/>
    <n v="463.17"/>
    <n v="43.03"/>
    <n v="150"/>
    <n v="50"/>
    <n v="100"/>
  </r>
  <r>
    <n v="32"/>
    <x v="1"/>
    <s v="T3"/>
    <n v="17"/>
    <n v="1702"/>
    <s v="T3-1702"/>
    <n v="2530.37"/>
    <n v="235.08"/>
    <n v="1442.31"/>
    <n v="133.99"/>
    <n v="491.27"/>
    <n v="45.64"/>
    <n v="150"/>
    <n v="50"/>
    <n v="100"/>
  </r>
  <r>
    <n v="33"/>
    <x v="0"/>
    <s v="T3"/>
    <n v="18"/>
    <n v="1801"/>
    <s v="T3-1801"/>
    <n v="2319.85"/>
    <n v="215.52"/>
    <n v="1322.31"/>
    <n v="122.85"/>
    <n v="463.17"/>
    <n v="43.03"/>
    <n v="150"/>
    <n v="50"/>
    <n v="100"/>
  </r>
  <r>
    <n v="34"/>
    <x v="1"/>
    <s v="T3"/>
    <n v="18"/>
    <n v="1802"/>
    <s v="T3-1802"/>
    <n v="2530.37"/>
    <n v="235.08"/>
    <n v="1442.31"/>
    <n v="133.99"/>
    <n v="491.27"/>
    <n v="45.64"/>
    <n v="150"/>
    <n v="50"/>
    <n v="100"/>
  </r>
  <r>
    <n v="35"/>
    <x v="0"/>
    <s v="T3"/>
    <n v="19"/>
    <n v="1901"/>
    <s v="T3-1901"/>
    <n v="2319.85"/>
    <n v="215.52"/>
    <n v="1322.31"/>
    <n v="122.85"/>
    <n v="463.17"/>
    <n v="43.03"/>
    <n v="150"/>
    <n v="50"/>
    <n v="100"/>
  </r>
  <r>
    <n v="36"/>
    <x v="1"/>
    <s v="T3"/>
    <n v="19"/>
    <n v="1902"/>
    <s v="T3-1902"/>
    <n v="2530.37"/>
    <n v="235.08"/>
    <n v="1442.31"/>
    <n v="133.99"/>
    <n v="491.27"/>
    <n v="45.64"/>
    <n v="150"/>
    <n v="50"/>
    <n v="100"/>
  </r>
  <r>
    <n v="37"/>
    <x v="0"/>
    <s v="T3"/>
    <n v="20"/>
    <n v="2001"/>
    <s v="T3-2001"/>
    <n v="2319.85"/>
    <n v="215.52"/>
    <n v="1322.31"/>
    <n v="122.85"/>
    <n v="463.17"/>
    <n v="43.03"/>
    <n v="150"/>
    <n v="50"/>
    <n v="100"/>
  </r>
  <r>
    <n v="38"/>
    <x v="1"/>
    <s v="T3"/>
    <n v="20"/>
    <n v="2002"/>
    <s v="T3-2002"/>
    <n v="2530.37"/>
    <n v="235.08"/>
    <n v="1442.31"/>
    <n v="133.99"/>
    <n v="491.27"/>
    <n v="45.64"/>
    <n v="150"/>
    <n v="50"/>
    <n v="100"/>
  </r>
  <r>
    <n v="39"/>
    <x v="0"/>
    <s v="T3"/>
    <n v="21"/>
    <n v="2101"/>
    <s v="T3-2101"/>
    <n v="2319.85"/>
    <n v="215.52"/>
    <n v="1322.31"/>
    <n v="122.85"/>
    <n v="463.17"/>
    <n v="43.03"/>
    <n v="150"/>
    <n v="50"/>
    <n v="100"/>
  </r>
  <r>
    <n v="40"/>
    <x v="1"/>
    <s v="T3"/>
    <n v="21"/>
    <n v="2102"/>
    <s v="T3-2102"/>
    <n v="2530.37"/>
    <n v="235.08"/>
    <n v="1442.31"/>
    <n v="133.99"/>
    <n v="491.27"/>
    <n v="45.64"/>
    <n v="150"/>
    <n v="50"/>
    <n v="100"/>
  </r>
  <r>
    <n v="41"/>
    <x v="0"/>
    <s v="T3"/>
    <n v="22"/>
    <n v="2201"/>
    <s v="T3-2201"/>
    <n v="2319.85"/>
    <n v="215.52"/>
    <n v="1322.31"/>
    <n v="122.85"/>
    <n v="463.17"/>
    <n v="43.03"/>
    <n v="100"/>
    <n v="0"/>
    <n v="300"/>
  </r>
  <r>
    <n v="42"/>
    <x v="1"/>
    <s v="T3"/>
    <n v="22"/>
    <n v="2202"/>
    <s v="T3-2202"/>
    <n v="2530.37"/>
    <n v="235.08"/>
    <n v="1442.31"/>
    <n v="133.99"/>
    <n v="491.27"/>
    <n v="45.64"/>
    <n v="100"/>
    <n v="0"/>
    <n v="300"/>
  </r>
  <r>
    <n v="43"/>
    <x v="0"/>
    <s v="T3"/>
    <n v="23"/>
    <n v="2301"/>
    <s v="T3-2301"/>
    <n v="2319.85"/>
    <n v="215.52"/>
    <n v="1322.31"/>
    <n v="122.85"/>
    <n v="463.17"/>
    <n v="43.03"/>
    <n v="100"/>
    <n v="0"/>
    <n v="300"/>
  </r>
  <r>
    <n v="44"/>
    <x v="1"/>
    <s v="T3"/>
    <n v="23"/>
    <n v="2302"/>
    <s v="T3-2302"/>
    <n v="2530.37"/>
    <n v="235.08"/>
    <n v="1442.31"/>
    <n v="133.99"/>
    <n v="491.27"/>
    <n v="45.64"/>
    <n v="100"/>
    <n v="0"/>
    <n v="300"/>
  </r>
  <r>
    <n v="45"/>
    <x v="0"/>
    <s v="T3"/>
    <n v="24"/>
    <n v="2401"/>
    <s v="T3-2401"/>
    <n v="2319.85"/>
    <n v="215.52"/>
    <n v="1322.31"/>
    <n v="122.85"/>
    <n v="463.17"/>
    <n v="43.03"/>
    <n v="100"/>
    <n v="0"/>
    <n v="300"/>
  </r>
  <r>
    <n v="46"/>
    <x v="1"/>
    <s v="T3"/>
    <n v="24"/>
    <n v="2402"/>
    <s v="T3-2402"/>
    <n v="2530.37"/>
    <n v="235.08"/>
    <n v="1442.31"/>
    <n v="133.99"/>
    <n v="491.27"/>
    <n v="45.64"/>
    <n v="100"/>
    <n v="0"/>
    <n v="300"/>
  </r>
  <r>
    <n v="47"/>
    <x v="0"/>
    <s v="T3"/>
    <n v="25"/>
    <n v="2501"/>
    <s v="T3-2501"/>
    <n v="2319.85"/>
    <n v="215.52"/>
    <n v="1322.31"/>
    <n v="122.85"/>
    <n v="463.17"/>
    <n v="43.03"/>
    <n v="100"/>
    <n v="0"/>
    <n v="300"/>
  </r>
  <r>
    <n v="48"/>
    <x v="1"/>
    <s v="T3"/>
    <n v="25"/>
    <n v="2502"/>
    <s v="T3-2502"/>
    <n v="2530.37"/>
    <n v="235.08"/>
    <n v="1442.31"/>
    <n v="133.99"/>
    <n v="491.27"/>
    <n v="45.64"/>
    <n v="100"/>
    <n v="0"/>
    <n v="300"/>
  </r>
  <r>
    <n v="49"/>
    <x v="0"/>
    <s v="T3"/>
    <n v="26"/>
    <n v="2601"/>
    <s v="T3-2601"/>
    <n v="2319.85"/>
    <n v="215.52"/>
    <n v="1322.31"/>
    <n v="122.85"/>
    <n v="463.17"/>
    <n v="43.03"/>
    <n v="100"/>
    <n v="0"/>
    <n v="300"/>
  </r>
  <r>
    <n v="50"/>
    <x v="1"/>
    <s v="T3"/>
    <n v="26"/>
    <n v="2602"/>
    <s v="T3-2602"/>
    <n v="2530.37"/>
    <n v="235.08"/>
    <n v="1442.31"/>
    <n v="133.99"/>
    <n v="491.27"/>
    <n v="45.64"/>
    <n v="100"/>
    <n v="0"/>
    <n v="300"/>
  </r>
  <r>
    <n v="51"/>
    <x v="0"/>
    <s v="T3"/>
    <n v="27"/>
    <n v="2701"/>
    <s v="T3-2701"/>
    <n v="2319.85"/>
    <n v="215.52"/>
    <n v="1322.31"/>
    <n v="122.85"/>
    <n v="463.17"/>
    <n v="43.03"/>
    <n v="100"/>
    <n v="0"/>
    <n v="300"/>
  </r>
  <r>
    <n v="52"/>
    <x v="1"/>
    <s v="T3"/>
    <n v="27"/>
    <n v="2702"/>
    <s v="T3-2702"/>
    <n v="2530.37"/>
    <n v="235.08"/>
    <n v="1442.31"/>
    <n v="133.99"/>
    <n v="491.27"/>
    <n v="45.64"/>
    <n v="100"/>
    <n v="0"/>
    <n v="300"/>
  </r>
  <r>
    <n v="53"/>
    <x v="0"/>
    <s v="T3"/>
    <n v="28"/>
    <n v="2801"/>
    <s v="T3-2801"/>
    <n v="2319.85"/>
    <n v="215.52"/>
    <n v="1322.31"/>
    <n v="122.85"/>
    <n v="463.17"/>
    <n v="43.03"/>
    <n v="100"/>
    <n v="0"/>
    <n v="300"/>
  </r>
  <r>
    <n v="54"/>
    <x v="1"/>
    <s v="T3"/>
    <n v="28"/>
    <n v="2802"/>
    <s v="T3-2802"/>
    <n v="2530.37"/>
    <n v="235.08"/>
    <n v="1442.31"/>
    <n v="133.99"/>
    <n v="491.27"/>
    <n v="45.64"/>
    <n v="100"/>
    <n v="0"/>
    <n v="300"/>
  </r>
  <r>
    <n v="55"/>
    <x v="0"/>
    <s v="T3"/>
    <n v="29"/>
    <n v="2901"/>
    <s v="T3-2901"/>
    <n v="2319.85"/>
    <n v="215.52"/>
    <n v="1322.31"/>
    <n v="122.85"/>
    <n v="463.17"/>
    <n v="43.03"/>
    <n v="100"/>
    <n v="0"/>
    <n v="300"/>
  </r>
  <r>
    <n v="56"/>
    <x v="1"/>
    <s v="T3"/>
    <n v="29"/>
    <n v="2902"/>
    <s v="T3-2902"/>
    <n v="2530.37"/>
    <n v="235.08"/>
    <n v="1442.31"/>
    <n v="133.99"/>
    <n v="491.27"/>
    <n v="45.64"/>
    <n v="100"/>
    <n v="0"/>
    <n v="300"/>
  </r>
  <r>
    <n v="57"/>
    <x v="0"/>
    <s v="T3"/>
    <n v="30"/>
    <n v="3001"/>
    <s v="T3-3001"/>
    <n v="2319.85"/>
    <n v="215.52"/>
    <n v="1322.31"/>
    <n v="122.85"/>
    <n v="463.17"/>
    <n v="43.03"/>
    <n v="100"/>
    <n v="0"/>
    <n v="300"/>
  </r>
  <r>
    <n v="58"/>
    <x v="1"/>
    <s v="T3"/>
    <n v="30"/>
    <n v="3002"/>
    <s v="T3-3002"/>
    <n v="2530.37"/>
    <n v="235.08"/>
    <n v="1442.31"/>
    <n v="133.99"/>
    <n v="491.27"/>
    <n v="45.64"/>
    <n v="100"/>
    <n v="0"/>
    <n v="300"/>
  </r>
  <r>
    <n v="59"/>
    <x v="0"/>
    <s v="T3"/>
    <n v="31"/>
    <n v="3101"/>
    <s v="T3-3101"/>
    <n v="2319.85"/>
    <n v="215.52"/>
    <n v="1322.31"/>
    <n v="122.85"/>
    <n v="463.17"/>
    <n v="43.03"/>
    <n v="100"/>
    <n v="0"/>
    <n v="300"/>
  </r>
  <r>
    <n v="60"/>
    <x v="1"/>
    <s v="T3"/>
    <n v="31"/>
    <n v="3102"/>
    <s v="T3-3102"/>
    <n v="2530.37"/>
    <n v="235.08"/>
    <n v="1442.31"/>
    <n v="133.99"/>
    <n v="491.27"/>
    <n v="45.64"/>
    <n v="100"/>
    <n v="0"/>
    <n v="300"/>
  </r>
  <r>
    <n v="61"/>
    <x v="0"/>
    <s v="T3"/>
    <n v="32"/>
    <n v="3201"/>
    <s v="T3-3201"/>
    <n v="2319.85"/>
    <n v="215.52"/>
    <n v="1322.31"/>
    <n v="122.85"/>
    <n v="463.17"/>
    <n v="43.03"/>
    <n v="200"/>
    <n v="0"/>
    <n v="300"/>
  </r>
  <r>
    <n v="62"/>
    <x v="1"/>
    <s v="T3"/>
    <n v="32"/>
    <n v="3202"/>
    <s v="T3-3202"/>
    <n v="2530.37"/>
    <n v="235.08"/>
    <n v="1442.31"/>
    <n v="133.99"/>
    <n v="491.27"/>
    <n v="45.64"/>
    <n v="200"/>
    <n v="0"/>
    <n v="300"/>
  </r>
  <r>
    <n v="63"/>
    <x v="0"/>
    <s v="T3"/>
    <n v="33"/>
    <n v="3301"/>
    <s v="T3-3301"/>
    <n v="2319.85"/>
    <n v="215.52"/>
    <n v="1322.31"/>
    <n v="122.85"/>
    <n v="463.17"/>
    <n v="43.03"/>
    <n v="200"/>
    <n v="0"/>
    <n v="300"/>
  </r>
  <r>
    <n v="64"/>
    <x v="1"/>
    <s v="T3"/>
    <n v="33"/>
    <n v="3302"/>
    <s v="T3-3302"/>
    <n v="2530.37"/>
    <n v="235.08"/>
    <n v="1442.31"/>
    <n v="133.99"/>
    <n v="491.27"/>
    <n v="45.64"/>
    <n v="200"/>
    <n v="0"/>
    <n v="300"/>
  </r>
  <r>
    <n v="65"/>
    <x v="0"/>
    <s v="T3"/>
    <n v="34"/>
    <n v="3401"/>
    <s v="T3-3401"/>
    <n v="2319.85"/>
    <n v="215.52"/>
    <n v="1322.31"/>
    <n v="122.85"/>
    <n v="463.17"/>
    <n v="43.03"/>
    <n v="200"/>
    <n v="0"/>
    <n v="300"/>
  </r>
  <r>
    <n v="66"/>
    <x v="1"/>
    <s v="T3"/>
    <n v="34"/>
    <n v="3402"/>
    <s v="T3-3402"/>
    <n v="2530.37"/>
    <n v="235.08"/>
    <n v="1442.31"/>
    <n v="133.99"/>
    <n v="491.27"/>
    <n v="45.64"/>
    <n v="200"/>
    <n v="0"/>
    <n v="300"/>
  </r>
  <r>
    <n v="67"/>
    <x v="0"/>
    <s v="T3"/>
    <n v="35"/>
    <n v="3501"/>
    <s v="T3-3501"/>
    <n v="2319.85"/>
    <n v="215.52"/>
    <n v="1322.31"/>
    <n v="122.85"/>
    <n v="463.17"/>
    <n v="43.03"/>
    <n v="200"/>
    <n v="0"/>
    <n v="300"/>
  </r>
  <r>
    <n v="68"/>
    <x v="1"/>
    <s v="T3"/>
    <n v="35"/>
    <n v="3502"/>
    <s v="T3-3502"/>
    <n v="2530.37"/>
    <n v="235.08"/>
    <n v="1442.31"/>
    <n v="133.99"/>
    <n v="491.27"/>
    <n v="45.64"/>
    <n v="200"/>
    <n v="0"/>
    <n v="300"/>
  </r>
  <r>
    <n v="69"/>
    <x v="0"/>
    <s v="T3"/>
    <n v="36"/>
    <n v="3601"/>
    <s v="T3-3601"/>
    <n v="2319.85"/>
    <n v="215.52"/>
    <n v="1322.31"/>
    <n v="122.85"/>
    <n v="463.17"/>
    <n v="43.03"/>
    <n v="200"/>
    <n v="0"/>
    <n v="300"/>
  </r>
  <r>
    <n v="70"/>
    <x v="1"/>
    <s v="T3"/>
    <n v="36"/>
    <n v="3602"/>
    <s v="T3-3602"/>
    <n v="2530.37"/>
    <n v="235.08"/>
    <n v="1442.31"/>
    <n v="133.99"/>
    <n v="491.27"/>
    <n v="45.64"/>
    <n v="200"/>
    <n v="0"/>
    <n v="300"/>
  </r>
  <r>
    <n v="71"/>
    <x v="0"/>
    <s v="T3"/>
    <n v="37"/>
    <n v="3701"/>
    <s v="T3-3701"/>
    <n v="2319.85"/>
    <n v="215.52"/>
    <n v="1322.31"/>
    <n v="122.85"/>
    <n v="463.17"/>
    <n v="43.03"/>
    <n v="200"/>
    <n v="0"/>
    <n v="300"/>
  </r>
  <r>
    <n v="72"/>
    <x v="1"/>
    <s v="T3"/>
    <n v="37"/>
    <n v="3702"/>
    <s v="T3-3702"/>
    <n v="2530.37"/>
    <n v="235.08"/>
    <n v="1442.31"/>
    <n v="133.99"/>
    <n v="491.27"/>
    <n v="45.64"/>
    <n v="200"/>
    <n v="0"/>
    <n v="300"/>
  </r>
  <r>
    <n v="73"/>
    <x v="0"/>
    <s v="T3"/>
    <n v="38"/>
    <n v="3801"/>
    <s v="T3-3801"/>
    <n v="2319.85"/>
    <n v="215.52"/>
    <n v="1322.31"/>
    <n v="122.85"/>
    <n v="463.17"/>
    <n v="43.03"/>
    <n v="200"/>
    <n v="0"/>
    <n v="300"/>
  </r>
  <r>
    <n v="74"/>
    <x v="1"/>
    <s v="T3"/>
    <n v="38"/>
    <n v="3802"/>
    <s v="T3-3802"/>
    <n v="2530.37"/>
    <n v="235.08"/>
    <n v="1442.31"/>
    <n v="133.99"/>
    <n v="491.27"/>
    <n v="45.64"/>
    <n v="200"/>
    <n v="0"/>
    <n v="300"/>
  </r>
  <r>
    <n v="75"/>
    <x v="0"/>
    <s v="T3"/>
    <n v="39"/>
    <n v="3901"/>
    <s v="T3-3901"/>
    <n v="2319.85"/>
    <n v="215.52"/>
    <n v="1322.31"/>
    <n v="122.85"/>
    <n v="463.17"/>
    <n v="43.03"/>
    <n v="200"/>
    <n v="0"/>
    <n v="300"/>
  </r>
  <r>
    <n v="76"/>
    <x v="1"/>
    <s v="T3"/>
    <n v="39"/>
    <n v="3902"/>
    <s v="T3-3902"/>
    <n v="2530.37"/>
    <n v="235.08"/>
    <n v="1442.31"/>
    <n v="133.99"/>
    <n v="491.27"/>
    <n v="45.64"/>
    <n v="200"/>
    <n v="0"/>
    <n v="300"/>
  </r>
  <r>
    <n v="77"/>
    <x v="0"/>
    <s v="T3"/>
    <n v="40"/>
    <n v="4001"/>
    <s v="T3-4001"/>
    <n v="2319.85"/>
    <n v="215.52"/>
    <n v="1322.31"/>
    <n v="122.85"/>
    <n v="463.17"/>
    <n v="43.03"/>
    <n v="200"/>
    <n v="0"/>
    <n v="300"/>
  </r>
  <r>
    <n v="78"/>
    <x v="1"/>
    <s v="T3"/>
    <n v="40"/>
    <n v="4002"/>
    <s v="T3-4002"/>
    <n v="2530.37"/>
    <n v="235.08"/>
    <n v="1442.31"/>
    <n v="133.99"/>
    <n v="491.27"/>
    <n v="45.64"/>
    <n v="200"/>
    <n v="0"/>
    <n v="300"/>
  </r>
  <r>
    <n v="79"/>
    <x v="0"/>
    <s v="T3"/>
    <n v="41"/>
    <n v="4101"/>
    <s v="T3-4101"/>
    <n v="2319.85"/>
    <n v="215.52"/>
    <n v="1322.31"/>
    <n v="122.85"/>
    <n v="463.17"/>
    <n v="43.03"/>
    <n v="200"/>
    <n v="0"/>
    <n v="300"/>
  </r>
  <r>
    <n v="80"/>
    <x v="1"/>
    <s v="T3"/>
    <n v="41"/>
    <n v="4102"/>
    <s v="T3-4102"/>
    <n v="2530.37"/>
    <n v="235.08"/>
    <n v="1442.31"/>
    <n v="133.99"/>
    <n v="491.27"/>
    <n v="45.64"/>
    <n v="200"/>
    <n v="0"/>
    <n v="300"/>
  </r>
  <r>
    <n v="81"/>
    <x v="2"/>
    <s v="T3"/>
    <n v="42"/>
    <s v="PH"/>
    <s v="T3-PH"/>
    <n v="5009.13"/>
    <n v="465.36"/>
    <n v="2855.2"/>
    <n v="265.25"/>
    <n v="1114.4000000000001"/>
    <n v="103.53"/>
    <n v="400"/>
    <n v="0"/>
    <n v="600"/>
  </r>
  <r>
    <n v="82"/>
    <x v="1"/>
    <s v="T4"/>
    <n v="2"/>
    <n v="201"/>
    <s v="T4-201"/>
    <n v="2530.37"/>
    <n v="235.08"/>
    <n v="1442.31"/>
    <n v="133.99"/>
    <n v="491.27"/>
    <n v="45.64"/>
    <n v="300"/>
    <n v="200"/>
    <n v="0"/>
  </r>
  <r>
    <n v="83"/>
    <x v="1"/>
    <s v="T4"/>
    <n v="2"/>
    <n v="202"/>
    <s v="T4-202"/>
    <n v="2530.37"/>
    <n v="235.08"/>
    <n v="1442.31"/>
    <n v="133.99"/>
    <n v="491.27"/>
    <n v="45.64"/>
    <n v="300"/>
    <n v="200"/>
    <n v="0"/>
  </r>
  <r>
    <n v="84"/>
    <x v="1"/>
    <s v="T4"/>
    <n v="3"/>
    <n v="301"/>
    <s v="T4-301"/>
    <n v="2530.37"/>
    <n v="235.08"/>
    <n v="1442.31"/>
    <n v="133.99"/>
    <n v="491.27"/>
    <n v="45.64"/>
    <n v="300"/>
    <n v="200"/>
    <n v="0"/>
  </r>
  <r>
    <n v="85"/>
    <x v="1"/>
    <s v="T4"/>
    <n v="3"/>
    <n v="302"/>
    <s v="T4-302"/>
    <n v="2530.37"/>
    <n v="235.08"/>
    <n v="1442.31"/>
    <n v="133.99"/>
    <n v="491.27"/>
    <n v="45.64"/>
    <n v="300"/>
    <n v="200"/>
    <n v="0"/>
  </r>
  <r>
    <n v="86"/>
    <x v="1"/>
    <s v="T4"/>
    <n v="4"/>
    <n v="401"/>
    <s v="T4-401"/>
    <n v="2530.37"/>
    <n v="235.08"/>
    <n v="1442.31"/>
    <n v="133.99"/>
    <n v="491.27"/>
    <n v="45.64"/>
    <n v="300"/>
    <n v="200"/>
    <n v="0"/>
  </r>
  <r>
    <n v="87"/>
    <x v="1"/>
    <s v="T4"/>
    <n v="4"/>
    <n v="402"/>
    <s v="T4-402"/>
    <n v="2530.37"/>
    <n v="235.08"/>
    <n v="1442.31"/>
    <n v="133.99"/>
    <n v="491.27"/>
    <n v="45.64"/>
    <n v="300"/>
    <n v="200"/>
    <n v="0"/>
  </r>
  <r>
    <n v="88"/>
    <x v="1"/>
    <s v="T4"/>
    <n v="5"/>
    <n v="501"/>
    <s v="T4-501"/>
    <n v="2530.37"/>
    <n v="235.08"/>
    <n v="1442.31"/>
    <n v="133.99"/>
    <n v="491.27"/>
    <n v="45.64"/>
    <n v="300"/>
    <n v="200"/>
    <n v="0"/>
  </r>
  <r>
    <n v="89"/>
    <x v="1"/>
    <s v="T4"/>
    <n v="5"/>
    <n v="502"/>
    <s v="T4-502"/>
    <n v="2530.37"/>
    <n v="235.08"/>
    <n v="1442.31"/>
    <n v="133.99"/>
    <n v="491.27"/>
    <n v="45.64"/>
    <n v="300"/>
    <n v="200"/>
    <n v="0"/>
  </r>
  <r>
    <n v="90"/>
    <x v="1"/>
    <s v="T4"/>
    <n v="6"/>
    <n v="601"/>
    <s v="T4-601"/>
    <n v="2530.37"/>
    <n v="235.08"/>
    <n v="1442.31"/>
    <n v="133.99"/>
    <n v="491.27"/>
    <n v="45.64"/>
    <n v="300"/>
    <n v="200"/>
    <n v="0"/>
  </r>
  <r>
    <n v="91"/>
    <x v="1"/>
    <s v="T4"/>
    <n v="6"/>
    <n v="602"/>
    <s v="T4-602"/>
    <n v="2530.37"/>
    <n v="235.08"/>
    <n v="1442.31"/>
    <n v="133.99"/>
    <n v="491.27"/>
    <n v="45.64"/>
    <n v="300"/>
    <n v="200"/>
    <n v="0"/>
  </r>
  <r>
    <n v="92"/>
    <x v="1"/>
    <s v="T4"/>
    <n v="7"/>
    <n v="701"/>
    <s v="T4-701"/>
    <n v="2530.37"/>
    <n v="235.08"/>
    <n v="1442.31"/>
    <n v="133.99"/>
    <n v="491.27"/>
    <n v="45.64"/>
    <n v="300"/>
    <n v="200"/>
    <n v="0"/>
  </r>
  <r>
    <n v="93"/>
    <x v="1"/>
    <s v="T4"/>
    <n v="7"/>
    <n v="702"/>
    <s v="T4-702"/>
    <n v="2530.37"/>
    <n v="235.08"/>
    <n v="1442.31"/>
    <n v="133.99"/>
    <n v="491.27"/>
    <n v="45.64"/>
    <n v="300"/>
    <n v="200"/>
    <n v="0"/>
  </r>
  <r>
    <n v="94"/>
    <x v="1"/>
    <s v="T4"/>
    <n v="8"/>
    <n v="801"/>
    <s v="T4-801"/>
    <n v="2530.37"/>
    <n v="235.08"/>
    <n v="1442.31"/>
    <n v="133.99"/>
    <n v="491.27"/>
    <n v="45.64"/>
    <n v="300"/>
    <n v="200"/>
    <n v="0"/>
  </r>
  <r>
    <n v="95"/>
    <x v="1"/>
    <s v="T4"/>
    <n v="8"/>
    <n v="802"/>
    <s v="T4-802"/>
    <n v="2530.37"/>
    <n v="235.08"/>
    <n v="1442.31"/>
    <n v="133.99"/>
    <n v="491.27"/>
    <n v="45.64"/>
    <n v="300"/>
    <n v="200"/>
    <n v="0"/>
  </r>
  <r>
    <n v="96"/>
    <x v="1"/>
    <s v="T4"/>
    <n v="9"/>
    <n v="901"/>
    <s v="T4-901"/>
    <n v="2530.37"/>
    <n v="235.08"/>
    <n v="1442.31"/>
    <n v="133.99"/>
    <n v="491.27"/>
    <n v="45.64"/>
    <n v="300"/>
    <n v="200"/>
    <n v="0"/>
  </r>
  <r>
    <n v="97"/>
    <x v="1"/>
    <s v="T4"/>
    <n v="9"/>
    <n v="902"/>
    <s v="T4-902"/>
    <n v="2530.37"/>
    <n v="235.08"/>
    <n v="1442.31"/>
    <n v="133.99"/>
    <n v="491.27"/>
    <n v="45.64"/>
    <n v="300"/>
    <n v="200"/>
    <n v="0"/>
  </r>
  <r>
    <n v="98"/>
    <x v="1"/>
    <s v="T4"/>
    <n v="10"/>
    <n v="1001"/>
    <s v="T4-1001"/>
    <n v="2530.37"/>
    <n v="235.08"/>
    <n v="1442.31"/>
    <n v="133.99"/>
    <n v="491.27"/>
    <n v="45.64"/>
    <n v="300"/>
    <n v="200"/>
    <n v="0"/>
  </r>
  <r>
    <n v="99"/>
    <x v="1"/>
    <s v="T4"/>
    <n v="10"/>
    <n v="1002"/>
    <s v="T4-1002"/>
    <n v="2530.37"/>
    <n v="235.08"/>
    <n v="1442.31"/>
    <n v="133.99"/>
    <n v="491.27"/>
    <n v="45.64"/>
    <n v="300"/>
    <n v="200"/>
    <n v="0"/>
  </r>
  <r>
    <n v="100"/>
    <x v="1"/>
    <s v="T4"/>
    <n v="11"/>
    <n v="1101"/>
    <s v="T4-1101"/>
    <n v="2530.37"/>
    <n v="235.08"/>
    <n v="1442.31"/>
    <n v="133.99"/>
    <n v="491.27"/>
    <n v="45.64"/>
    <n v="300"/>
    <n v="200"/>
    <n v="0"/>
  </r>
  <r>
    <n v="101"/>
    <x v="1"/>
    <s v="T4"/>
    <n v="11"/>
    <n v="1102"/>
    <s v="T4-1102"/>
    <n v="2530.37"/>
    <n v="235.08"/>
    <n v="1442.31"/>
    <n v="133.99"/>
    <n v="491.27"/>
    <n v="45.64"/>
    <n v="300"/>
    <n v="200"/>
    <n v="0"/>
  </r>
  <r>
    <n v="102"/>
    <x v="1"/>
    <s v="T4"/>
    <n v="12"/>
    <n v="1201"/>
    <s v="T4-1201"/>
    <n v="2530.37"/>
    <n v="235.08"/>
    <n v="1442.31"/>
    <n v="133.99"/>
    <n v="491.27"/>
    <n v="45.64"/>
    <n v="150"/>
    <n v="50"/>
    <n v="100"/>
  </r>
  <r>
    <n v="103"/>
    <x v="1"/>
    <s v="T4"/>
    <n v="12"/>
    <n v="1202"/>
    <s v="T4-1202"/>
    <n v="2530.37"/>
    <n v="235.08"/>
    <n v="1442.31"/>
    <n v="133.99"/>
    <n v="491.27"/>
    <n v="45.64"/>
    <n v="150"/>
    <n v="50"/>
    <n v="100"/>
  </r>
  <r>
    <n v="104"/>
    <x v="1"/>
    <s v="T4"/>
    <n v="13"/>
    <s v="1201A"/>
    <s v="T4-1201A"/>
    <n v="2530.37"/>
    <n v="235.08"/>
    <n v="1442.31"/>
    <n v="133.99"/>
    <n v="491.27"/>
    <n v="45.64"/>
    <n v="150"/>
    <n v="50"/>
    <n v="100"/>
  </r>
  <r>
    <n v="105"/>
    <x v="1"/>
    <s v="T4"/>
    <n v="13"/>
    <s v="1202A"/>
    <s v="T4-1202A"/>
    <n v="2530.37"/>
    <n v="235.08"/>
    <n v="1442.31"/>
    <n v="133.99"/>
    <n v="491.27"/>
    <n v="45.64"/>
    <n v="150"/>
    <n v="50"/>
    <n v="100"/>
  </r>
  <r>
    <n v="106"/>
    <x v="1"/>
    <s v="T4"/>
    <n v="14"/>
    <n v="1401"/>
    <s v="T4-1401"/>
    <n v="2530.37"/>
    <n v="235.08"/>
    <n v="1442.31"/>
    <n v="133.99"/>
    <n v="491.27"/>
    <n v="45.64"/>
    <n v="150"/>
    <n v="50"/>
    <n v="100"/>
  </r>
  <r>
    <n v="107"/>
    <x v="1"/>
    <s v="T4"/>
    <n v="14"/>
    <n v="1402"/>
    <s v="T4-1402"/>
    <n v="2530.37"/>
    <n v="235.08"/>
    <n v="1442.31"/>
    <n v="133.99"/>
    <n v="491.27"/>
    <n v="45.64"/>
    <n v="150"/>
    <n v="50"/>
    <n v="100"/>
  </r>
  <r>
    <n v="108"/>
    <x v="1"/>
    <s v="T4"/>
    <n v="15"/>
    <n v="1501"/>
    <s v="T4-1501"/>
    <n v="2530.37"/>
    <n v="235.08"/>
    <n v="1442.31"/>
    <n v="133.99"/>
    <n v="491.27"/>
    <n v="45.64"/>
    <n v="150"/>
    <n v="50"/>
    <n v="100"/>
  </r>
  <r>
    <n v="109"/>
    <x v="1"/>
    <s v="T4"/>
    <n v="15"/>
    <n v="1502"/>
    <s v="T4-1502"/>
    <n v="2530.37"/>
    <n v="235.08"/>
    <n v="1442.31"/>
    <n v="133.99"/>
    <n v="491.27"/>
    <n v="45.64"/>
    <n v="150"/>
    <n v="50"/>
    <n v="100"/>
  </r>
  <r>
    <n v="110"/>
    <x v="1"/>
    <s v="T4"/>
    <n v="16"/>
    <n v="1601"/>
    <s v="T4-1601"/>
    <n v="2530.37"/>
    <n v="235.08"/>
    <n v="1442.31"/>
    <n v="133.99"/>
    <n v="491.27"/>
    <n v="45.64"/>
    <n v="150"/>
    <n v="50"/>
    <n v="100"/>
  </r>
  <r>
    <n v="111"/>
    <x v="1"/>
    <s v="T4"/>
    <n v="16"/>
    <n v="1602"/>
    <s v="T4-1602"/>
    <n v="2530.37"/>
    <n v="235.08"/>
    <n v="1442.31"/>
    <n v="133.99"/>
    <n v="491.27"/>
    <n v="45.64"/>
    <n v="150"/>
    <n v="50"/>
    <n v="100"/>
  </r>
  <r>
    <n v="112"/>
    <x v="1"/>
    <s v="T4"/>
    <n v="17"/>
    <n v="1701"/>
    <s v="T4-1701"/>
    <n v="2530.37"/>
    <n v="235.08"/>
    <n v="1442.31"/>
    <n v="133.99"/>
    <n v="491.27"/>
    <n v="45.64"/>
    <n v="150"/>
    <n v="50"/>
    <n v="100"/>
  </r>
  <r>
    <n v="113"/>
    <x v="1"/>
    <s v="T4"/>
    <n v="17"/>
    <n v="1702"/>
    <s v="T4-1702"/>
    <n v="2530.37"/>
    <n v="235.08"/>
    <n v="1442.31"/>
    <n v="133.99"/>
    <n v="491.27"/>
    <n v="45.64"/>
    <n v="150"/>
    <n v="50"/>
    <n v="100"/>
  </r>
  <r>
    <n v="114"/>
    <x v="1"/>
    <s v="T4"/>
    <n v="18"/>
    <n v="1801"/>
    <s v="T4-1801"/>
    <n v="2530.37"/>
    <n v="235.08"/>
    <n v="1442.31"/>
    <n v="133.99"/>
    <n v="491.27"/>
    <n v="45.64"/>
    <n v="150"/>
    <n v="50"/>
    <n v="100"/>
  </r>
  <r>
    <n v="115"/>
    <x v="1"/>
    <s v="T4"/>
    <n v="18"/>
    <n v="1802"/>
    <s v="T4-1802"/>
    <n v="2530.37"/>
    <n v="235.08"/>
    <n v="1442.31"/>
    <n v="133.99"/>
    <n v="491.27"/>
    <n v="45.64"/>
    <n v="150"/>
    <n v="50"/>
    <n v="100"/>
  </r>
  <r>
    <n v="116"/>
    <x v="1"/>
    <s v="T4"/>
    <n v="19"/>
    <n v="1901"/>
    <s v="T4-1901"/>
    <n v="2530.37"/>
    <n v="235.08"/>
    <n v="1442.31"/>
    <n v="133.99"/>
    <n v="491.27"/>
    <n v="45.64"/>
    <n v="150"/>
    <n v="50"/>
    <n v="100"/>
  </r>
  <r>
    <n v="117"/>
    <x v="1"/>
    <s v="T4"/>
    <n v="19"/>
    <n v="1902"/>
    <s v="T4-1902"/>
    <n v="2530.37"/>
    <n v="235.08"/>
    <n v="1442.31"/>
    <n v="133.99"/>
    <n v="491.27"/>
    <n v="45.64"/>
    <n v="150"/>
    <n v="50"/>
    <n v="100"/>
  </r>
  <r>
    <n v="118"/>
    <x v="1"/>
    <s v="T4"/>
    <n v="20"/>
    <n v="2001"/>
    <s v="T4-2001"/>
    <n v="2530.37"/>
    <n v="235.08"/>
    <n v="1442.31"/>
    <n v="133.99"/>
    <n v="491.27"/>
    <n v="45.64"/>
    <n v="150"/>
    <n v="50"/>
    <n v="100"/>
  </r>
  <r>
    <n v="119"/>
    <x v="1"/>
    <s v="T4"/>
    <n v="20"/>
    <n v="2002"/>
    <s v="T4-2002"/>
    <n v="2530.37"/>
    <n v="235.08"/>
    <n v="1442.31"/>
    <n v="133.99"/>
    <n v="491.27"/>
    <n v="45.64"/>
    <n v="150"/>
    <n v="50"/>
    <n v="100"/>
  </r>
  <r>
    <n v="120"/>
    <x v="1"/>
    <s v="T4"/>
    <n v="21"/>
    <n v="2101"/>
    <s v="T4-2101"/>
    <n v="2530.37"/>
    <n v="235.08"/>
    <n v="1442.31"/>
    <n v="133.99"/>
    <n v="491.27"/>
    <n v="45.64"/>
    <n v="150"/>
    <n v="50"/>
    <n v="100"/>
  </r>
  <r>
    <n v="121"/>
    <x v="1"/>
    <s v="T4"/>
    <n v="21"/>
    <n v="2102"/>
    <s v="T4-2102"/>
    <n v="2530.37"/>
    <n v="235.08"/>
    <n v="1442.31"/>
    <n v="133.99"/>
    <n v="491.27"/>
    <n v="45.64"/>
    <n v="150"/>
    <n v="50"/>
    <n v="100"/>
  </r>
  <r>
    <n v="122"/>
    <x v="1"/>
    <s v="T4"/>
    <n v="22"/>
    <n v="2201"/>
    <s v="T4-2201"/>
    <n v="2530.37"/>
    <n v="235.08"/>
    <n v="1442.31"/>
    <n v="133.99"/>
    <n v="491.27"/>
    <n v="45.64"/>
    <n v="100"/>
    <n v="0"/>
    <n v="300"/>
  </r>
  <r>
    <n v="123"/>
    <x v="1"/>
    <s v="T4"/>
    <n v="22"/>
    <n v="2202"/>
    <s v="T4-2202"/>
    <n v="2530.37"/>
    <n v="235.08"/>
    <n v="1442.31"/>
    <n v="133.99"/>
    <n v="491.27"/>
    <n v="45.64"/>
    <n v="100"/>
    <n v="0"/>
    <n v="300"/>
  </r>
  <r>
    <n v="124"/>
    <x v="1"/>
    <s v="T4"/>
    <n v="23"/>
    <n v="2301"/>
    <s v="T4-2301"/>
    <n v="2530.37"/>
    <n v="235.08"/>
    <n v="1442.31"/>
    <n v="133.99"/>
    <n v="491.27"/>
    <n v="45.64"/>
    <n v="100"/>
    <n v="0"/>
    <n v="300"/>
  </r>
  <r>
    <n v="125"/>
    <x v="1"/>
    <s v="T4"/>
    <n v="23"/>
    <n v="2302"/>
    <s v="T4-2302"/>
    <n v="2530.37"/>
    <n v="235.08"/>
    <n v="1442.31"/>
    <n v="133.99"/>
    <n v="491.27"/>
    <n v="45.64"/>
    <n v="100"/>
    <n v="0"/>
    <n v="300"/>
  </r>
  <r>
    <n v="126"/>
    <x v="1"/>
    <s v="T4"/>
    <n v="24"/>
    <n v="2401"/>
    <s v="T4-2401"/>
    <n v="2530.37"/>
    <n v="235.08"/>
    <n v="1442.31"/>
    <n v="133.99"/>
    <n v="491.27"/>
    <n v="45.64"/>
    <n v="100"/>
    <n v="0"/>
    <n v="300"/>
  </r>
  <r>
    <n v="127"/>
    <x v="1"/>
    <s v="T4"/>
    <n v="24"/>
    <n v="2402"/>
    <s v="T4-2402"/>
    <n v="2530.37"/>
    <n v="235.08"/>
    <n v="1442.31"/>
    <n v="133.99"/>
    <n v="491.27"/>
    <n v="45.64"/>
    <n v="100"/>
    <n v="0"/>
    <n v="300"/>
  </r>
  <r>
    <n v="128"/>
    <x v="1"/>
    <s v="T4"/>
    <n v="25"/>
    <n v="2501"/>
    <s v="T4-2501"/>
    <n v="2530.37"/>
    <n v="235.08"/>
    <n v="1442.31"/>
    <n v="133.99"/>
    <n v="491.27"/>
    <n v="45.64"/>
    <n v="100"/>
    <n v="0"/>
    <n v="300"/>
  </r>
  <r>
    <n v="129"/>
    <x v="1"/>
    <s v="T4"/>
    <n v="25"/>
    <n v="2502"/>
    <s v="T4-2502"/>
    <n v="2530.37"/>
    <n v="235.08"/>
    <n v="1442.31"/>
    <n v="133.99"/>
    <n v="491.27"/>
    <n v="45.64"/>
    <n v="100"/>
    <n v="0"/>
    <n v="300"/>
  </r>
  <r>
    <n v="130"/>
    <x v="1"/>
    <s v="T4"/>
    <n v="26"/>
    <n v="2601"/>
    <s v="T4-2601"/>
    <n v="2530.37"/>
    <n v="235.08"/>
    <n v="1442.31"/>
    <n v="133.99"/>
    <n v="491.27"/>
    <n v="45.64"/>
    <n v="100"/>
    <n v="0"/>
    <n v="300"/>
  </r>
  <r>
    <n v="131"/>
    <x v="1"/>
    <s v="T4"/>
    <n v="26"/>
    <n v="2602"/>
    <s v="T4-2602"/>
    <n v="2530.37"/>
    <n v="235.08"/>
    <n v="1442.31"/>
    <n v="133.99"/>
    <n v="491.27"/>
    <n v="45.64"/>
    <n v="100"/>
    <n v="0"/>
    <n v="300"/>
  </r>
  <r>
    <n v="132"/>
    <x v="1"/>
    <s v="T4"/>
    <n v="27"/>
    <n v="2701"/>
    <s v="T4-2701"/>
    <n v="2530.37"/>
    <n v="235.08"/>
    <n v="1442.31"/>
    <n v="133.99"/>
    <n v="491.27"/>
    <n v="45.64"/>
    <n v="100"/>
    <n v="0"/>
    <n v="300"/>
  </r>
  <r>
    <n v="133"/>
    <x v="1"/>
    <s v="T4"/>
    <n v="27"/>
    <n v="2702"/>
    <s v="T4-2702"/>
    <n v="2530.37"/>
    <n v="235.08"/>
    <n v="1442.31"/>
    <n v="133.99"/>
    <n v="491.27"/>
    <n v="45.64"/>
    <n v="100"/>
    <n v="0"/>
    <n v="300"/>
  </r>
  <r>
    <n v="134"/>
    <x v="1"/>
    <s v="T4"/>
    <n v="28"/>
    <n v="2801"/>
    <s v="T4-2801"/>
    <n v="2530.37"/>
    <n v="235.08"/>
    <n v="1442.31"/>
    <n v="133.99"/>
    <n v="491.27"/>
    <n v="45.64"/>
    <n v="100"/>
    <n v="0"/>
    <n v="300"/>
  </r>
  <r>
    <n v="135"/>
    <x v="1"/>
    <s v="T4"/>
    <n v="28"/>
    <n v="2802"/>
    <s v="T4-2802"/>
    <n v="2530.37"/>
    <n v="235.08"/>
    <n v="1442.31"/>
    <n v="133.99"/>
    <n v="491.27"/>
    <n v="45.64"/>
    <n v="100"/>
    <n v="0"/>
    <n v="300"/>
  </r>
  <r>
    <n v="136"/>
    <x v="1"/>
    <s v="T4"/>
    <n v="29"/>
    <n v="2901"/>
    <s v="T4-2901"/>
    <n v="2530.37"/>
    <n v="235.08"/>
    <n v="1442.31"/>
    <n v="133.99"/>
    <n v="491.27"/>
    <n v="45.64"/>
    <n v="100"/>
    <n v="0"/>
    <n v="300"/>
  </r>
  <r>
    <n v="137"/>
    <x v="1"/>
    <s v="T4"/>
    <n v="29"/>
    <n v="2902"/>
    <s v="T4-2902"/>
    <n v="2530.37"/>
    <n v="235.08"/>
    <n v="1442.31"/>
    <n v="133.99"/>
    <n v="491.27"/>
    <n v="45.64"/>
    <n v="100"/>
    <n v="0"/>
    <n v="300"/>
  </r>
  <r>
    <n v="138"/>
    <x v="1"/>
    <s v="T4"/>
    <n v="30"/>
    <n v="3001"/>
    <s v="T4-3001"/>
    <n v="2530.37"/>
    <n v="235.08"/>
    <n v="1442.31"/>
    <n v="133.99"/>
    <n v="491.27"/>
    <n v="45.64"/>
    <n v="100"/>
    <n v="0"/>
    <n v="300"/>
  </r>
  <r>
    <n v="139"/>
    <x v="1"/>
    <s v="T4"/>
    <n v="30"/>
    <n v="3002"/>
    <s v="T4-3002"/>
    <n v="2530.37"/>
    <n v="235.08"/>
    <n v="1442.31"/>
    <n v="133.99"/>
    <n v="491.27"/>
    <n v="45.64"/>
    <n v="100"/>
    <n v="0"/>
    <n v="300"/>
  </r>
  <r>
    <n v="140"/>
    <x v="1"/>
    <s v="T4"/>
    <n v="31"/>
    <n v="3101"/>
    <s v="T4-3101"/>
    <n v="2530.37"/>
    <n v="235.08"/>
    <n v="1442.31"/>
    <n v="133.99"/>
    <n v="491.27"/>
    <n v="45.64"/>
    <n v="100"/>
    <n v="0"/>
    <n v="300"/>
  </r>
  <r>
    <n v="141"/>
    <x v="1"/>
    <s v="T4"/>
    <n v="31"/>
    <n v="3102"/>
    <s v="T4-3102"/>
    <n v="2530.37"/>
    <n v="235.08"/>
    <n v="1442.31"/>
    <n v="133.99"/>
    <n v="491.27"/>
    <n v="45.64"/>
    <n v="100"/>
    <n v="0"/>
    <n v="300"/>
  </r>
  <r>
    <n v="142"/>
    <x v="1"/>
    <s v="T4"/>
    <n v="32"/>
    <n v="3201"/>
    <s v="T4-3201"/>
    <n v="2530.37"/>
    <n v="235.08"/>
    <n v="1442.31"/>
    <n v="133.99"/>
    <n v="491.27"/>
    <n v="45.64"/>
    <n v="200"/>
    <n v="0"/>
    <n v="300"/>
  </r>
  <r>
    <n v="143"/>
    <x v="1"/>
    <s v="T4"/>
    <n v="32"/>
    <n v="3202"/>
    <s v="T4-3202"/>
    <n v="2530.37"/>
    <n v="235.08"/>
    <n v="1442.31"/>
    <n v="133.99"/>
    <n v="491.27"/>
    <n v="45.64"/>
    <n v="200"/>
    <n v="0"/>
    <n v="300"/>
  </r>
  <r>
    <n v="144"/>
    <x v="1"/>
    <s v="T4"/>
    <n v="33"/>
    <n v="3301"/>
    <s v="T4-3301"/>
    <n v="2530.37"/>
    <n v="235.08"/>
    <n v="1442.31"/>
    <n v="133.99"/>
    <n v="491.27"/>
    <n v="45.64"/>
    <n v="200"/>
    <n v="0"/>
    <n v="300"/>
  </r>
  <r>
    <n v="145"/>
    <x v="1"/>
    <s v="T4"/>
    <n v="33"/>
    <n v="3302"/>
    <s v="T4-3302"/>
    <n v="2530.37"/>
    <n v="235.08"/>
    <n v="1442.31"/>
    <n v="133.99"/>
    <n v="491.27"/>
    <n v="45.64"/>
    <n v="200"/>
    <n v="0"/>
    <n v="300"/>
  </r>
  <r>
    <n v="146"/>
    <x v="1"/>
    <s v="T4"/>
    <n v="34"/>
    <n v="3401"/>
    <s v="T4-3401"/>
    <n v="2530.37"/>
    <n v="235.08"/>
    <n v="1442.31"/>
    <n v="133.99"/>
    <n v="491.27"/>
    <n v="45.64"/>
    <n v="200"/>
    <n v="0"/>
    <n v="300"/>
  </r>
  <r>
    <n v="147"/>
    <x v="1"/>
    <s v="T4"/>
    <n v="34"/>
    <n v="3402"/>
    <s v="T4-3402"/>
    <n v="2530.37"/>
    <n v="235.08"/>
    <n v="1442.31"/>
    <n v="133.99"/>
    <n v="491.27"/>
    <n v="45.64"/>
    <n v="200"/>
    <n v="0"/>
    <n v="300"/>
  </r>
  <r>
    <n v="148"/>
    <x v="1"/>
    <s v="T4"/>
    <n v="35"/>
    <n v="3501"/>
    <s v="T4-3501"/>
    <n v="2530.37"/>
    <n v="235.08"/>
    <n v="1442.31"/>
    <n v="133.99"/>
    <n v="491.27"/>
    <n v="45.64"/>
    <n v="200"/>
    <n v="0"/>
    <n v="300"/>
  </r>
  <r>
    <n v="149"/>
    <x v="1"/>
    <s v="T4"/>
    <n v="35"/>
    <n v="3502"/>
    <s v="T4-3502"/>
    <n v="2530.37"/>
    <n v="235.08"/>
    <n v="1442.31"/>
    <n v="133.99"/>
    <n v="491.27"/>
    <n v="45.64"/>
    <n v="200"/>
    <n v="0"/>
    <n v="300"/>
  </r>
  <r>
    <n v="150"/>
    <x v="1"/>
    <s v="T4"/>
    <n v="36"/>
    <n v="3601"/>
    <s v="T4-3601"/>
    <n v="2530.37"/>
    <n v="235.08"/>
    <n v="1442.31"/>
    <n v="133.99"/>
    <n v="491.27"/>
    <n v="45.64"/>
    <n v="200"/>
    <n v="0"/>
    <n v="300"/>
  </r>
  <r>
    <n v="151"/>
    <x v="1"/>
    <s v="T4"/>
    <n v="36"/>
    <n v="3602"/>
    <s v="T4-3602"/>
    <n v="2530.37"/>
    <n v="235.08"/>
    <n v="1442.31"/>
    <n v="133.99"/>
    <n v="491.27"/>
    <n v="45.64"/>
    <n v="200"/>
    <n v="0"/>
    <n v="300"/>
  </r>
  <r>
    <n v="152"/>
    <x v="1"/>
    <s v="T4"/>
    <n v="37"/>
    <n v="3701"/>
    <s v="T4-3701"/>
    <n v="2530.37"/>
    <n v="235.08"/>
    <n v="1442.31"/>
    <n v="133.99"/>
    <n v="491.27"/>
    <n v="45.64"/>
    <n v="200"/>
    <n v="0"/>
    <n v="300"/>
  </r>
  <r>
    <n v="153"/>
    <x v="1"/>
    <s v="T4"/>
    <n v="37"/>
    <n v="3702"/>
    <s v="T4-3702"/>
    <n v="2530.37"/>
    <n v="235.08"/>
    <n v="1442.31"/>
    <n v="133.99"/>
    <n v="491.27"/>
    <n v="45.64"/>
    <n v="200"/>
    <n v="0"/>
    <n v="300"/>
  </r>
  <r>
    <n v="154"/>
    <x v="1"/>
    <s v="T4"/>
    <n v="38"/>
    <n v="3801"/>
    <s v="T4-3801"/>
    <n v="2530.37"/>
    <n v="235.08"/>
    <n v="1442.31"/>
    <n v="133.99"/>
    <n v="491.27"/>
    <n v="45.64"/>
    <n v="200"/>
    <n v="0"/>
    <n v="300"/>
  </r>
  <r>
    <n v="155"/>
    <x v="1"/>
    <s v="T4"/>
    <n v="38"/>
    <n v="3802"/>
    <s v="T4-3802"/>
    <n v="2530.37"/>
    <n v="235.08"/>
    <n v="1442.31"/>
    <n v="133.99"/>
    <n v="491.27"/>
    <n v="45.64"/>
    <n v="200"/>
    <n v="0"/>
    <n v="300"/>
  </r>
  <r>
    <n v="156"/>
    <x v="1"/>
    <s v="T4"/>
    <n v="39"/>
    <n v="3901"/>
    <s v="T4-3901"/>
    <n v="2530.37"/>
    <n v="235.08"/>
    <n v="1442.31"/>
    <n v="133.99"/>
    <n v="491.27"/>
    <n v="45.64"/>
    <n v="200"/>
    <n v="0"/>
    <n v="300"/>
  </r>
  <r>
    <n v="157"/>
    <x v="1"/>
    <s v="T4"/>
    <n v="39"/>
    <n v="3902"/>
    <s v="T4-3902"/>
    <n v="2530.37"/>
    <n v="235.08"/>
    <n v="1442.31"/>
    <n v="133.99"/>
    <n v="491.27"/>
    <n v="45.64"/>
    <n v="200"/>
    <n v="0"/>
    <n v="300"/>
  </r>
  <r>
    <n v="158"/>
    <x v="1"/>
    <s v="T4"/>
    <n v="40"/>
    <n v="4001"/>
    <s v="T4-4001"/>
    <n v="2530.37"/>
    <n v="235.08"/>
    <n v="1442.31"/>
    <n v="133.99"/>
    <n v="491.27"/>
    <n v="45.64"/>
    <n v="200"/>
    <n v="0"/>
    <n v="300"/>
  </r>
  <r>
    <n v="159"/>
    <x v="1"/>
    <s v="T4"/>
    <n v="40"/>
    <n v="4002"/>
    <s v="T4-4002"/>
    <n v="2530.37"/>
    <n v="235.08"/>
    <n v="1442.31"/>
    <n v="133.99"/>
    <n v="491.27"/>
    <n v="45.64"/>
    <n v="200"/>
    <n v="0"/>
    <n v="300"/>
  </r>
  <r>
    <n v="160"/>
    <x v="1"/>
    <s v="T4"/>
    <n v="41"/>
    <n v="4101"/>
    <s v="T4-4101"/>
    <n v="2530.37"/>
    <n v="235.08"/>
    <n v="1442.31"/>
    <n v="133.99"/>
    <n v="491.27"/>
    <n v="45.64"/>
    <n v="200"/>
    <n v="0"/>
    <n v="300"/>
  </r>
  <r>
    <n v="161"/>
    <x v="1"/>
    <s v="T4"/>
    <n v="41"/>
    <n v="4102"/>
    <s v="T4-4102"/>
    <n v="2530.37"/>
    <n v="235.08"/>
    <n v="1442.31"/>
    <n v="133.99"/>
    <n v="491.27"/>
    <n v="45.64"/>
    <n v="200"/>
    <n v="0"/>
    <n v="300"/>
  </r>
  <r>
    <n v="162"/>
    <x v="2"/>
    <s v="T4"/>
    <n v="42"/>
    <s v="PH"/>
    <s v="T4-PH"/>
    <n v="5297.74"/>
    <n v="492.17"/>
    <n v="3019.71"/>
    <n v="280.54000000000002"/>
    <n v="1136.25"/>
    <n v="105.56"/>
    <n v="400"/>
    <n v="0"/>
    <n v="600"/>
  </r>
  <r>
    <n v="163"/>
    <x v="3"/>
    <s v="T5"/>
    <n v="2"/>
    <n v="201"/>
    <s v="T5-201"/>
    <n v="3445.75"/>
    <n v="320.12"/>
    <n v="1964.07"/>
    <n v="182.47"/>
    <n v="582.87"/>
    <n v="54.15"/>
    <n v="300"/>
    <n v="200"/>
    <n v="0"/>
  </r>
  <r>
    <n v="164"/>
    <x v="4"/>
    <s v="T5"/>
    <n v="2"/>
    <n v="202"/>
    <s v="T5-202"/>
    <n v="3152.62"/>
    <n v="292.89"/>
    <n v="1797"/>
    <n v="166.95"/>
    <n v="549.92999999999995"/>
    <n v="51.09"/>
    <n v="300"/>
    <n v="200"/>
    <n v="0"/>
  </r>
  <r>
    <n v="165"/>
    <x v="3"/>
    <s v="T5"/>
    <n v="3"/>
    <n v="301"/>
    <s v="T5-301"/>
    <n v="3445.75"/>
    <n v="320.12"/>
    <n v="1964.07"/>
    <n v="182.47"/>
    <n v="582.87"/>
    <n v="54.15"/>
    <n v="300"/>
    <n v="200"/>
    <n v="0"/>
  </r>
  <r>
    <n v="166"/>
    <x v="4"/>
    <s v="T5"/>
    <n v="3"/>
    <n v="302"/>
    <s v="T5-302"/>
    <n v="3152.62"/>
    <n v="292.89"/>
    <n v="1797"/>
    <n v="166.95"/>
    <n v="549.92999999999995"/>
    <n v="51.09"/>
    <n v="300"/>
    <n v="200"/>
    <n v="0"/>
  </r>
  <r>
    <n v="167"/>
    <x v="3"/>
    <s v="T5"/>
    <n v="4"/>
    <n v="401"/>
    <s v="T5-401"/>
    <n v="3445.75"/>
    <n v="320.12"/>
    <n v="1964.07"/>
    <n v="182.47"/>
    <n v="582.87"/>
    <n v="54.15"/>
    <n v="300"/>
    <n v="200"/>
    <n v="0"/>
  </r>
  <r>
    <n v="168"/>
    <x v="4"/>
    <s v="T5"/>
    <n v="4"/>
    <n v="402"/>
    <s v="T5-402"/>
    <n v="3152.62"/>
    <n v="292.89"/>
    <n v="1797"/>
    <n v="166.95"/>
    <n v="549.92999999999995"/>
    <n v="51.09"/>
    <n v="300"/>
    <n v="200"/>
    <n v="0"/>
  </r>
  <r>
    <n v="169"/>
    <x v="3"/>
    <s v="T5"/>
    <n v="5"/>
    <n v="501"/>
    <s v="T5-501"/>
    <n v="3445.75"/>
    <n v="320.12"/>
    <n v="1964.07"/>
    <n v="182.47"/>
    <n v="582.87"/>
    <n v="54.15"/>
    <n v="300"/>
    <n v="200"/>
    <n v="0"/>
  </r>
  <r>
    <n v="170"/>
    <x v="4"/>
    <s v="T5"/>
    <n v="5"/>
    <n v="502"/>
    <s v="T5-502"/>
    <n v="3152.62"/>
    <n v="292.89"/>
    <n v="1797"/>
    <n v="166.95"/>
    <n v="549.92999999999995"/>
    <n v="51.09"/>
    <n v="300"/>
    <n v="200"/>
    <n v="0"/>
  </r>
  <r>
    <n v="171"/>
    <x v="3"/>
    <s v="T5"/>
    <n v="6"/>
    <n v="601"/>
    <s v="T5-601"/>
    <n v="3445.75"/>
    <n v="320.12"/>
    <n v="1964.07"/>
    <n v="182.47"/>
    <n v="582.87"/>
    <n v="54.15"/>
    <n v="300"/>
    <n v="200"/>
    <n v="0"/>
  </r>
  <r>
    <n v="172"/>
    <x v="4"/>
    <s v="T5"/>
    <n v="6"/>
    <n v="602"/>
    <s v="T5-602"/>
    <n v="3152.62"/>
    <n v="292.89"/>
    <n v="1797"/>
    <n v="166.95"/>
    <n v="549.92999999999995"/>
    <n v="51.09"/>
    <n v="300"/>
    <n v="200"/>
    <n v="0"/>
  </r>
  <r>
    <n v="173"/>
    <x v="3"/>
    <s v="T5"/>
    <n v="7"/>
    <n v="701"/>
    <s v="T5-701"/>
    <n v="3445.75"/>
    <n v="320.12"/>
    <n v="1964.07"/>
    <n v="182.47"/>
    <n v="582.87"/>
    <n v="54.15"/>
    <n v="300"/>
    <n v="200"/>
    <n v="0"/>
  </r>
  <r>
    <n v="174"/>
    <x v="4"/>
    <s v="T5"/>
    <n v="7"/>
    <n v="702"/>
    <s v="T5-702"/>
    <n v="3152.62"/>
    <n v="292.89"/>
    <n v="1797"/>
    <n v="166.95"/>
    <n v="549.92999999999995"/>
    <n v="51.09"/>
    <n v="300"/>
    <n v="200"/>
    <n v="0"/>
  </r>
  <r>
    <n v="175"/>
    <x v="3"/>
    <s v="T5"/>
    <n v="8"/>
    <n v="801"/>
    <s v="T5-801"/>
    <n v="3445.75"/>
    <n v="320.12"/>
    <n v="1964.07"/>
    <n v="182.47"/>
    <n v="582.87"/>
    <n v="54.15"/>
    <n v="300"/>
    <n v="200"/>
    <n v="0"/>
  </r>
  <r>
    <n v="176"/>
    <x v="4"/>
    <s v="T5"/>
    <n v="8"/>
    <n v="802"/>
    <s v="T5-802"/>
    <n v="3152.62"/>
    <n v="292.89"/>
    <n v="1797"/>
    <n v="166.95"/>
    <n v="549.92999999999995"/>
    <n v="51.09"/>
    <n v="300"/>
    <n v="200"/>
    <n v="0"/>
  </r>
  <r>
    <n v="177"/>
    <x v="3"/>
    <s v="T5"/>
    <n v="9"/>
    <n v="901"/>
    <s v="T5-901"/>
    <n v="3445.75"/>
    <n v="320.12"/>
    <n v="1964.07"/>
    <n v="182.47"/>
    <n v="582.87"/>
    <n v="54.15"/>
    <n v="300"/>
    <n v="200"/>
    <n v="0"/>
  </r>
  <r>
    <n v="178"/>
    <x v="4"/>
    <s v="T5"/>
    <n v="9"/>
    <n v="902"/>
    <s v="T5-902"/>
    <n v="3152.62"/>
    <n v="292.89"/>
    <n v="1797"/>
    <n v="166.95"/>
    <n v="549.92999999999995"/>
    <n v="51.09"/>
    <n v="300"/>
    <n v="200"/>
    <n v="0"/>
  </r>
  <r>
    <n v="179"/>
    <x v="3"/>
    <s v="T5"/>
    <n v="10"/>
    <n v="1001"/>
    <s v="T5-1001"/>
    <n v="3445.75"/>
    <n v="320.12"/>
    <n v="1964.07"/>
    <n v="182.47"/>
    <n v="582.87"/>
    <n v="54.15"/>
    <n v="300"/>
    <n v="200"/>
    <n v="0"/>
  </r>
  <r>
    <n v="180"/>
    <x v="4"/>
    <s v="T5"/>
    <n v="10"/>
    <n v="1002"/>
    <s v="T5-1002"/>
    <n v="3152.62"/>
    <n v="292.89"/>
    <n v="1797"/>
    <n v="166.95"/>
    <n v="549.92999999999995"/>
    <n v="51.09"/>
    <n v="300"/>
    <n v="200"/>
    <n v="0"/>
  </r>
  <r>
    <n v="181"/>
    <x v="3"/>
    <s v="T5"/>
    <n v="11"/>
    <n v="1101"/>
    <s v="T5-1101"/>
    <n v="3445.75"/>
    <n v="320.12"/>
    <n v="1964.07"/>
    <n v="182.47"/>
    <n v="582.87"/>
    <n v="54.15"/>
    <n v="300"/>
    <n v="200"/>
    <n v="0"/>
  </r>
  <r>
    <n v="182"/>
    <x v="4"/>
    <s v="T5"/>
    <n v="11"/>
    <n v="1102"/>
    <s v="T5-1102"/>
    <n v="3152.62"/>
    <n v="292.89"/>
    <n v="1797"/>
    <n v="166.95"/>
    <n v="549.92999999999995"/>
    <n v="51.09"/>
    <n v="300"/>
    <n v="200"/>
    <n v="0"/>
  </r>
  <r>
    <n v="183"/>
    <x v="3"/>
    <s v="T5"/>
    <n v="12"/>
    <n v="1201"/>
    <s v="T5-1201"/>
    <n v="3445.75"/>
    <n v="320.12"/>
    <n v="1964.07"/>
    <n v="182.47"/>
    <n v="582.87"/>
    <n v="54.15"/>
    <n v="150"/>
    <n v="50"/>
    <n v="100"/>
  </r>
  <r>
    <n v="184"/>
    <x v="4"/>
    <s v="T5"/>
    <n v="12"/>
    <n v="1202"/>
    <s v="T5-1202"/>
    <n v="3152.62"/>
    <n v="292.89"/>
    <n v="1797"/>
    <n v="166.95"/>
    <n v="549.92999999999995"/>
    <n v="51.09"/>
    <n v="150"/>
    <n v="50"/>
    <n v="100"/>
  </r>
  <r>
    <n v="185"/>
    <x v="3"/>
    <s v="T5"/>
    <n v="13"/>
    <s v="1201A"/>
    <s v="T5-1201A"/>
    <n v="3445.75"/>
    <n v="320.12"/>
    <n v="1964.07"/>
    <n v="182.47"/>
    <n v="582.87"/>
    <n v="54.15"/>
    <n v="150"/>
    <n v="50"/>
    <n v="100"/>
  </r>
  <r>
    <n v="186"/>
    <x v="4"/>
    <s v="T5"/>
    <n v="13"/>
    <s v="1202A"/>
    <s v="T5-1202A"/>
    <n v="3152.62"/>
    <n v="292.89"/>
    <n v="1797"/>
    <n v="166.95"/>
    <n v="549.92999999999995"/>
    <n v="51.09"/>
    <n v="150"/>
    <n v="50"/>
    <n v="100"/>
  </r>
  <r>
    <n v="187"/>
    <x v="3"/>
    <s v="T5"/>
    <n v="14"/>
    <n v="1401"/>
    <s v="T5-1401"/>
    <n v="3445.75"/>
    <n v="320.12"/>
    <n v="1964.07"/>
    <n v="182.47"/>
    <n v="582.87"/>
    <n v="54.15"/>
    <n v="150"/>
    <n v="50"/>
    <n v="100"/>
  </r>
  <r>
    <n v="188"/>
    <x v="4"/>
    <s v="T5"/>
    <n v="14"/>
    <n v="1402"/>
    <s v="T5-1402"/>
    <n v="3152.62"/>
    <n v="292.89"/>
    <n v="1797"/>
    <n v="166.95"/>
    <n v="549.92999999999995"/>
    <n v="51.09"/>
    <n v="150"/>
    <n v="50"/>
    <n v="100"/>
  </r>
  <r>
    <n v="189"/>
    <x v="3"/>
    <s v="T5"/>
    <n v="15"/>
    <n v="1501"/>
    <s v="T5-1501"/>
    <n v="3445.75"/>
    <n v="320.12"/>
    <n v="1964.07"/>
    <n v="182.47"/>
    <n v="582.87"/>
    <n v="54.15"/>
    <n v="150"/>
    <n v="50"/>
    <n v="100"/>
  </r>
  <r>
    <n v="190"/>
    <x v="4"/>
    <s v="T5"/>
    <n v="15"/>
    <n v="1502"/>
    <s v="T5-1502"/>
    <n v="3152.62"/>
    <n v="292.89"/>
    <n v="1797"/>
    <n v="166.95"/>
    <n v="549.92999999999995"/>
    <n v="51.09"/>
    <n v="150"/>
    <n v="50"/>
    <n v="100"/>
  </r>
  <r>
    <n v="191"/>
    <x v="3"/>
    <s v="T5"/>
    <n v="16"/>
    <n v="1601"/>
    <s v="T5-1601"/>
    <n v="3445.75"/>
    <n v="320.12"/>
    <n v="1964.07"/>
    <n v="182.47"/>
    <n v="582.87"/>
    <n v="54.15"/>
    <n v="150"/>
    <n v="50"/>
    <n v="100"/>
  </r>
  <r>
    <n v="192"/>
    <x v="4"/>
    <s v="T5"/>
    <n v="16"/>
    <n v="1602"/>
    <s v="T5-1602"/>
    <n v="3152.62"/>
    <n v="292.89"/>
    <n v="1797"/>
    <n v="166.95"/>
    <n v="549.92999999999995"/>
    <n v="51.09"/>
    <n v="150"/>
    <n v="50"/>
    <n v="100"/>
  </r>
  <r>
    <n v="193"/>
    <x v="3"/>
    <s v="T5"/>
    <n v="17"/>
    <n v="1701"/>
    <s v="T5-1701"/>
    <n v="3445.75"/>
    <n v="320.12"/>
    <n v="1964.07"/>
    <n v="182.47"/>
    <n v="582.87"/>
    <n v="54.15"/>
    <n v="150"/>
    <n v="50"/>
    <n v="100"/>
  </r>
  <r>
    <n v="194"/>
    <x v="4"/>
    <s v="T5"/>
    <n v="17"/>
    <n v="1702"/>
    <s v="T5-1702"/>
    <n v="3152.62"/>
    <n v="292.89"/>
    <n v="1797"/>
    <n v="166.95"/>
    <n v="549.92999999999995"/>
    <n v="51.09"/>
    <n v="150"/>
    <n v="50"/>
    <n v="100"/>
  </r>
  <r>
    <n v="195"/>
    <x v="3"/>
    <s v="T5"/>
    <n v="18"/>
    <n v="1801"/>
    <s v="T5-1801"/>
    <n v="3445.75"/>
    <n v="320.12"/>
    <n v="1964.07"/>
    <n v="182.47"/>
    <n v="582.87"/>
    <n v="54.15"/>
    <n v="150"/>
    <n v="50"/>
    <n v="100"/>
  </r>
  <r>
    <n v="196"/>
    <x v="4"/>
    <s v="T5"/>
    <n v="18"/>
    <n v="1802"/>
    <s v="T5-1802"/>
    <n v="3152.62"/>
    <n v="292.89"/>
    <n v="1797"/>
    <n v="166.95"/>
    <n v="549.92999999999995"/>
    <n v="51.09"/>
    <n v="150"/>
    <n v="50"/>
    <n v="100"/>
  </r>
  <r>
    <n v="197"/>
    <x v="3"/>
    <s v="T5"/>
    <n v="19"/>
    <n v="1901"/>
    <s v="T5-1901"/>
    <n v="3445.75"/>
    <n v="320.12"/>
    <n v="1964.07"/>
    <n v="182.47"/>
    <n v="582.87"/>
    <n v="54.15"/>
    <n v="150"/>
    <n v="50"/>
    <n v="100"/>
  </r>
  <r>
    <n v="198"/>
    <x v="4"/>
    <s v="T5"/>
    <n v="19"/>
    <n v="1902"/>
    <s v="T5-1902"/>
    <n v="3152.62"/>
    <n v="292.89"/>
    <n v="1797"/>
    <n v="166.95"/>
    <n v="549.92999999999995"/>
    <n v="51.09"/>
    <n v="150"/>
    <n v="50"/>
    <n v="100"/>
  </r>
  <r>
    <n v="199"/>
    <x v="3"/>
    <s v="T5"/>
    <n v="20"/>
    <n v="2001"/>
    <s v="T5-2001"/>
    <n v="3445.75"/>
    <n v="320.12"/>
    <n v="1964.07"/>
    <n v="182.47"/>
    <n v="582.87"/>
    <n v="54.15"/>
    <n v="150"/>
    <n v="50"/>
    <n v="100"/>
  </r>
  <r>
    <n v="200"/>
    <x v="4"/>
    <s v="T5"/>
    <n v="20"/>
    <n v="2002"/>
    <s v="T5-2002"/>
    <n v="3152.62"/>
    <n v="292.89"/>
    <n v="1797"/>
    <n v="166.95"/>
    <n v="549.92999999999995"/>
    <n v="51.09"/>
    <n v="150"/>
    <n v="50"/>
    <n v="100"/>
  </r>
  <r>
    <n v="201"/>
    <x v="3"/>
    <s v="T5"/>
    <n v="21"/>
    <n v="2101"/>
    <s v="T5-2101"/>
    <n v="3445.75"/>
    <n v="320.12"/>
    <n v="1964.07"/>
    <n v="182.47"/>
    <n v="582.87"/>
    <n v="54.15"/>
    <n v="150"/>
    <n v="50"/>
    <n v="100"/>
  </r>
  <r>
    <n v="202"/>
    <x v="4"/>
    <s v="T5"/>
    <n v="21"/>
    <n v="2102"/>
    <s v="T5-2102"/>
    <n v="3152.62"/>
    <n v="292.89"/>
    <n v="1797"/>
    <n v="166.95"/>
    <n v="549.92999999999995"/>
    <n v="51.09"/>
    <n v="150"/>
    <n v="50"/>
    <n v="100"/>
  </r>
  <r>
    <n v="203"/>
    <x v="3"/>
    <s v="T5"/>
    <n v="22"/>
    <n v="2201"/>
    <s v="T5-2201"/>
    <n v="3445.75"/>
    <n v="320.12"/>
    <n v="1964.07"/>
    <n v="182.47"/>
    <n v="582.87"/>
    <n v="54.15"/>
    <n v="100"/>
    <n v="0"/>
    <n v="300"/>
  </r>
  <r>
    <n v="204"/>
    <x v="4"/>
    <s v="T5"/>
    <n v="22"/>
    <n v="2202"/>
    <s v="T5-2202"/>
    <n v="3152.62"/>
    <n v="292.89"/>
    <n v="1797"/>
    <n v="166.95"/>
    <n v="549.92999999999995"/>
    <n v="51.09"/>
    <n v="100"/>
    <n v="0"/>
    <n v="300"/>
  </r>
  <r>
    <n v="205"/>
    <x v="3"/>
    <s v="T5"/>
    <n v="23"/>
    <n v="2301"/>
    <s v="T5-2301"/>
    <n v="3445.75"/>
    <n v="320.12"/>
    <n v="1964.07"/>
    <n v="182.47"/>
    <n v="582.87"/>
    <n v="54.15"/>
    <n v="100"/>
    <n v="0"/>
    <n v="300"/>
  </r>
  <r>
    <n v="206"/>
    <x v="4"/>
    <s v="T5"/>
    <n v="23"/>
    <n v="2302"/>
    <s v="T5-2302"/>
    <n v="3152.62"/>
    <n v="292.89"/>
    <n v="1797"/>
    <n v="166.95"/>
    <n v="549.92999999999995"/>
    <n v="51.09"/>
    <n v="100"/>
    <n v="0"/>
    <n v="300"/>
  </r>
  <r>
    <n v="207"/>
    <x v="3"/>
    <s v="T5"/>
    <n v="24"/>
    <n v="2401"/>
    <s v="T5-2401"/>
    <n v="3445.75"/>
    <n v="320.12"/>
    <n v="1964.07"/>
    <n v="182.47"/>
    <n v="582.87"/>
    <n v="54.15"/>
    <n v="100"/>
    <n v="0"/>
    <n v="300"/>
  </r>
  <r>
    <n v="208"/>
    <x v="4"/>
    <s v="T5"/>
    <n v="24"/>
    <n v="2402"/>
    <s v="T5-2402"/>
    <n v="3152.62"/>
    <n v="292.89"/>
    <n v="1797"/>
    <n v="166.95"/>
    <n v="549.92999999999995"/>
    <n v="51.09"/>
    <n v="100"/>
    <n v="0"/>
    <n v="300"/>
  </r>
  <r>
    <n v="209"/>
    <x v="3"/>
    <s v="T5"/>
    <n v="25"/>
    <n v="2501"/>
    <s v="T5-2501"/>
    <n v="3445.75"/>
    <n v="320.12"/>
    <n v="1964.07"/>
    <n v="182.47"/>
    <n v="582.87"/>
    <n v="54.15"/>
    <n v="100"/>
    <n v="0"/>
    <n v="300"/>
  </r>
  <r>
    <n v="210"/>
    <x v="4"/>
    <s v="T5"/>
    <n v="25"/>
    <n v="2502"/>
    <s v="T5-2502"/>
    <n v="3152.62"/>
    <n v="292.89"/>
    <n v="1797"/>
    <n v="166.95"/>
    <n v="549.92999999999995"/>
    <n v="51.09"/>
    <n v="100"/>
    <n v="0"/>
    <n v="300"/>
  </r>
  <r>
    <n v="211"/>
    <x v="3"/>
    <s v="T5"/>
    <n v="26"/>
    <n v="2601"/>
    <s v="T5-2601"/>
    <n v="3445.75"/>
    <n v="320.12"/>
    <n v="1964.07"/>
    <n v="182.47"/>
    <n v="582.87"/>
    <n v="54.15"/>
    <n v="100"/>
    <n v="0"/>
    <n v="300"/>
  </r>
  <r>
    <n v="212"/>
    <x v="4"/>
    <s v="T5"/>
    <n v="26"/>
    <n v="2602"/>
    <s v="T5-2602"/>
    <n v="3152.62"/>
    <n v="292.89"/>
    <n v="1797"/>
    <n v="166.95"/>
    <n v="549.92999999999995"/>
    <n v="51.09"/>
    <n v="100"/>
    <n v="0"/>
    <n v="300"/>
  </r>
  <r>
    <n v="213"/>
    <x v="3"/>
    <s v="T5"/>
    <n v="27"/>
    <n v="2701"/>
    <s v="T5-2701"/>
    <n v="3445.75"/>
    <n v="320.12"/>
    <n v="1964.07"/>
    <n v="182.47"/>
    <n v="582.87"/>
    <n v="54.15"/>
    <n v="100"/>
    <n v="0"/>
    <n v="300"/>
  </r>
  <r>
    <n v="214"/>
    <x v="4"/>
    <s v="T5"/>
    <n v="27"/>
    <n v="2702"/>
    <s v="T5-2702"/>
    <n v="3152.62"/>
    <n v="292.89"/>
    <n v="1797"/>
    <n v="166.95"/>
    <n v="549.92999999999995"/>
    <n v="51.09"/>
    <n v="100"/>
    <n v="0"/>
    <n v="300"/>
  </r>
  <r>
    <n v="215"/>
    <x v="3"/>
    <s v="T5"/>
    <n v="28"/>
    <n v="2801"/>
    <s v="T5-2801"/>
    <n v="3445.75"/>
    <n v="320.12"/>
    <n v="1964.07"/>
    <n v="182.47"/>
    <n v="582.87"/>
    <n v="54.15"/>
    <n v="100"/>
    <n v="0"/>
    <n v="300"/>
  </r>
  <r>
    <n v="216"/>
    <x v="4"/>
    <s v="T5"/>
    <n v="28"/>
    <n v="2802"/>
    <s v="T5-2802"/>
    <n v="3152.62"/>
    <n v="292.89"/>
    <n v="1797"/>
    <n v="166.95"/>
    <n v="549.92999999999995"/>
    <n v="51.09"/>
    <n v="100"/>
    <n v="0"/>
    <n v="300"/>
  </r>
  <r>
    <n v="217"/>
    <x v="3"/>
    <s v="T5"/>
    <n v="29"/>
    <n v="2901"/>
    <s v="T5-2901"/>
    <n v="3445.75"/>
    <n v="320.12"/>
    <n v="1964.07"/>
    <n v="182.47"/>
    <n v="582.87"/>
    <n v="54.15"/>
    <n v="100"/>
    <n v="0"/>
    <n v="300"/>
  </r>
  <r>
    <n v="218"/>
    <x v="4"/>
    <s v="T5"/>
    <n v="29"/>
    <n v="2902"/>
    <s v="T5-2902"/>
    <n v="3152.62"/>
    <n v="292.89"/>
    <n v="1797"/>
    <n v="166.95"/>
    <n v="549.92999999999995"/>
    <n v="51.09"/>
    <n v="100"/>
    <n v="0"/>
    <n v="300"/>
  </r>
  <r>
    <n v="219"/>
    <x v="3"/>
    <s v="T5"/>
    <n v="30"/>
    <n v="3001"/>
    <s v="T5-3001"/>
    <n v="3445.75"/>
    <n v="320.12"/>
    <n v="1964.07"/>
    <n v="182.47"/>
    <n v="582.87"/>
    <n v="54.15"/>
    <n v="100"/>
    <n v="0"/>
    <n v="300"/>
  </r>
  <r>
    <n v="220"/>
    <x v="4"/>
    <s v="T5"/>
    <n v="30"/>
    <n v="3002"/>
    <s v="T5-3002"/>
    <n v="3152.62"/>
    <n v="292.89"/>
    <n v="1797"/>
    <n v="166.95"/>
    <n v="549.92999999999995"/>
    <n v="51.09"/>
    <n v="100"/>
    <n v="0"/>
    <n v="300"/>
  </r>
  <r>
    <n v="221"/>
    <x v="3"/>
    <s v="T5"/>
    <n v="31"/>
    <n v="3101"/>
    <s v="T5-3101"/>
    <n v="3445.75"/>
    <n v="320.12"/>
    <n v="1964.07"/>
    <n v="182.47"/>
    <n v="582.87"/>
    <n v="54.15"/>
    <n v="100"/>
    <n v="0"/>
    <n v="300"/>
  </r>
  <r>
    <n v="222"/>
    <x v="4"/>
    <s v="T5"/>
    <n v="31"/>
    <n v="3102"/>
    <s v="T5-3102"/>
    <n v="3152.62"/>
    <n v="292.89"/>
    <n v="1797"/>
    <n v="166.95"/>
    <n v="549.92999999999995"/>
    <n v="51.09"/>
    <n v="100"/>
    <n v="0"/>
    <n v="300"/>
  </r>
  <r>
    <n v="223"/>
    <x v="3"/>
    <s v="T5"/>
    <n v="32"/>
    <n v="3201"/>
    <s v="T5-3201"/>
    <n v="3445.75"/>
    <n v="320.12"/>
    <n v="1964.07"/>
    <n v="182.47"/>
    <n v="582.87"/>
    <n v="54.15"/>
    <n v="200"/>
    <n v="0"/>
    <n v="300"/>
  </r>
  <r>
    <n v="224"/>
    <x v="4"/>
    <s v="T5"/>
    <n v="32"/>
    <n v="3202"/>
    <s v="T5-3202"/>
    <n v="3152.62"/>
    <n v="292.89"/>
    <n v="1797"/>
    <n v="166.95"/>
    <n v="549.92999999999995"/>
    <n v="51.09"/>
    <n v="200"/>
    <n v="0"/>
    <n v="300"/>
  </r>
  <r>
    <n v="225"/>
    <x v="3"/>
    <s v="T5"/>
    <n v="33"/>
    <n v="3301"/>
    <s v="T5-3301"/>
    <n v="3445.75"/>
    <n v="320.12"/>
    <n v="1964.07"/>
    <n v="182.47"/>
    <n v="582.87"/>
    <n v="54.15"/>
    <n v="200"/>
    <n v="0"/>
    <n v="300"/>
  </r>
  <r>
    <n v="226"/>
    <x v="4"/>
    <s v="T5"/>
    <n v="33"/>
    <n v="3302"/>
    <s v="T5-3302"/>
    <n v="3152.62"/>
    <n v="292.89"/>
    <n v="1797"/>
    <n v="166.95"/>
    <n v="549.92999999999995"/>
    <n v="51.09"/>
    <n v="200"/>
    <n v="0"/>
    <n v="300"/>
  </r>
  <r>
    <n v="227"/>
    <x v="3"/>
    <s v="T5"/>
    <n v="34"/>
    <n v="3401"/>
    <s v="T5-3401"/>
    <n v="3445.75"/>
    <n v="320.12"/>
    <n v="1964.07"/>
    <n v="182.47"/>
    <n v="582.87"/>
    <n v="54.15"/>
    <n v="200"/>
    <n v="0"/>
    <n v="300"/>
  </r>
  <r>
    <n v="228"/>
    <x v="4"/>
    <s v="T5"/>
    <n v="34"/>
    <n v="3402"/>
    <s v="T5-3402"/>
    <n v="3152.62"/>
    <n v="292.89"/>
    <n v="1797"/>
    <n v="166.95"/>
    <n v="549.92999999999995"/>
    <n v="51.09"/>
    <n v="200"/>
    <n v="0"/>
    <n v="300"/>
  </r>
  <r>
    <n v="229"/>
    <x v="3"/>
    <s v="T5"/>
    <n v="35"/>
    <n v="3501"/>
    <s v="T5-3501"/>
    <n v="3445.75"/>
    <n v="320.12"/>
    <n v="1964.07"/>
    <n v="182.47"/>
    <n v="582.87"/>
    <n v="54.15"/>
    <n v="200"/>
    <n v="0"/>
    <n v="300"/>
  </r>
  <r>
    <n v="230"/>
    <x v="4"/>
    <s v="T5"/>
    <n v="35"/>
    <n v="3502"/>
    <s v="T5-3502"/>
    <n v="3152.62"/>
    <n v="292.89"/>
    <n v="1797"/>
    <n v="166.95"/>
    <n v="549.92999999999995"/>
    <n v="51.09"/>
    <n v="200"/>
    <n v="0"/>
    <n v="300"/>
  </r>
  <r>
    <n v="231"/>
    <x v="3"/>
    <s v="T5"/>
    <n v="36"/>
    <n v="3601"/>
    <s v="T5-3601"/>
    <n v="3445.75"/>
    <n v="320.12"/>
    <n v="1964.07"/>
    <n v="182.47"/>
    <n v="582.87"/>
    <n v="54.15"/>
    <n v="200"/>
    <n v="0"/>
    <n v="300"/>
  </r>
  <r>
    <n v="232"/>
    <x v="4"/>
    <s v="T5"/>
    <n v="36"/>
    <n v="3602"/>
    <s v="T5-3602"/>
    <n v="3152.62"/>
    <n v="292.89"/>
    <n v="1797"/>
    <n v="166.95"/>
    <n v="549.92999999999995"/>
    <n v="51.09"/>
    <n v="200"/>
    <n v="0"/>
    <n v="300"/>
  </r>
  <r>
    <n v="233"/>
    <x v="3"/>
    <s v="T5"/>
    <n v="37"/>
    <n v="3701"/>
    <s v="T5-3701"/>
    <n v="3445.75"/>
    <n v="320.12"/>
    <n v="1964.07"/>
    <n v="182.47"/>
    <n v="582.87"/>
    <n v="54.15"/>
    <n v="200"/>
    <n v="0"/>
    <n v="300"/>
  </r>
  <r>
    <n v="234"/>
    <x v="4"/>
    <s v="T5"/>
    <n v="37"/>
    <n v="3702"/>
    <s v="T5-3702"/>
    <n v="3152.62"/>
    <n v="292.89"/>
    <n v="1797"/>
    <n v="166.95"/>
    <n v="549.92999999999995"/>
    <n v="51.09"/>
    <n v="200"/>
    <n v="0"/>
    <n v="300"/>
  </r>
  <r>
    <n v="235"/>
    <x v="3"/>
    <s v="T5"/>
    <n v="38"/>
    <n v="3801"/>
    <s v="T5-3801"/>
    <n v="3445.75"/>
    <n v="320.12"/>
    <n v="1964.07"/>
    <n v="182.47"/>
    <n v="582.87"/>
    <n v="54.15"/>
    <n v="200"/>
    <n v="0"/>
    <n v="300"/>
  </r>
  <r>
    <n v="236"/>
    <x v="4"/>
    <s v="T5"/>
    <n v="38"/>
    <n v="3802"/>
    <s v="T5-3802"/>
    <n v="3152.62"/>
    <n v="292.89"/>
    <n v="1797"/>
    <n v="166.95"/>
    <n v="549.92999999999995"/>
    <n v="51.09"/>
    <n v="200"/>
    <n v="0"/>
    <n v="300"/>
  </r>
  <r>
    <n v="237"/>
    <x v="3"/>
    <s v="T5"/>
    <n v="39"/>
    <n v="3901"/>
    <s v="T5-3901"/>
    <n v="3445.75"/>
    <n v="320.12"/>
    <n v="1964.07"/>
    <n v="182.47"/>
    <n v="582.87"/>
    <n v="54.15"/>
    <n v="200"/>
    <n v="0"/>
    <n v="300"/>
  </r>
  <r>
    <n v="238"/>
    <x v="4"/>
    <s v="T5"/>
    <n v="39"/>
    <n v="3902"/>
    <s v="T5-3902"/>
    <n v="3152.62"/>
    <n v="292.89"/>
    <n v="1797"/>
    <n v="166.95"/>
    <n v="549.92999999999995"/>
    <n v="51.09"/>
    <n v="200"/>
    <n v="0"/>
    <n v="300"/>
  </r>
  <r>
    <n v="239"/>
    <x v="3"/>
    <s v="T5"/>
    <n v="40"/>
    <n v="4001"/>
    <s v="T5-4001"/>
    <n v="3445.75"/>
    <n v="320.12"/>
    <n v="1964.07"/>
    <n v="182.47"/>
    <n v="582.87"/>
    <n v="54.15"/>
    <n v="200"/>
    <n v="0"/>
    <n v="300"/>
  </r>
  <r>
    <n v="240"/>
    <x v="4"/>
    <s v="T5"/>
    <n v="40"/>
    <n v="4002"/>
    <s v="T5-4002"/>
    <n v="3152.62"/>
    <n v="292.89"/>
    <n v="1797"/>
    <n v="166.95"/>
    <n v="549.92999999999995"/>
    <n v="51.09"/>
    <n v="200"/>
    <n v="0"/>
    <n v="300"/>
  </r>
  <r>
    <n v="241"/>
    <x v="3"/>
    <s v="T5"/>
    <n v="41"/>
    <n v="4101"/>
    <s v="T5-4101"/>
    <n v="3445.75"/>
    <n v="320.12"/>
    <n v="1964.07"/>
    <n v="182.47"/>
    <n v="582.87"/>
    <n v="54.15"/>
    <n v="200"/>
    <n v="0"/>
    <n v="300"/>
  </r>
  <r>
    <n v="242"/>
    <x v="4"/>
    <s v="T5"/>
    <n v="41"/>
    <n v="4102"/>
    <s v="T5-4102"/>
    <n v="3152.62"/>
    <n v="292.89"/>
    <n v="1797"/>
    <n v="166.95"/>
    <n v="549.92999999999995"/>
    <n v="51.09"/>
    <n v="200"/>
    <n v="0"/>
    <n v="300"/>
  </r>
  <r>
    <n v="243"/>
    <x v="2"/>
    <s v="T5"/>
    <n v="42"/>
    <s v="PH"/>
    <s v="T5-PH"/>
    <n v="6817.67"/>
    <n v="633.38"/>
    <n v="3886.07"/>
    <n v="361.02"/>
    <n v="1184.26"/>
    <n v="110.02"/>
    <n v="400"/>
    <n v="0"/>
    <n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9" firstHeaderRow="0" firstDataRow="1" firstDataCol="1"/>
  <pivotFields count="15">
    <pivotField showAll="0"/>
    <pivotField axis="axisRow" showAll="0">
      <items count="6">
        <item x="1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dataField="1"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UPER AREA_x000a_(In Sqft)" fld="6" baseField="0" baseItem="0"/>
    <dataField name="Sum of CARPET AREA_x000a_(In Sqft)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86"/>
  <sheetViews>
    <sheetView zoomScaleNormal="100" zoomScaleSheetLayoutView="100" workbookViewId="0">
      <pane ySplit="1" topLeftCell="A2" activePane="bottomLeft" state="frozen"/>
      <selection pane="bottomLeft" activeCell="N14" sqref="N14"/>
    </sheetView>
  </sheetViews>
  <sheetFormatPr defaultColWidth="9" defaultRowHeight="15.75" x14ac:dyDescent="0.25"/>
  <cols>
    <col min="1" max="1" width="6" customWidth="1"/>
    <col min="2" max="2" width="20.5" bestFit="1" customWidth="1"/>
    <col min="3" max="3" width="12.25" style="1" bestFit="1" customWidth="1"/>
    <col min="4" max="4" width="11.75" style="1" bestFit="1" customWidth="1"/>
    <col min="5" max="5" width="13.5" style="1" customWidth="1"/>
    <col min="6" max="6" width="13.75" style="1" bestFit="1" customWidth="1"/>
    <col min="7" max="7" width="10.5" style="1" customWidth="1"/>
    <col min="8" max="8" width="9" style="1" customWidth="1"/>
    <col min="9" max="9" width="8.625" style="1" customWidth="1"/>
    <col min="10" max="10" width="9.125" style="1" bestFit="1" customWidth="1"/>
    <col min="11" max="11" width="10.5" customWidth="1"/>
    <col min="12" max="12" width="11" customWidth="1"/>
  </cols>
  <sheetData>
    <row r="1" spans="1:12" s="2" customFormat="1" ht="58.5" customHeight="1" thickBot="1" x14ac:dyDescent="0.3">
      <c r="A1" s="15" t="s">
        <v>3</v>
      </c>
      <c r="B1" s="16" t="s">
        <v>2</v>
      </c>
      <c r="C1" s="16" t="s">
        <v>7</v>
      </c>
      <c r="D1" s="16" t="s">
        <v>13</v>
      </c>
      <c r="E1" s="16" t="s">
        <v>0</v>
      </c>
      <c r="F1" s="16" t="s">
        <v>21</v>
      </c>
      <c r="G1" s="16" t="s">
        <v>6</v>
      </c>
      <c r="H1" s="16" t="s">
        <v>5</v>
      </c>
      <c r="I1" s="16" t="s">
        <v>1</v>
      </c>
      <c r="J1" s="16" t="s">
        <v>4</v>
      </c>
      <c r="K1" s="16" t="s">
        <v>17</v>
      </c>
      <c r="L1" s="17" t="s">
        <v>18</v>
      </c>
    </row>
    <row r="2" spans="1:12" ht="16.5" x14ac:dyDescent="0.3">
      <c r="A2" s="10">
        <v>1</v>
      </c>
      <c r="B2" s="11" t="s">
        <v>16</v>
      </c>
      <c r="C2" s="12" t="s">
        <v>8</v>
      </c>
      <c r="D2" s="12">
        <v>1</v>
      </c>
      <c r="E2" s="12">
        <v>101</v>
      </c>
      <c r="F2" s="12" t="str">
        <f t="shared" ref="F2:F25" si="0">CONCATENATE(C2,-E2)</f>
        <v>T1-101</v>
      </c>
      <c r="G2" s="13">
        <v>2530.37</v>
      </c>
      <c r="H2" s="13">
        <f t="shared" ref="H2:H65" si="1">ROUND((G2/10.764),2)</f>
        <v>235.08</v>
      </c>
      <c r="I2" s="13">
        <v>1442.31</v>
      </c>
      <c r="J2" s="13">
        <f t="shared" ref="J2:J65" si="2">ROUND((I2/10.764),2)</f>
        <v>133.99</v>
      </c>
      <c r="K2" s="13">
        <v>491.27</v>
      </c>
      <c r="L2" s="13">
        <f t="shared" ref="L2:L65" si="3">ROUND((K2/10.764),2)</f>
        <v>45.64</v>
      </c>
    </row>
    <row r="3" spans="1:12" ht="16.5" x14ac:dyDescent="0.3">
      <c r="A3" s="6">
        <v>2</v>
      </c>
      <c r="B3" s="5" t="s">
        <v>19</v>
      </c>
      <c r="C3" s="4" t="s">
        <v>8</v>
      </c>
      <c r="D3" s="4">
        <v>1</v>
      </c>
      <c r="E3" s="4">
        <v>102</v>
      </c>
      <c r="F3" s="4" t="str">
        <f t="shared" si="0"/>
        <v>T1-102</v>
      </c>
      <c r="G3" s="9">
        <v>2319.85</v>
      </c>
      <c r="H3" s="9">
        <f t="shared" si="1"/>
        <v>215.52</v>
      </c>
      <c r="I3" s="9">
        <v>1322.31</v>
      </c>
      <c r="J3" s="9">
        <f t="shared" si="2"/>
        <v>122.85</v>
      </c>
      <c r="K3" s="9">
        <v>463.17</v>
      </c>
      <c r="L3" s="9">
        <f t="shared" si="3"/>
        <v>43.03</v>
      </c>
    </row>
    <row r="4" spans="1:12" ht="16.5" customHeight="1" x14ac:dyDescent="0.3">
      <c r="A4" s="6">
        <v>3</v>
      </c>
      <c r="B4" s="5" t="s">
        <v>16</v>
      </c>
      <c r="C4" s="4" t="s">
        <v>8</v>
      </c>
      <c r="D4" s="4">
        <v>2</v>
      </c>
      <c r="E4" s="4">
        <v>201</v>
      </c>
      <c r="F4" s="4" t="str">
        <f t="shared" si="0"/>
        <v>T1-201</v>
      </c>
      <c r="G4" s="9">
        <v>2530.37</v>
      </c>
      <c r="H4" s="9">
        <f t="shared" si="1"/>
        <v>235.08</v>
      </c>
      <c r="I4" s="9">
        <v>1442.31</v>
      </c>
      <c r="J4" s="9">
        <f t="shared" si="2"/>
        <v>133.99</v>
      </c>
      <c r="K4" s="9">
        <v>491.27</v>
      </c>
      <c r="L4" s="9">
        <f t="shared" si="3"/>
        <v>45.64</v>
      </c>
    </row>
    <row r="5" spans="1:12" ht="16.5" customHeight="1" x14ac:dyDescent="0.3">
      <c r="A5" s="6">
        <v>4</v>
      </c>
      <c r="B5" s="5" t="s">
        <v>19</v>
      </c>
      <c r="C5" s="4" t="s">
        <v>8</v>
      </c>
      <c r="D5" s="4">
        <v>2</v>
      </c>
      <c r="E5" s="4">
        <v>202</v>
      </c>
      <c r="F5" s="4" t="str">
        <f t="shared" si="0"/>
        <v>T1-202</v>
      </c>
      <c r="G5" s="9">
        <v>2319.85</v>
      </c>
      <c r="H5" s="9">
        <f t="shared" si="1"/>
        <v>215.52</v>
      </c>
      <c r="I5" s="9">
        <v>1322.31</v>
      </c>
      <c r="J5" s="9">
        <f t="shared" si="2"/>
        <v>122.85</v>
      </c>
      <c r="K5" s="9">
        <v>463.17</v>
      </c>
      <c r="L5" s="9">
        <f t="shared" si="3"/>
        <v>43.03</v>
      </c>
    </row>
    <row r="6" spans="1:12" ht="16.5" customHeight="1" x14ac:dyDescent="0.3">
      <c r="A6" s="6">
        <v>5</v>
      </c>
      <c r="B6" s="5" t="s">
        <v>16</v>
      </c>
      <c r="C6" s="4" t="s">
        <v>8</v>
      </c>
      <c r="D6" s="4">
        <v>3</v>
      </c>
      <c r="E6" s="4">
        <v>301</v>
      </c>
      <c r="F6" s="4" t="str">
        <f t="shared" si="0"/>
        <v>T1-301</v>
      </c>
      <c r="G6" s="9">
        <v>2530.37</v>
      </c>
      <c r="H6" s="9">
        <f t="shared" si="1"/>
        <v>235.08</v>
      </c>
      <c r="I6" s="9">
        <v>1442.31</v>
      </c>
      <c r="J6" s="9">
        <f t="shared" si="2"/>
        <v>133.99</v>
      </c>
      <c r="K6" s="9">
        <v>491.27</v>
      </c>
      <c r="L6" s="9">
        <f t="shared" si="3"/>
        <v>45.64</v>
      </c>
    </row>
    <row r="7" spans="1:12" ht="16.5" customHeight="1" x14ac:dyDescent="0.3">
      <c r="A7" s="6">
        <v>6</v>
      </c>
      <c r="B7" s="5" t="s">
        <v>19</v>
      </c>
      <c r="C7" s="4" t="s">
        <v>8</v>
      </c>
      <c r="D7" s="4">
        <v>3</v>
      </c>
      <c r="E7" s="4">
        <v>302</v>
      </c>
      <c r="F7" s="4" t="str">
        <f t="shared" si="0"/>
        <v>T1-302</v>
      </c>
      <c r="G7" s="9">
        <v>2319.85</v>
      </c>
      <c r="H7" s="9">
        <f t="shared" si="1"/>
        <v>215.52</v>
      </c>
      <c r="I7" s="9">
        <v>1322.31</v>
      </c>
      <c r="J7" s="9">
        <f t="shared" si="2"/>
        <v>122.85</v>
      </c>
      <c r="K7" s="9">
        <v>463.17</v>
      </c>
      <c r="L7" s="9">
        <f t="shared" si="3"/>
        <v>43.03</v>
      </c>
    </row>
    <row r="8" spans="1:12" ht="16.5" customHeight="1" x14ac:dyDescent="0.3">
      <c r="A8" s="6">
        <v>7</v>
      </c>
      <c r="B8" s="5" t="s">
        <v>16</v>
      </c>
      <c r="C8" s="4" t="s">
        <v>8</v>
      </c>
      <c r="D8" s="4">
        <v>4</v>
      </c>
      <c r="E8" s="4">
        <v>401</v>
      </c>
      <c r="F8" s="4" t="str">
        <f t="shared" si="0"/>
        <v>T1-401</v>
      </c>
      <c r="G8" s="9">
        <v>2530.37</v>
      </c>
      <c r="H8" s="9">
        <f t="shared" si="1"/>
        <v>235.08</v>
      </c>
      <c r="I8" s="9">
        <v>1442.31</v>
      </c>
      <c r="J8" s="9">
        <f t="shared" si="2"/>
        <v>133.99</v>
      </c>
      <c r="K8" s="9">
        <v>491.27</v>
      </c>
      <c r="L8" s="9">
        <f t="shared" si="3"/>
        <v>45.64</v>
      </c>
    </row>
    <row r="9" spans="1:12" ht="16.5" customHeight="1" x14ac:dyDescent="0.3">
      <c r="A9" s="6">
        <v>8</v>
      </c>
      <c r="B9" s="5" t="s">
        <v>19</v>
      </c>
      <c r="C9" s="4" t="s">
        <v>8</v>
      </c>
      <c r="D9" s="4">
        <v>4</v>
      </c>
      <c r="E9" s="4">
        <v>402</v>
      </c>
      <c r="F9" s="4" t="str">
        <f t="shared" si="0"/>
        <v>T1-402</v>
      </c>
      <c r="G9" s="9">
        <v>2319.85</v>
      </c>
      <c r="H9" s="9">
        <f t="shared" si="1"/>
        <v>215.52</v>
      </c>
      <c r="I9" s="9">
        <v>1322.31</v>
      </c>
      <c r="J9" s="9">
        <f t="shared" si="2"/>
        <v>122.85</v>
      </c>
      <c r="K9" s="9">
        <v>463.17</v>
      </c>
      <c r="L9" s="9">
        <f t="shared" si="3"/>
        <v>43.03</v>
      </c>
    </row>
    <row r="10" spans="1:12" ht="16.5" customHeight="1" x14ac:dyDescent="0.3">
      <c r="A10" s="6">
        <v>9</v>
      </c>
      <c r="B10" s="5" t="s">
        <v>16</v>
      </c>
      <c r="C10" s="4" t="s">
        <v>8</v>
      </c>
      <c r="D10" s="4">
        <v>5</v>
      </c>
      <c r="E10" s="4">
        <v>501</v>
      </c>
      <c r="F10" s="4" t="str">
        <f t="shared" si="0"/>
        <v>T1-501</v>
      </c>
      <c r="G10" s="9">
        <v>2530.37</v>
      </c>
      <c r="H10" s="9">
        <f t="shared" si="1"/>
        <v>235.08</v>
      </c>
      <c r="I10" s="9">
        <v>1442.31</v>
      </c>
      <c r="J10" s="9">
        <f t="shared" si="2"/>
        <v>133.99</v>
      </c>
      <c r="K10" s="9">
        <v>491.27</v>
      </c>
      <c r="L10" s="9">
        <f t="shared" si="3"/>
        <v>45.64</v>
      </c>
    </row>
    <row r="11" spans="1:12" ht="16.5" customHeight="1" x14ac:dyDescent="0.3">
      <c r="A11" s="6">
        <v>10</v>
      </c>
      <c r="B11" s="5" t="s">
        <v>19</v>
      </c>
      <c r="C11" s="4" t="s">
        <v>8</v>
      </c>
      <c r="D11" s="4">
        <v>5</v>
      </c>
      <c r="E11" s="4">
        <v>502</v>
      </c>
      <c r="F11" s="4" t="str">
        <f t="shared" si="0"/>
        <v>T1-502</v>
      </c>
      <c r="G11" s="9">
        <v>2319.85</v>
      </c>
      <c r="H11" s="9">
        <f t="shared" si="1"/>
        <v>215.52</v>
      </c>
      <c r="I11" s="9">
        <v>1322.31</v>
      </c>
      <c r="J11" s="9">
        <f t="shared" si="2"/>
        <v>122.85</v>
      </c>
      <c r="K11" s="9">
        <v>463.17</v>
      </c>
      <c r="L11" s="9">
        <f t="shared" si="3"/>
        <v>43.03</v>
      </c>
    </row>
    <row r="12" spans="1:12" ht="16.5" customHeight="1" x14ac:dyDescent="0.3">
      <c r="A12" s="6">
        <v>11</v>
      </c>
      <c r="B12" s="5" t="s">
        <v>16</v>
      </c>
      <c r="C12" s="4" t="s">
        <v>8</v>
      </c>
      <c r="D12" s="4">
        <v>6</v>
      </c>
      <c r="E12" s="4">
        <v>601</v>
      </c>
      <c r="F12" s="4" t="str">
        <f t="shared" si="0"/>
        <v>T1-601</v>
      </c>
      <c r="G12" s="9">
        <v>2530.37</v>
      </c>
      <c r="H12" s="9">
        <f t="shared" si="1"/>
        <v>235.08</v>
      </c>
      <c r="I12" s="9">
        <v>1442.31</v>
      </c>
      <c r="J12" s="9">
        <f t="shared" si="2"/>
        <v>133.99</v>
      </c>
      <c r="K12" s="9">
        <v>491.27</v>
      </c>
      <c r="L12" s="9">
        <f t="shared" si="3"/>
        <v>45.64</v>
      </c>
    </row>
    <row r="13" spans="1:12" ht="16.5" customHeight="1" x14ac:dyDescent="0.3">
      <c r="A13" s="6">
        <v>12</v>
      </c>
      <c r="B13" s="5" t="s">
        <v>19</v>
      </c>
      <c r="C13" s="4" t="s">
        <v>8</v>
      </c>
      <c r="D13" s="4">
        <v>6</v>
      </c>
      <c r="E13" s="4">
        <v>602</v>
      </c>
      <c r="F13" s="4" t="str">
        <f t="shared" si="0"/>
        <v>T1-602</v>
      </c>
      <c r="G13" s="9">
        <v>2319.85</v>
      </c>
      <c r="H13" s="9">
        <f t="shared" si="1"/>
        <v>215.52</v>
      </c>
      <c r="I13" s="9">
        <v>1322.31</v>
      </c>
      <c r="J13" s="9">
        <f t="shared" si="2"/>
        <v>122.85</v>
      </c>
      <c r="K13" s="9">
        <v>463.17</v>
      </c>
      <c r="L13" s="9">
        <f t="shared" si="3"/>
        <v>43.03</v>
      </c>
    </row>
    <row r="14" spans="1:12" ht="16.5" customHeight="1" x14ac:dyDescent="0.3">
      <c r="A14" s="6">
        <v>13</v>
      </c>
      <c r="B14" s="5" t="s">
        <v>16</v>
      </c>
      <c r="C14" s="4" t="s">
        <v>8</v>
      </c>
      <c r="D14" s="4">
        <v>7</v>
      </c>
      <c r="E14" s="4">
        <v>701</v>
      </c>
      <c r="F14" s="4" t="str">
        <f t="shared" si="0"/>
        <v>T1-701</v>
      </c>
      <c r="G14" s="9">
        <v>2530.37</v>
      </c>
      <c r="H14" s="9">
        <f t="shared" si="1"/>
        <v>235.08</v>
      </c>
      <c r="I14" s="9">
        <v>1442.31</v>
      </c>
      <c r="J14" s="9">
        <f t="shared" si="2"/>
        <v>133.99</v>
      </c>
      <c r="K14" s="9">
        <v>491.27</v>
      </c>
      <c r="L14" s="9">
        <f t="shared" si="3"/>
        <v>45.64</v>
      </c>
    </row>
    <row r="15" spans="1:12" ht="16.5" x14ac:dyDescent="0.3">
      <c r="A15" s="6">
        <v>14</v>
      </c>
      <c r="B15" s="5" t="s">
        <v>19</v>
      </c>
      <c r="C15" s="4" t="s">
        <v>8</v>
      </c>
      <c r="D15" s="4">
        <v>7</v>
      </c>
      <c r="E15" s="4">
        <v>702</v>
      </c>
      <c r="F15" s="4" t="str">
        <f t="shared" si="0"/>
        <v>T1-702</v>
      </c>
      <c r="G15" s="9">
        <v>2319.85</v>
      </c>
      <c r="H15" s="9">
        <f t="shared" si="1"/>
        <v>215.52</v>
      </c>
      <c r="I15" s="9">
        <v>1322.31</v>
      </c>
      <c r="J15" s="9">
        <f t="shared" si="2"/>
        <v>122.85</v>
      </c>
      <c r="K15" s="9">
        <v>463.17</v>
      </c>
      <c r="L15" s="9">
        <f t="shared" si="3"/>
        <v>43.03</v>
      </c>
    </row>
    <row r="16" spans="1:12" ht="16.5" customHeight="1" x14ac:dyDescent="0.3">
      <c r="A16" s="6">
        <v>15</v>
      </c>
      <c r="B16" s="5" t="s">
        <v>16</v>
      </c>
      <c r="C16" s="4" t="s">
        <v>8</v>
      </c>
      <c r="D16" s="4">
        <v>8</v>
      </c>
      <c r="E16" s="4">
        <v>801</v>
      </c>
      <c r="F16" s="4" t="str">
        <f t="shared" si="0"/>
        <v>T1-801</v>
      </c>
      <c r="G16" s="9">
        <v>2530.37</v>
      </c>
      <c r="H16" s="9">
        <f t="shared" si="1"/>
        <v>235.08</v>
      </c>
      <c r="I16" s="9">
        <v>1442.31</v>
      </c>
      <c r="J16" s="9">
        <f t="shared" si="2"/>
        <v>133.99</v>
      </c>
      <c r="K16" s="9">
        <v>491.27</v>
      </c>
      <c r="L16" s="9">
        <f t="shared" si="3"/>
        <v>45.64</v>
      </c>
    </row>
    <row r="17" spans="1:12" ht="16.5" x14ac:dyDescent="0.3">
      <c r="A17" s="6">
        <v>16</v>
      </c>
      <c r="B17" s="5" t="s">
        <v>19</v>
      </c>
      <c r="C17" s="4" t="s">
        <v>8</v>
      </c>
      <c r="D17" s="4">
        <v>8</v>
      </c>
      <c r="E17" s="4">
        <v>802</v>
      </c>
      <c r="F17" s="4" t="str">
        <f t="shared" si="0"/>
        <v>T1-802</v>
      </c>
      <c r="G17" s="9">
        <v>2319.85</v>
      </c>
      <c r="H17" s="9">
        <f t="shared" si="1"/>
        <v>215.52</v>
      </c>
      <c r="I17" s="9">
        <v>1322.31</v>
      </c>
      <c r="J17" s="9">
        <f t="shared" si="2"/>
        <v>122.85</v>
      </c>
      <c r="K17" s="9">
        <v>463.17</v>
      </c>
      <c r="L17" s="9">
        <f t="shared" si="3"/>
        <v>43.03</v>
      </c>
    </row>
    <row r="18" spans="1:12" ht="16.5" x14ac:dyDescent="0.3">
      <c r="A18" s="6">
        <v>17</v>
      </c>
      <c r="B18" s="5" t="s">
        <v>16</v>
      </c>
      <c r="C18" s="4" t="s">
        <v>8</v>
      </c>
      <c r="D18" s="4">
        <v>9</v>
      </c>
      <c r="E18" s="4">
        <v>901</v>
      </c>
      <c r="F18" s="4" t="str">
        <f t="shared" si="0"/>
        <v>T1-901</v>
      </c>
      <c r="G18" s="9">
        <v>2530.37</v>
      </c>
      <c r="H18" s="9">
        <f t="shared" si="1"/>
        <v>235.08</v>
      </c>
      <c r="I18" s="9">
        <v>1442.31</v>
      </c>
      <c r="J18" s="9">
        <f t="shared" si="2"/>
        <v>133.99</v>
      </c>
      <c r="K18" s="9">
        <v>491.27</v>
      </c>
      <c r="L18" s="9">
        <f t="shared" si="3"/>
        <v>45.64</v>
      </c>
    </row>
    <row r="19" spans="1:12" ht="16.5" x14ac:dyDescent="0.3">
      <c r="A19" s="6">
        <v>18</v>
      </c>
      <c r="B19" s="5" t="s">
        <v>19</v>
      </c>
      <c r="C19" s="4" t="s">
        <v>8</v>
      </c>
      <c r="D19" s="4">
        <v>9</v>
      </c>
      <c r="E19" s="4">
        <v>902</v>
      </c>
      <c r="F19" s="4" t="str">
        <f t="shared" si="0"/>
        <v>T1-902</v>
      </c>
      <c r="G19" s="9">
        <v>2319.85</v>
      </c>
      <c r="H19" s="9">
        <f t="shared" si="1"/>
        <v>215.52</v>
      </c>
      <c r="I19" s="9">
        <v>1322.31</v>
      </c>
      <c r="J19" s="9">
        <f t="shared" si="2"/>
        <v>122.85</v>
      </c>
      <c r="K19" s="9">
        <v>463.17</v>
      </c>
      <c r="L19" s="9">
        <f t="shared" si="3"/>
        <v>43.03</v>
      </c>
    </row>
    <row r="20" spans="1:12" ht="16.5" x14ac:dyDescent="0.3">
      <c r="A20" s="6">
        <v>19</v>
      </c>
      <c r="B20" s="5" t="s">
        <v>16</v>
      </c>
      <c r="C20" s="4" t="s">
        <v>8</v>
      </c>
      <c r="D20" s="4">
        <v>10</v>
      </c>
      <c r="E20" s="4">
        <v>1001</v>
      </c>
      <c r="F20" s="4" t="str">
        <f t="shared" si="0"/>
        <v>T1-1001</v>
      </c>
      <c r="G20" s="9">
        <v>2530.37</v>
      </c>
      <c r="H20" s="9">
        <f t="shared" si="1"/>
        <v>235.08</v>
      </c>
      <c r="I20" s="9">
        <v>1442.31</v>
      </c>
      <c r="J20" s="9">
        <f t="shared" si="2"/>
        <v>133.99</v>
      </c>
      <c r="K20" s="9">
        <v>491.27</v>
      </c>
      <c r="L20" s="9">
        <f t="shared" si="3"/>
        <v>45.64</v>
      </c>
    </row>
    <row r="21" spans="1:12" ht="16.5" x14ac:dyDescent="0.3">
      <c r="A21" s="6">
        <v>20</v>
      </c>
      <c r="B21" s="5" t="s">
        <v>19</v>
      </c>
      <c r="C21" s="4" t="s">
        <v>8</v>
      </c>
      <c r="D21" s="4">
        <v>10</v>
      </c>
      <c r="E21" s="4">
        <v>1002</v>
      </c>
      <c r="F21" s="4" t="str">
        <f t="shared" si="0"/>
        <v>T1-1002</v>
      </c>
      <c r="G21" s="9">
        <v>2319.85</v>
      </c>
      <c r="H21" s="9">
        <f t="shared" si="1"/>
        <v>215.52</v>
      </c>
      <c r="I21" s="9">
        <v>1322.31</v>
      </c>
      <c r="J21" s="9">
        <f t="shared" si="2"/>
        <v>122.85</v>
      </c>
      <c r="K21" s="9">
        <v>463.17</v>
      </c>
      <c r="L21" s="9">
        <f t="shared" si="3"/>
        <v>43.03</v>
      </c>
    </row>
    <row r="22" spans="1:12" ht="16.5" x14ac:dyDescent="0.3">
      <c r="A22" s="6">
        <v>21</v>
      </c>
      <c r="B22" s="5" t="s">
        <v>16</v>
      </c>
      <c r="C22" s="4" t="s">
        <v>8</v>
      </c>
      <c r="D22" s="4">
        <v>11</v>
      </c>
      <c r="E22" s="4">
        <v>1101</v>
      </c>
      <c r="F22" s="4" t="str">
        <f t="shared" si="0"/>
        <v>T1-1101</v>
      </c>
      <c r="G22" s="9">
        <v>2530.37</v>
      </c>
      <c r="H22" s="9">
        <f t="shared" si="1"/>
        <v>235.08</v>
      </c>
      <c r="I22" s="9">
        <v>1442.31</v>
      </c>
      <c r="J22" s="9">
        <f t="shared" si="2"/>
        <v>133.99</v>
      </c>
      <c r="K22" s="9">
        <v>491.27</v>
      </c>
      <c r="L22" s="9">
        <f t="shared" si="3"/>
        <v>45.64</v>
      </c>
    </row>
    <row r="23" spans="1:12" ht="16.5" x14ac:dyDescent="0.3">
      <c r="A23" s="6">
        <v>22</v>
      </c>
      <c r="B23" s="5" t="s">
        <v>19</v>
      </c>
      <c r="C23" s="4" t="s">
        <v>8</v>
      </c>
      <c r="D23" s="4">
        <v>11</v>
      </c>
      <c r="E23" s="7">
        <v>1102</v>
      </c>
      <c r="F23" s="4" t="str">
        <f t="shared" si="0"/>
        <v>T1-1102</v>
      </c>
      <c r="G23" s="9">
        <v>2319.85</v>
      </c>
      <c r="H23" s="9">
        <f t="shared" si="1"/>
        <v>215.52</v>
      </c>
      <c r="I23" s="9">
        <v>1322.31</v>
      </c>
      <c r="J23" s="9">
        <f t="shared" si="2"/>
        <v>122.85</v>
      </c>
      <c r="K23" s="9">
        <v>463.17</v>
      </c>
      <c r="L23" s="9">
        <f t="shared" si="3"/>
        <v>43.03</v>
      </c>
    </row>
    <row r="24" spans="1:12" ht="16.5" x14ac:dyDescent="0.3">
      <c r="A24" s="6">
        <v>23</v>
      </c>
      <c r="B24" s="5" t="s">
        <v>16</v>
      </c>
      <c r="C24" s="4" t="s">
        <v>8</v>
      </c>
      <c r="D24" s="4">
        <v>12</v>
      </c>
      <c r="E24" s="4">
        <v>1201</v>
      </c>
      <c r="F24" s="4" t="str">
        <f t="shared" si="0"/>
        <v>T1-1201</v>
      </c>
      <c r="G24" s="9">
        <v>2530.37</v>
      </c>
      <c r="H24" s="9">
        <f t="shared" si="1"/>
        <v>235.08</v>
      </c>
      <c r="I24" s="9">
        <v>1442.31</v>
      </c>
      <c r="J24" s="9">
        <f t="shared" si="2"/>
        <v>133.99</v>
      </c>
      <c r="K24" s="9">
        <v>491.27</v>
      </c>
      <c r="L24" s="9">
        <f t="shared" si="3"/>
        <v>45.64</v>
      </c>
    </row>
    <row r="25" spans="1:12" ht="16.5" x14ac:dyDescent="0.3">
      <c r="A25" s="6">
        <v>24</v>
      </c>
      <c r="B25" s="5" t="s">
        <v>19</v>
      </c>
      <c r="C25" s="4" t="s">
        <v>8</v>
      </c>
      <c r="D25" s="4">
        <v>12</v>
      </c>
      <c r="E25" s="4">
        <v>1202</v>
      </c>
      <c r="F25" s="4" t="str">
        <f t="shared" si="0"/>
        <v>T1-1202</v>
      </c>
      <c r="G25" s="9">
        <v>2319.85</v>
      </c>
      <c r="H25" s="9">
        <f t="shared" si="1"/>
        <v>215.52</v>
      </c>
      <c r="I25" s="9">
        <v>1322.31</v>
      </c>
      <c r="J25" s="9">
        <f t="shared" si="2"/>
        <v>122.85</v>
      </c>
      <c r="K25" s="9">
        <v>463.17</v>
      </c>
      <c r="L25" s="9">
        <f t="shared" si="3"/>
        <v>43.03</v>
      </c>
    </row>
    <row r="26" spans="1:12" ht="16.5" x14ac:dyDescent="0.3">
      <c r="A26" s="6">
        <v>25</v>
      </c>
      <c r="B26" s="5" t="s">
        <v>16</v>
      </c>
      <c r="C26" s="4" t="s">
        <v>8</v>
      </c>
      <c r="D26" s="4">
        <v>12</v>
      </c>
      <c r="E26" s="4" t="s">
        <v>14</v>
      </c>
      <c r="F26" s="4" t="str">
        <f>CONCATENATE(C26,"-",E26)</f>
        <v>T1-1201A</v>
      </c>
      <c r="G26" s="9">
        <v>2530.37</v>
      </c>
      <c r="H26" s="9">
        <f t="shared" si="1"/>
        <v>235.08</v>
      </c>
      <c r="I26" s="9">
        <v>1442.31</v>
      </c>
      <c r="J26" s="9">
        <f t="shared" si="2"/>
        <v>133.99</v>
      </c>
      <c r="K26" s="9">
        <v>491.27</v>
      </c>
      <c r="L26" s="9">
        <f t="shared" si="3"/>
        <v>45.64</v>
      </c>
    </row>
    <row r="27" spans="1:12" ht="16.5" x14ac:dyDescent="0.3">
      <c r="A27" s="6">
        <v>26</v>
      </c>
      <c r="B27" s="5" t="s">
        <v>19</v>
      </c>
      <c r="C27" s="4" t="s">
        <v>8</v>
      </c>
      <c r="D27" s="4">
        <v>12</v>
      </c>
      <c r="E27" s="4" t="s">
        <v>15</v>
      </c>
      <c r="F27" s="4" t="str">
        <f>CONCATENATE(C27,"-",E27)</f>
        <v>T1-1202A</v>
      </c>
      <c r="G27" s="9">
        <v>2319.85</v>
      </c>
      <c r="H27" s="9">
        <f t="shared" si="1"/>
        <v>215.52</v>
      </c>
      <c r="I27" s="9">
        <v>1322.31</v>
      </c>
      <c r="J27" s="9">
        <f t="shared" si="2"/>
        <v>122.85</v>
      </c>
      <c r="K27" s="9">
        <v>463.17</v>
      </c>
      <c r="L27" s="9">
        <f t="shared" si="3"/>
        <v>43.03</v>
      </c>
    </row>
    <row r="28" spans="1:12" ht="16.5" x14ac:dyDescent="0.3">
      <c r="A28" s="6">
        <v>27</v>
      </c>
      <c r="B28" s="5" t="s">
        <v>16</v>
      </c>
      <c r="C28" s="4" t="s">
        <v>8</v>
      </c>
      <c r="D28" s="4">
        <v>14</v>
      </c>
      <c r="E28" s="4">
        <v>1401</v>
      </c>
      <c r="F28" s="4" t="str">
        <f t="shared" ref="F28:F59" si="4">CONCATENATE(C28,-E28)</f>
        <v>T1-1401</v>
      </c>
      <c r="G28" s="9">
        <v>2530.37</v>
      </c>
      <c r="H28" s="9">
        <f t="shared" si="1"/>
        <v>235.08</v>
      </c>
      <c r="I28" s="9">
        <v>1442.31</v>
      </c>
      <c r="J28" s="9">
        <f t="shared" si="2"/>
        <v>133.99</v>
      </c>
      <c r="K28" s="9">
        <v>491.27</v>
      </c>
      <c r="L28" s="9">
        <f t="shared" si="3"/>
        <v>45.64</v>
      </c>
    </row>
    <row r="29" spans="1:12" ht="16.5" x14ac:dyDescent="0.3">
      <c r="A29" s="6">
        <v>28</v>
      </c>
      <c r="B29" s="5" t="s">
        <v>19</v>
      </c>
      <c r="C29" s="4" t="s">
        <v>8</v>
      </c>
      <c r="D29" s="4">
        <v>14</v>
      </c>
      <c r="E29" s="4">
        <v>1402</v>
      </c>
      <c r="F29" s="4" t="str">
        <f t="shared" si="4"/>
        <v>T1-1402</v>
      </c>
      <c r="G29" s="9">
        <v>2319.85</v>
      </c>
      <c r="H29" s="9">
        <f t="shared" si="1"/>
        <v>215.52</v>
      </c>
      <c r="I29" s="9">
        <v>1322.31</v>
      </c>
      <c r="J29" s="9">
        <f t="shared" si="2"/>
        <v>122.85</v>
      </c>
      <c r="K29" s="9">
        <v>463.17</v>
      </c>
      <c r="L29" s="9">
        <f t="shared" si="3"/>
        <v>43.03</v>
      </c>
    </row>
    <row r="30" spans="1:12" ht="16.5" x14ac:dyDescent="0.3">
      <c r="A30" s="6">
        <v>29</v>
      </c>
      <c r="B30" s="5" t="s">
        <v>16</v>
      </c>
      <c r="C30" s="4" t="s">
        <v>8</v>
      </c>
      <c r="D30" s="4">
        <v>15</v>
      </c>
      <c r="E30" s="4">
        <v>1501</v>
      </c>
      <c r="F30" s="4" t="str">
        <f t="shared" si="4"/>
        <v>T1-1501</v>
      </c>
      <c r="G30" s="9">
        <v>2530.37</v>
      </c>
      <c r="H30" s="9">
        <f t="shared" si="1"/>
        <v>235.08</v>
      </c>
      <c r="I30" s="9">
        <v>1442.31</v>
      </c>
      <c r="J30" s="9">
        <f t="shared" si="2"/>
        <v>133.99</v>
      </c>
      <c r="K30" s="9">
        <v>491.27</v>
      </c>
      <c r="L30" s="9">
        <f t="shared" si="3"/>
        <v>45.64</v>
      </c>
    </row>
    <row r="31" spans="1:12" ht="16.5" x14ac:dyDescent="0.3">
      <c r="A31" s="6">
        <v>30</v>
      </c>
      <c r="B31" s="5" t="s">
        <v>19</v>
      </c>
      <c r="C31" s="4" t="s">
        <v>8</v>
      </c>
      <c r="D31" s="4">
        <v>15</v>
      </c>
      <c r="E31" s="4">
        <v>1502</v>
      </c>
      <c r="F31" s="4" t="str">
        <f t="shared" si="4"/>
        <v>T1-1502</v>
      </c>
      <c r="G31" s="9">
        <v>2319.85</v>
      </c>
      <c r="H31" s="9">
        <f t="shared" si="1"/>
        <v>215.52</v>
      </c>
      <c r="I31" s="9">
        <v>1322.31</v>
      </c>
      <c r="J31" s="9">
        <f t="shared" si="2"/>
        <v>122.85</v>
      </c>
      <c r="K31" s="9">
        <v>463.17</v>
      </c>
      <c r="L31" s="9">
        <f t="shared" si="3"/>
        <v>43.03</v>
      </c>
    </row>
    <row r="32" spans="1:12" ht="16.5" x14ac:dyDescent="0.3">
      <c r="A32" s="6">
        <v>31</v>
      </c>
      <c r="B32" s="5" t="s">
        <v>16</v>
      </c>
      <c r="C32" s="4" t="s">
        <v>8</v>
      </c>
      <c r="D32" s="4">
        <v>16</v>
      </c>
      <c r="E32" s="4">
        <v>1601</v>
      </c>
      <c r="F32" s="4" t="str">
        <f t="shared" si="4"/>
        <v>T1-1601</v>
      </c>
      <c r="G32" s="9">
        <v>2530.37</v>
      </c>
      <c r="H32" s="9">
        <f t="shared" si="1"/>
        <v>235.08</v>
      </c>
      <c r="I32" s="9">
        <v>1442.31</v>
      </c>
      <c r="J32" s="9">
        <f t="shared" si="2"/>
        <v>133.99</v>
      </c>
      <c r="K32" s="9">
        <v>491.27</v>
      </c>
      <c r="L32" s="9">
        <f t="shared" si="3"/>
        <v>45.64</v>
      </c>
    </row>
    <row r="33" spans="1:12" ht="16.5" x14ac:dyDescent="0.3">
      <c r="A33" s="6">
        <v>32</v>
      </c>
      <c r="B33" s="5" t="s">
        <v>19</v>
      </c>
      <c r="C33" s="4" t="s">
        <v>8</v>
      </c>
      <c r="D33" s="4">
        <v>16</v>
      </c>
      <c r="E33" s="4">
        <v>1602</v>
      </c>
      <c r="F33" s="4" t="str">
        <f t="shared" si="4"/>
        <v>T1-1602</v>
      </c>
      <c r="G33" s="9">
        <v>2319.85</v>
      </c>
      <c r="H33" s="9">
        <f t="shared" si="1"/>
        <v>215.52</v>
      </c>
      <c r="I33" s="9">
        <v>1322.31</v>
      </c>
      <c r="J33" s="9">
        <f t="shared" si="2"/>
        <v>122.85</v>
      </c>
      <c r="K33" s="9">
        <v>463.17</v>
      </c>
      <c r="L33" s="9">
        <f t="shared" si="3"/>
        <v>43.03</v>
      </c>
    </row>
    <row r="34" spans="1:12" ht="16.5" x14ac:dyDescent="0.3">
      <c r="A34" s="6">
        <v>33</v>
      </c>
      <c r="B34" s="5" t="s">
        <v>16</v>
      </c>
      <c r="C34" s="4" t="s">
        <v>8</v>
      </c>
      <c r="D34" s="4">
        <v>17</v>
      </c>
      <c r="E34" s="4">
        <v>1701</v>
      </c>
      <c r="F34" s="4" t="str">
        <f t="shared" si="4"/>
        <v>T1-1701</v>
      </c>
      <c r="G34" s="9">
        <v>2530.37</v>
      </c>
      <c r="H34" s="9">
        <f t="shared" si="1"/>
        <v>235.08</v>
      </c>
      <c r="I34" s="9">
        <v>1442.31</v>
      </c>
      <c r="J34" s="9">
        <f t="shared" si="2"/>
        <v>133.99</v>
      </c>
      <c r="K34" s="9">
        <v>491.27</v>
      </c>
      <c r="L34" s="9">
        <f t="shared" si="3"/>
        <v>45.64</v>
      </c>
    </row>
    <row r="35" spans="1:12" ht="16.5" x14ac:dyDescent="0.3">
      <c r="A35" s="6">
        <v>34</v>
      </c>
      <c r="B35" s="5" t="s">
        <v>19</v>
      </c>
      <c r="C35" s="4" t="s">
        <v>8</v>
      </c>
      <c r="D35" s="4">
        <v>17</v>
      </c>
      <c r="E35" s="4">
        <v>1702</v>
      </c>
      <c r="F35" s="4" t="str">
        <f t="shared" si="4"/>
        <v>T1-1702</v>
      </c>
      <c r="G35" s="9">
        <v>2319.85</v>
      </c>
      <c r="H35" s="9">
        <f t="shared" si="1"/>
        <v>215.52</v>
      </c>
      <c r="I35" s="9">
        <v>1322.31</v>
      </c>
      <c r="J35" s="9">
        <f t="shared" si="2"/>
        <v>122.85</v>
      </c>
      <c r="K35" s="9">
        <v>463.17</v>
      </c>
      <c r="L35" s="9">
        <f t="shared" si="3"/>
        <v>43.03</v>
      </c>
    </row>
    <row r="36" spans="1:12" ht="16.5" x14ac:dyDescent="0.3">
      <c r="A36" s="6">
        <v>35</v>
      </c>
      <c r="B36" s="5" t="s">
        <v>16</v>
      </c>
      <c r="C36" s="4" t="s">
        <v>8</v>
      </c>
      <c r="D36" s="4">
        <v>18</v>
      </c>
      <c r="E36" s="4">
        <v>1801</v>
      </c>
      <c r="F36" s="4" t="str">
        <f t="shared" si="4"/>
        <v>T1-1801</v>
      </c>
      <c r="G36" s="9">
        <v>2530.37</v>
      </c>
      <c r="H36" s="9">
        <f t="shared" si="1"/>
        <v>235.08</v>
      </c>
      <c r="I36" s="9">
        <v>1442.31</v>
      </c>
      <c r="J36" s="9">
        <f t="shared" si="2"/>
        <v>133.99</v>
      </c>
      <c r="K36" s="9">
        <v>491.27</v>
      </c>
      <c r="L36" s="9">
        <f t="shared" si="3"/>
        <v>45.64</v>
      </c>
    </row>
    <row r="37" spans="1:12" ht="16.5" x14ac:dyDescent="0.3">
      <c r="A37" s="6">
        <v>36</v>
      </c>
      <c r="B37" s="5" t="s">
        <v>19</v>
      </c>
      <c r="C37" s="4" t="s">
        <v>8</v>
      </c>
      <c r="D37" s="4">
        <v>18</v>
      </c>
      <c r="E37" s="4">
        <v>1802</v>
      </c>
      <c r="F37" s="4" t="str">
        <f t="shared" si="4"/>
        <v>T1-1802</v>
      </c>
      <c r="G37" s="9">
        <v>2319.85</v>
      </c>
      <c r="H37" s="9">
        <f t="shared" si="1"/>
        <v>215.52</v>
      </c>
      <c r="I37" s="9">
        <v>1322.31</v>
      </c>
      <c r="J37" s="9">
        <f t="shared" si="2"/>
        <v>122.85</v>
      </c>
      <c r="K37" s="9">
        <v>463.17</v>
      </c>
      <c r="L37" s="9">
        <f t="shared" si="3"/>
        <v>43.03</v>
      </c>
    </row>
    <row r="38" spans="1:12" ht="16.5" x14ac:dyDescent="0.3">
      <c r="A38" s="6">
        <v>37</v>
      </c>
      <c r="B38" s="5" t="s">
        <v>16</v>
      </c>
      <c r="C38" s="4" t="s">
        <v>8</v>
      </c>
      <c r="D38" s="4">
        <v>19</v>
      </c>
      <c r="E38" s="4">
        <v>1901</v>
      </c>
      <c r="F38" s="4" t="str">
        <f t="shared" si="4"/>
        <v>T1-1901</v>
      </c>
      <c r="G38" s="9">
        <v>2530.37</v>
      </c>
      <c r="H38" s="9">
        <f t="shared" si="1"/>
        <v>235.08</v>
      </c>
      <c r="I38" s="9">
        <v>1442.31</v>
      </c>
      <c r="J38" s="9">
        <f t="shared" si="2"/>
        <v>133.99</v>
      </c>
      <c r="K38" s="9">
        <v>491.27</v>
      </c>
      <c r="L38" s="9">
        <f t="shared" si="3"/>
        <v>45.64</v>
      </c>
    </row>
    <row r="39" spans="1:12" ht="16.5" x14ac:dyDescent="0.3">
      <c r="A39" s="6">
        <v>38</v>
      </c>
      <c r="B39" s="5" t="s">
        <v>19</v>
      </c>
      <c r="C39" s="4" t="s">
        <v>8</v>
      </c>
      <c r="D39" s="4">
        <v>19</v>
      </c>
      <c r="E39" s="8">
        <v>1902</v>
      </c>
      <c r="F39" s="4" t="str">
        <f t="shared" si="4"/>
        <v>T1-1902</v>
      </c>
      <c r="G39" s="9">
        <v>2319.85</v>
      </c>
      <c r="H39" s="9">
        <f t="shared" si="1"/>
        <v>215.52</v>
      </c>
      <c r="I39" s="9">
        <v>1322.31</v>
      </c>
      <c r="J39" s="9">
        <f t="shared" si="2"/>
        <v>122.85</v>
      </c>
      <c r="K39" s="9">
        <v>463.17</v>
      </c>
      <c r="L39" s="9">
        <f t="shared" si="3"/>
        <v>43.03</v>
      </c>
    </row>
    <row r="40" spans="1:12" ht="16.5" x14ac:dyDescent="0.3">
      <c r="A40" s="6">
        <v>39</v>
      </c>
      <c r="B40" s="5" t="s">
        <v>16</v>
      </c>
      <c r="C40" s="4" t="s">
        <v>8</v>
      </c>
      <c r="D40" s="4">
        <v>20</v>
      </c>
      <c r="E40" s="4">
        <v>2001</v>
      </c>
      <c r="F40" s="4" t="str">
        <f t="shared" si="4"/>
        <v>T1-2001</v>
      </c>
      <c r="G40" s="9">
        <v>2530.37</v>
      </c>
      <c r="H40" s="9">
        <f t="shared" si="1"/>
        <v>235.08</v>
      </c>
      <c r="I40" s="9">
        <v>1442.31</v>
      </c>
      <c r="J40" s="9">
        <f t="shared" si="2"/>
        <v>133.99</v>
      </c>
      <c r="K40" s="9">
        <v>491.27</v>
      </c>
      <c r="L40" s="9">
        <f t="shared" si="3"/>
        <v>45.64</v>
      </c>
    </row>
    <row r="41" spans="1:12" ht="16.5" x14ac:dyDescent="0.3">
      <c r="A41" s="6">
        <v>40</v>
      </c>
      <c r="B41" s="5" t="s">
        <v>19</v>
      </c>
      <c r="C41" s="4" t="s">
        <v>8</v>
      </c>
      <c r="D41" s="4">
        <v>20</v>
      </c>
      <c r="E41" s="4">
        <v>2002</v>
      </c>
      <c r="F41" s="4" t="str">
        <f t="shared" si="4"/>
        <v>T1-2002</v>
      </c>
      <c r="G41" s="9">
        <v>2319.85</v>
      </c>
      <c r="H41" s="9">
        <f t="shared" si="1"/>
        <v>215.52</v>
      </c>
      <c r="I41" s="9">
        <v>1322.31</v>
      </c>
      <c r="J41" s="9">
        <f t="shared" si="2"/>
        <v>122.85</v>
      </c>
      <c r="K41" s="9">
        <v>463.17</v>
      </c>
      <c r="L41" s="9">
        <f t="shared" si="3"/>
        <v>43.03</v>
      </c>
    </row>
    <row r="42" spans="1:12" ht="16.5" x14ac:dyDescent="0.3">
      <c r="A42" s="6">
        <v>41</v>
      </c>
      <c r="B42" s="5" t="s">
        <v>16</v>
      </c>
      <c r="C42" s="4" t="s">
        <v>8</v>
      </c>
      <c r="D42" s="4">
        <v>21</v>
      </c>
      <c r="E42" s="4">
        <v>2101</v>
      </c>
      <c r="F42" s="4" t="str">
        <f t="shared" si="4"/>
        <v>T1-2101</v>
      </c>
      <c r="G42" s="9">
        <v>2530.37</v>
      </c>
      <c r="H42" s="9">
        <f t="shared" si="1"/>
        <v>235.08</v>
      </c>
      <c r="I42" s="9">
        <v>1442.31</v>
      </c>
      <c r="J42" s="9">
        <f t="shared" si="2"/>
        <v>133.99</v>
      </c>
      <c r="K42" s="9">
        <v>491.27</v>
      </c>
      <c r="L42" s="9">
        <f t="shared" si="3"/>
        <v>45.64</v>
      </c>
    </row>
    <row r="43" spans="1:12" ht="16.5" x14ac:dyDescent="0.3">
      <c r="A43" s="6">
        <v>42</v>
      </c>
      <c r="B43" s="5" t="s">
        <v>19</v>
      </c>
      <c r="C43" s="4" t="s">
        <v>8</v>
      </c>
      <c r="D43" s="4">
        <v>21</v>
      </c>
      <c r="E43" s="4">
        <v>2102</v>
      </c>
      <c r="F43" s="4" t="str">
        <f t="shared" si="4"/>
        <v>T1-2102</v>
      </c>
      <c r="G43" s="9">
        <v>2319.85</v>
      </c>
      <c r="H43" s="9">
        <f t="shared" si="1"/>
        <v>215.52</v>
      </c>
      <c r="I43" s="9">
        <v>1322.31</v>
      </c>
      <c r="J43" s="9">
        <f t="shared" si="2"/>
        <v>122.85</v>
      </c>
      <c r="K43" s="9">
        <v>463.17</v>
      </c>
      <c r="L43" s="9">
        <f t="shared" si="3"/>
        <v>43.03</v>
      </c>
    </row>
    <row r="44" spans="1:12" ht="16.5" x14ac:dyDescent="0.3">
      <c r="A44" s="6">
        <v>43</v>
      </c>
      <c r="B44" s="5" t="s">
        <v>16</v>
      </c>
      <c r="C44" s="4" t="s">
        <v>8</v>
      </c>
      <c r="D44" s="4">
        <v>22</v>
      </c>
      <c r="E44" s="4">
        <v>2201</v>
      </c>
      <c r="F44" s="4" t="str">
        <f t="shared" si="4"/>
        <v>T1-2201</v>
      </c>
      <c r="G44" s="9">
        <v>2530.37</v>
      </c>
      <c r="H44" s="9">
        <f t="shared" si="1"/>
        <v>235.08</v>
      </c>
      <c r="I44" s="9">
        <v>1442.31</v>
      </c>
      <c r="J44" s="9">
        <f t="shared" si="2"/>
        <v>133.99</v>
      </c>
      <c r="K44" s="9">
        <v>491.27</v>
      </c>
      <c r="L44" s="9">
        <f t="shared" si="3"/>
        <v>45.64</v>
      </c>
    </row>
    <row r="45" spans="1:12" ht="16.5" x14ac:dyDescent="0.3">
      <c r="A45" s="6">
        <v>44</v>
      </c>
      <c r="B45" s="5" t="s">
        <v>19</v>
      </c>
      <c r="C45" s="4" t="s">
        <v>8</v>
      </c>
      <c r="D45" s="4">
        <v>22</v>
      </c>
      <c r="E45" s="4">
        <v>2202</v>
      </c>
      <c r="F45" s="4" t="str">
        <f t="shared" si="4"/>
        <v>T1-2202</v>
      </c>
      <c r="G45" s="9">
        <v>2319.85</v>
      </c>
      <c r="H45" s="9">
        <f t="shared" si="1"/>
        <v>215.52</v>
      </c>
      <c r="I45" s="9">
        <v>1322.31</v>
      </c>
      <c r="J45" s="9">
        <f t="shared" si="2"/>
        <v>122.85</v>
      </c>
      <c r="K45" s="9">
        <v>463.17</v>
      </c>
      <c r="L45" s="9">
        <f t="shared" si="3"/>
        <v>43.03</v>
      </c>
    </row>
    <row r="46" spans="1:12" ht="16.5" x14ac:dyDescent="0.3">
      <c r="A46" s="6">
        <v>45</v>
      </c>
      <c r="B46" s="5" t="s">
        <v>16</v>
      </c>
      <c r="C46" s="4" t="s">
        <v>8</v>
      </c>
      <c r="D46" s="4">
        <v>23</v>
      </c>
      <c r="E46" s="4">
        <v>2301</v>
      </c>
      <c r="F46" s="4" t="str">
        <f t="shared" si="4"/>
        <v>T1-2301</v>
      </c>
      <c r="G46" s="9">
        <v>2530.37</v>
      </c>
      <c r="H46" s="9">
        <f t="shared" si="1"/>
        <v>235.08</v>
      </c>
      <c r="I46" s="9">
        <v>1442.31</v>
      </c>
      <c r="J46" s="9">
        <f t="shared" si="2"/>
        <v>133.99</v>
      </c>
      <c r="K46" s="9">
        <v>491.27</v>
      </c>
      <c r="L46" s="9">
        <f t="shared" si="3"/>
        <v>45.64</v>
      </c>
    </row>
    <row r="47" spans="1:12" ht="16.5" x14ac:dyDescent="0.3">
      <c r="A47" s="6">
        <v>46</v>
      </c>
      <c r="B47" s="5" t="s">
        <v>19</v>
      </c>
      <c r="C47" s="4" t="s">
        <v>8</v>
      </c>
      <c r="D47" s="4">
        <v>23</v>
      </c>
      <c r="E47" s="4">
        <v>2302</v>
      </c>
      <c r="F47" s="4" t="str">
        <f t="shared" si="4"/>
        <v>T1-2302</v>
      </c>
      <c r="G47" s="9">
        <v>2319.85</v>
      </c>
      <c r="H47" s="9">
        <f t="shared" si="1"/>
        <v>215.52</v>
      </c>
      <c r="I47" s="9">
        <v>1322.31</v>
      </c>
      <c r="J47" s="9">
        <f t="shared" si="2"/>
        <v>122.85</v>
      </c>
      <c r="K47" s="9">
        <v>463.17</v>
      </c>
      <c r="L47" s="9">
        <f t="shared" si="3"/>
        <v>43.03</v>
      </c>
    </row>
    <row r="48" spans="1:12" ht="16.5" x14ac:dyDescent="0.3">
      <c r="A48" s="6">
        <v>47</v>
      </c>
      <c r="B48" s="5" t="s">
        <v>16</v>
      </c>
      <c r="C48" s="4" t="s">
        <v>8</v>
      </c>
      <c r="D48" s="4">
        <v>24</v>
      </c>
      <c r="E48" s="4">
        <v>2401</v>
      </c>
      <c r="F48" s="4" t="str">
        <f t="shared" si="4"/>
        <v>T1-2401</v>
      </c>
      <c r="G48" s="9">
        <v>2530.37</v>
      </c>
      <c r="H48" s="9">
        <f t="shared" si="1"/>
        <v>235.08</v>
      </c>
      <c r="I48" s="9">
        <v>1442.31</v>
      </c>
      <c r="J48" s="9">
        <f t="shared" si="2"/>
        <v>133.99</v>
      </c>
      <c r="K48" s="9">
        <v>491.27</v>
      </c>
      <c r="L48" s="9">
        <f t="shared" si="3"/>
        <v>45.64</v>
      </c>
    </row>
    <row r="49" spans="1:12" ht="16.5" x14ac:dyDescent="0.3">
      <c r="A49" s="6">
        <v>48</v>
      </c>
      <c r="B49" s="5" t="s">
        <v>19</v>
      </c>
      <c r="C49" s="4" t="s">
        <v>8</v>
      </c>
      <c r="D49" s="4">
        <v>24</v>
      </c>
      <c r="E49" s="4">
        <v>2402</v>
      </c>
      <c r="F49" s="4" t="str">
        <f t="shared" si="4"/>
        <v>T1-2402</v>
      </c>
      <c r="G49" s="9">
        <v>2319.85</v>
      </c>
      <c r="H49" s="9">
        <f t="shared" si="1"/>
        <v>215.52</v>
      </c>
      <c r="I49" s="9">
        <v>1322.31</v>
      </c>
      <c r="J49" s="9">
        <f t="shared" si="2"/>
        <v>122.85</v>
      </c>
      <c r="K49" s="9">
        <v>463.17</v>
      </c>
      <c r="L49" s="9">
        <f t="shared" si="3"/>
        <v>43.03</v>
      </c>
    </row>
    <row r="50" spans="1:12" ht="16.5" x14ac:dyDescent="0.3">
      <c r="A50" s="6">
        <v>49</v>
      </c>
      <c r="B50" s="5" t="s">
        <v>16</v>
      </c>
      <c r="C50" s="4" t="s">
        <v>8</v>
      </c>
      <c r="D50" s="4">
        <v>25</v>
      </c>
      <c r="E50" s="4">
        <v>2501</v>
      </c>
      <c r="F50" s="4" t="str">
        <f t="shared" si="4"/>
        <v>T1-2501</v>
      </c>
      <c r="G50" s="9">
        <v>2530.37</v>
      </c>
      <c r="H50" s="9">
        <f t="shared" si="1"/>
        <v>235.08</v>
      </c>
      <c r="I50" s="9">
        <v>1442.31</v>
      </c>
      <c r="J50" s="9">
        <f t="shared" si="2"/>
        <v>133.99</v>
      </c>
      <c r="K50" s="9">
        <v>491.27</v>
      </c>
      <c r="L50" s="9">
        <f t="shared" si="3"/>
        <v>45.64</v>
      </c>
    </row>
    <row r="51" spans="1:12" ht="16.5" x14ac:dyDescent="0.3">
      <c r="A51" s="6">
        <v>50</v>
      </c>
      <c r="B51" s="5" t="s">
        <v>19</v>
      </c>
      <c r="C51" s="4" t="s">
        <v>8</v>
      </c>
      <c r="D51" s="4">
        <v>25</v>
      </c>
      <c r="E51" s="4">
        <v>2502</v>
      </c>
      <c r="F51" s="4" t="str">
        <f t="shared" si="4"/>
        <v>T1-2502</v>
      </c>
      <c r="G51" s="9">
        <v>2319.85</v>
      </c>
      <c r="H51" s="9">
        <f t="shared" si="1"/>
        <v>215.52</v>
      </c>
      <c r="I51" s="9">
        <v>1322.31</v>
      </c>
      <c r="J51" s="9">
        <f t="shared" si="2"/>
        <v>122.85</v>
      </c>
      <c r="K51" s="9">
        <v>463.17</v>
      </c>
      <c r="L51" s="9">
        <f t="shared" si="3"/>
        <v>43.03</v>
      </c>
    </row>
    <row r="52" spans="1:12" ht="16.5" x14ac:dyDescent="0.3">
      <c r="A52" s="6">
        <v>51</v>
      </c>
      <c r="B52" s="5" t="s">
        <v>16</v>
      </c>
      <c r="C52" s="4" t="s">
        <v>8</v>
      </c>
      <c r="D52" s="4">
        <v>26</v>
      </c>
      <c r="E52" s="4">
        <v>2601</v>
      </c>
      <c r="F52" s="4" t="str">
        <f t="shared" si="4"/>
        <v>T1-2601</v>
      </c>
      <c r="G52" s="9">
        <v>2530.37</v>
      </c>
      <c r="H52" s="9">
        <f t="shared" si="1"/>
        <v>235.08</v>
      </c>
      <c r="I52" s="9">
        <v>1442.31</v>
      </c>
      <c r="J52" s="9">
        <f t="shared" si="2"/>
        <v>133.99</v>
      </c>
      <c r="K52" s="9">
        <v>491.27</v>
      </c>
      <c r="L52" s="9">
        <f t="shared" si="3"/>
        <v>45.64</v>
      </c>
    </row>
    <row r="53" spans="1:12" ht="16.5" x14ac:dyDescent="0.3">
      <c r="A53" s="6">
        <v>52</v>
      </c>
      <c r="B53" s="5" t="s">
        <v>19</v>
      </c>
      <c r="C53" s="4" t="s">
        <v>8</v>
      </c>
      <c r="D53" s="4">
        <v>26</v>
      </c>
      <c r="E53" s="4">
        <v>2602</v>
      </c>
      <c r="F53" s="4" t="str">
        <f t="shared" si="4"/>
        <v>T1-2602</v>
      </c>
      <c r="G53" s="9">
        <v>2319.85</v>
      </c>
      <c r="H53" s="9">
        <f t="shared" si="1"/>
        <v>215.52</v>
      </c>
      <c r="I53" s="9">
        <v>1322.31</v>
      </c>
      <c r="J53" s="9">
        <f t="shared" si="2"/>
        <v>122.85</v>
      </c>
      <c r="K53" s="9">
        <v>463.17</v>
      </c>
      <c r="L53" s="9">
        <f t="shared" si="3"/>
        <v>43.03</v>
      </c>
    </row>
    <row r="54" spans="1:12" ht="16.5" x14ac:dyDescent="0.3">
      <c r="A54" s="6">
        <v>53</v>
      </c>
      <c r="B54" s="5" t="s">
        <v>16</v>
      </c>
      <c r="C54" s="4" t="s">
        <v>8</v>
      </c>
      <c r="D54" s="4">
        <v>27</v>
      </c>
      <c r="E54" s="4">
        <v>2701</v>
      </c>
      <c r="F54" s="4" t="str">
        <f t="shared" si="4"/>
        <v>T1-2701</v>
      </c>
      <c r="G54" s="9">
        <v>2530.37</v>
      </c>
      <c r="H54" s="9">
        <f t="shared" si="1"/>
        <v>235.08</v>
      </c>
      <c r="I54" s="9">
        <v>1442.31</v>
      </c>
      <c r="J54" s="9">
        <f t="shared" si="2"/>
        <v>133.99</v>
      </c>
      <c r="K54" s="9">
        <v>491.27</v>
      </c>
      <c r="L54" s="9">
        <f t="shared" si="3"/>
        <v>45.64</v>
      </c>
    </row>
    <row r="55" spans="1:12" ht="16.5" x14ac:dyDescent="0.3">
      <c r="A55" s="6">
        <v>54</v>
      </c>
      <c r="B55" s="5" t="s">
        <v>19</v>
      </c>
      <c r="C55" s="4" t="s">
        <v>8</v>
      </c>
      <c r="D55" s="4">
        <v>27</v>
      </c>
      <c r="E55" s="4">
        <v>2702</v>
      </c>
      <c r="F55" s="4" t="str">
        <f t="shared" si="4"/>
        <v>T1-2702</v>
      </c>
      <c r="G55" s="9">
        <v>2319.85</v>
      </c>
      <c r="H55" s="9">
        <f t="shared" si="1"/>
        <v>215.52</v>
      </c>
      <c r="I55" s="9">
        <v>1322.31</v>
      </c>
      <c r="J55" s="9">
        <f t="shared" si="2"/>
        <v>122.85</v>
      </c>
      <c r="K55" s="9">
        <v>463.17</v>
      </c>
      <c r="L55" s="9">
        <f t="shared" si="3"/>
        <v>43.03</v>
      </c>
    </row>
    <row r="56" spans="1:12" ht="16.5" x14ac:dyDescent="0.3">
      <c r="A56" s="6">
        <v>55</v>
      </c>
      <c r="B56" s="5" t="s">
        <v>16</v>
      </c>
      <c r="C56" s="4" t="s">
        <v>8</v>
      </c>
      <c r="D56" s="4">
        <v>28</v>
      </c>
      <c r="E56" s="4">
        <v>2801</v>
      </c>
      <c r="F56" s="4" t="str">
        <f t="shared" si="4"/>
        <v>T1-2801</v>
      </c>
      <c r="G56" s="9">
        <v>2530.37</v>
      </c>
      <c r="H56" s="9">
        <f t="shared" si="1"/>
        <v>235.08</v>
      </c>
      <c r="I56" s="9">
        <v>1442.31</v>
      </c>
      <c r="J56" s="9">
        <f t="shared" si="2"/>
        <v>133.99</v>
      </c>
      <c r="K56" s="9">
        <v>491.27</v>
      </c>
      <c r="L56" s="9">
        <f t="shared" si="3"/>
        <v>45.64</v>
      </c>
    </row>
    <row r="57" spans="1:12" ht="16.5" x14ac:dyDescent="0.3">
      <c r="A57" s="6">
        <v>56</v>
      </c>
      <c r="B57" s="5" t="s">
        <v>19</v>
      </c>
      <c r="C57" s="4" t="s">
        <v>8</v>
      </c>
      <c r="D57" s="4">
        <v>28</v>
      </c>
      <c r="E57" s="4">
        <v>2802</v>
      </c>
      <c r="F57" s="4" t="str">
        <f t="shared" si="4"/>
        <v>T1-2802</v>
      </c>
      <c r="G57" s="9">
        <v>2319.85</v>
      </c>
      <c r="H57" s="9">
        <f t="shared" si="1"/>
        <v>215.52</v>
      </c>
      <c r="I57" s="9">
        <v>1322.31</v>
      </c>
      <c r="J57" s="9">
        <f t="shared" si="2"/>
        <v>122.85</v>
      </c>
      <c r="K57" s="9">
        <v>463.17</v>
      </c>
      <c r="L57" s="9">
        <f t="shared" si="3"/>
        <v>43.03</v>
      </c>
    </row>
    <row r="58" spans="1:12" ht="16.5" x14ac:dyDescent="0.3">
      <c r="A58" s="6">
        <v>57</v>
      </c>
      <c r="B58" s="5" t="s">
        <v>16</v>
      </c>
      <c r="C58" s="4" t="s">
        <v>8</v>
      </c>
      <c r="D58" s="4">
        <v>29</v>
      </c>
      <c r="E58" s="4">
        <v>2901</v>
      </c>
      <c r="F58" s="4" t="str">
        <f t="shared" si="4"/>
        <v>T1-2901</v>
      </c>
      <c r="G58" s="9">
        <v>2530.37</v>
      </c>
      <c r="H58" s="9">
        <f t="shared" si="1"/>
        <v>235.08</v>
      </c>
      <c r="I58" s="9">
        <v>1442.31</v>
      </c>
      <c r="J58" s="9">
        <f t="shared" si="2"/>
        <v>133.99</v>
      </c>
      <c r="K58" s="9">
        <v>491.27</v>
      </c>
      <c r="L58" s="9">
        <f t="shared" si="3"/>
        <v>45.64</v>
      </c>
    </row>
    <row r="59" spans="1:12" ht="16.5" x14ac:dyDescent="0.3">
      <c r="A59" s="6">
        <v>58</v>
      </c>
      <c r="B59" s="5" t="s">
        <v>19</v>
      </c>
      <c r="C59" s="4" t="s">
        <v>8</v>
      </c>
      <c r="D59" s="4">
        <v>29</v>
      </c>
      <c r="E59" s="4">
        <v>2902</v>
      </c>
      <c r="F59" s="4" t="str">
        <f t="shared" si="4"/>
        <v>T1-2902</v>
      </c>
      <c r="G59" s="9">
        <v>2319.85</v>
      </c>
      <c r="H59" s="9">
        <f t="shared" si="1"/>
        <v>215.52</v>
      </c>
      <c r="I59" s="9">
        <v>1322.31</v>
      </c>
      <c r="J59" s="9">
        <f t="shared" si="2"/>
        <v>122.85</v>
      </c>
      <c r="K59" s="9">
        <v>463.17</v>
      </c>
      <c r="L59" s="9">
        <f t="shared" si="3"/>
        <v>43.03</v>
      </c>
    </row>
    <row r="60" spans="1:12" ht="16.5" x14ac:dyDescent="0.3">
      <c r="A60" s="6">
        <v>59</v>
      </c>
      <c r="B60" s="5" t="s">
        <v>16</v>
      </c>
      <c r="C60" s="4" t="s">
        <v>8</v>
      </c>
      <c r="D60" s="4">
        <v>30</v>
      </c>
      <c r="E60" s="4">
        <v>3001</v>
      </c>
      <c r="F60" s="4" t="str">
        <f t="shared" ref="F60:F81" si="5">CONCATENATE(C60,-E60)</f>
        <v>T1-3001</v>
      </c>
      <c r="G60" s="9">
        <v>2530.37</v>
      </c>
      <c r="H60" s="9">
        <f t="shared" si="1"/>
        <v>235.08</v>
      </c>
      <c r="I60" s="9">
        <v>1442.31</v>
      </c>
      <c r="J60" s="9">
        <f t="shared" si="2"/>
        <v>133.99</v>
      </c>
      <c r="K60" s="9">
        <v>491.27</v>
      </c>
      <c r="L60" s="9">
        <f t="shared" si="3"/>
        <v>45.64</v>
      </c>
    </row>
    <row r="61" spans="1:12" ht="16.5" x14ac:dyDescent="0.3">
      <c r="A61" s="6">
        <v>60</v>
      </c>
      <c r="B61" s="5" t="s">
        <v>19</v>
      </c>
      <c r="C61" s="4" t="s">
        <v>8</v>
      </c>
      <c r="D61" s="4">
        <v>30</v>
      </c>
      <c r="E61" s="4">
        <v>3002</v>
      </c>
      <c r="F61" s="4" t="str">
        <f t="shared" si="5"/>
        <v>T1-3002</v>
      </c>
      <c r="G61" s="9">
        <v>2319.85</v>
      </c>
      <c r="H61" s="9">
        <f t="shared" si="1"/>
        <v>215.52</v>
      </c>
      <c r="I61" s="9">
        <v>1322.31</v>
      </c>
      <c r="J61" s="9">
        <f t="shared" si="2"/>
        <v>122.85</v>
      </c>
      <c r="K61" s="9">
        <v>463.17</v>
      </c>
      <c r="L61" s="9">
        <f t="shared" si="3"/>
        <v>43.03</v>
      </c>
    </row>
    <row r="62" spans="1:12" ht="16.5" x14ac:dyDescent="0.3">
      <c r="A62" s="6">
        <v>61</v>
      </c>
      <c r="B62" s="5" t="s">
        <v>16</v>
      </c>
      <c r="C62" s="4" t="s">
        <v>8</v>
      </c>
      <c r="D62" s="4">
        <v>31</v>
      </c>
      <c r="E62" s="4">
        <v>3101</v>
      </c>
      <c r="F62" s="4" t="str">
        <f t="shared" si="5"/>
        <v>T1-3101</v>
      </c>
      <c r="G62" s="9">
        <v>2530.37</v>
      </c>
      <c r="H62" s="9">
        <f t="shared" si="1"/>
        <v>235.08</v>
      </c>
      <c r="I62" s="9">
        <v>1442.31</v>
      </c>
      <c r="J62" s="9">
        <f t="shared" si="2"/>
        <v>133.99</v>
      </c>
      <c r="K62" s="9">
        <v>491.27</v>
      </c>
      <c r="L62" s="9">
        <f t="shared" si="3"/>
        <v>45.64</v>
      </c>
    </row>
    <row r="63" spans="1:12" ht="16.5" x14ac:dyDescent="0.3">
      <c r="A63" s="6">
        <v>62</v>
      </c>
      <c r="B63" s="5" t="s">
        <v>19</v>
      </c>
      <c r="C63" s="4" t="s">
        <v>8</v>
      </c>
      <c r="D63" s="4">
        <v>31</v>
      </c>
      <c r="E63" s="4">
        <v>3102</v>
      </c>
      <c r="F63" s="4" t="str">
        <f t="shared" si="5"/>
        <v>T1-3102</v>
      </c>
      <c r="G63" s="9">
        <v>2319.85</v>
      </c>
      <c r="H63" s="9">
        <f t="shared" si="1"/>
        <v>215.52</v>
      </c>
      <c r="I63" s="9">
        <v>1322.31</v>
      </c>
      <c r="J63" s="9">
        <f t="shared" si="2"/>
        <v>122.85</v>
      </c>
      <c r="K63" s="9">
        <v>463.17</v>
      </c>
      <c r="L63" s="9">
        <f t="shared" si="3"/>
        <v>43.03</v>
      </c>
    </row>
    <row r="64" spans="1:12" ht="16.5" x14ac:dyDescent="0.3">
      <c r="A64" s="6">
        <v>63</v>
      </c>
      <c r="B64" s="5" t="s">
        <v>16</v>
      </c>
      <c r="C64" s="4" t="s">
        <v>8</v>
      </c>
      <c r="D64" s="4">
        <v>32</v>
      </c>
      <c r="E64" s="4">
        <v>3201</v>
      </c>
      <c r="F64" s="4" t="str">
        <f t="shared" si="5"/>
        <v>T1-3201</v>
      </c>
      <c r="G64" s="9">
        <v>2530.37</v>
      </c>
      <c r="H64" s="9">
        <f t="shared" si="1"/>
        <v>235.08</v>
      </c>
      <c r="I64" s="9">
        <v>1442.31</v>
      </c>
      <c r="J64" s="9">
        <f t="shared" si="2"/>
        <v>133.99</v>
      </c>
      <c r="K64" s="9">
        <v>491.27</v>
      </c>
      <c r="L64" s="9">
        <f t="shared" si="3"/>
        <v>45.64</v>
      </c>
    </row>
    <row r="65" spans="1:12" ht="16.5" x14ac:dyDescent="0.3">
      <c r="A65" s="6">
        <v>64</v>
      </c>
      <c r="B65" s="5" t="s">
        <v>19</v>
      </c>
      <c r="C65" s="4" t="s">
        <v>8</v>
      </c>
      <c r="D65" s="4">
        <v>32</v>
      </c>
      <c r="E65" s="4">
        <v>3202</v>
      </c>
      <c r="F65" s="4" t="str">
        <f t="shared" si="5"/>
        <v>T1-3202</v>
      </c>
      <c r="G65" s="9">
        <v>2319.85</v>
      </c>
      <c r="H65" s="9">
        <f t="shared" si="1"/>
        <v>215.52</v>
      </c>
      <c r="I65" s="9">
        <v>1322.31</v>
      </c>
      <c r="J65" s="9">
        <f t="shared" si="2"/>
        <v>122.85</v>
      </c>
      <c r="K65" s="9">
        <v>463.17</v>
      </c>
      <c r="L65" s="9">
        <f t="shared" si="3"/>
        <v>43.03</v>
      </c>
    </row>
    <row r="66" spans="1:12" ht="16.5" x14ac:dyDescent="0.3">
      <c r="A66" s="6">
        <v>65</v>
      </c>
      <c r="B66" s="5" t="s">
        <v>16</v>
      </c>
      <c r="C66" s="4" t="s">
        <v>8</v>
      </c>
      <c r="D66" s="4">
        <v>33</v>
      </c>
      <c r="E66" s="4">
        <v>3301</v>
      </c>
      <c r="F66" s="4" t="str">
        <f t="shared" si="5"/>
        <v>T1-3301</v>
      </c>
      <c r="G66" s="9">
        <v>2530.37</v>
      </c>
      <c r="H66" s="9">
        <f t="shared" ref="H66:H129" si="6">ROUND((G66/10.764),2)</f>
        <v>235.08</v>
      </c>
      <c r="I66" s="9">
        <v>1442.31</v>
      </c>
      <c r="J66" s="9">
        <f t="shared" ref="J66:J129" si="7">ROUND((I66/10.764),2)</f>
        <v>133.99</v>
      </c>
      <c r="K66" s="9">
        <v>491.27</v>
      </c>
      <c r="L66" s="9">
        <f t="shared" ref="L66:L129" si="8">ROUND((K66/10.764),2)</f>
        <v>45.64</v>
      </c>
    </row>
    <row r="67" spans="1:12" ht="16.5" x14ac:dyDescent="0.3">
      <c r="A67" s="6">
        <v>66</v>
      </c>
      <c r="B67" s="5" t="s">
        <v>19</v>
      </c>
      <c r="C67" s="4" t="s">
        <v>8</v>
      </c>
      <c r="D67" s="4">
        <v>33</v>
      </c>
      <c r="E67" s="4">
        <v>3302</v>
      </c>
      <c r="F67" s="4" t="str">
        <f t="shared" si="5"/>
        <v>T1-3302</v>
      </c>
      <c r="G67" s="9">
        <v>2319.85</v>
      </c>
      <c r="H67" s="9">
        <f t="shared" si="6"/>
        <v>215.52</v>
      </c>
      <c r="I67" s="9">
        <v>1322.31</v>
      </c>
      <c r="J67" s="9">
        <f t="shared" si="7"/>
        <v>122.85</v>
      </c>
      <c r="K67" s="9">
        <v>463.17</v>
      </c>
      <c r="L67" s="9">
        <f t="shared" si="8"/>
        <v>43.03</v>
      </c>
    </row>
    <row r="68" spans="1:12" ht="16.5" x14ac:dyDescent="0.3">
      <c r="A68" s="6">
        <v>67</v>
      </c>
      <c r="B68" s="5" t="s">
        <v>16</v>
      </c>
      <c r="C68" s="4" t="s">
        <v>8</v>
      </c>
      <c r="D68" s="4">
        <v>34</v>
      </c>
      <c r="E68" s="4">
        <v>3401</v>
      </c>
      <c r="F68" s="4" t="str">
        <f t="shared" si="5"/>
        <v>T1-3401</v>
      </c>
      <c r="G68" s="9">
        <v>2530.37</v>
      </c>
      <c r="H68" s="9">
        <f t="shared" si="6"/>
        <v>235.08</v>
      </c>
      <c r="I68" s="9">
        <v>1442.31</v>
      </c>
      <c r="J68" s="9">
        <f t="shared" si="7"/>
        <v>133.99</v>
      </c>
      <c r="K68" s="9">
        <v>491.27</v>
      </c>
      <c r="L68" s="9">
        <f t="shared" si="8"/>
        <v>45.64</v>
      </c>
    </row>
    <row r="69" spans="1:12" ht="16.5" x14ac:dyDescent="0.3">
      <c r="A69" s="6">
        <v>68</v>
      </c>
      <c r="B69" s="5" t="s">
        <v>19</v>
      </c>
      <c r="C69" s="4" t="s">
        <v>8</v>
      </c>
      <c r="D69" s="4">
        <v>34</v>
      </c>
      <c r="E69" s="4">
        <v>3402</v>
      </c>
      <c r="F69" s="4" t="str">
        <f t="shared" si="5"/>
        <v>T1-3402</v>
      </c>
      <c r="G69" s="9">
        <v>2319.85</v>
      </c>
      <c r="H69" s="9">
        <f t="shared" si="6"/>
        <v>215.52</v>
      </c>
      <c r="I69" s="9">
        <v>1322.31</v>
      </c>
      <c r="J69" s="9">
        <f t="shared" si="7"/>
        <v>122.85</v>
      </c>
      <c r="K69" s="9">
        <v>463.17</v>
      </c>
      <c r="L69" s="9">
        <f t="shared" si="8"/>
        <v>43.03</v>
      </c>
    </row>
    <row r="70" spans="1:12" ht="16.5" x14ac:dyDescent="0.3">
      <c r="A70" s="6">
        <v>69</v>
      </c>
      <c r="B70" s="5" t="s">
        <v>16</v>
      </c>
      <c r="C70" s="4" t="s">
        <v>8</v>
      </c>
      <c r="D70" s="4">
        <v>35</v>
      </c>
      <c r="E70" s="4">
        <v>3501</v>
      </c>
      <c r="F70" s="4" t="str">
        <f t="shared" si="5"/>
        <v>T1-3501</v>
      </c>
      <c r="G70" s="9">
        <v>2530.37</v>
      </c>
      <c r="H70" s="9">
        <f t="shared" si="6"/>
        <v>235.08</v>
      </c>
      <c r="I70" s="9">
        <v>1442.31</v>
      </c>
      <c r="J70" s="9">
        <f t="shared" si="7"/>
        <v>133.99</v>
      </c>
      <c r="K70" s="9">
        <v>491.27</v>
      </c>
      <c r="L70" s="9">
        <f t="shared" si="8"/>
        <v>45.64</v>
      </c>
    </row>
    <row r="71" spans="1:12" ht="16.5" x14ac:dyDescent="0.3">
      <c r="A71" s="6">
        <v>70</v>
      </c>
      <c r="B71" s="5" t="s">
        <v>19</v>
      </c>
      <c r="C71" s="4" t="s">
        <v>8</v>
      </c>
      <c r="D71" s="4">
        <v>35</v>
      </c>
      <c r="E71" s="4">
        <v>3502</v>
      </c>
      <c r="F71" s="4" t="str">
        <f t="shared" si="5"/>
        <v>T1-3502</v>
      </c>
      <c r="G71" s="9">
        <v>2319.85</v>
      </c>
      <c r="H71" s="9">
        <f t="shared" si="6"/>
        <v>215.52</v>
      </c>
      <c r="I71" s="9">
        <v>1322.31</v>
      </c>
      <c r="J71" s="9">
        <f t="shared" si="7"/>
        <v>122.85</v>
      </c>
      <c r="K71" s="9">
        <v>463.17</v>
      </c>
      <c r="L71" s="9">
        <f t="shared" si="8"/>
        <v>43.03</v>
      </c>
    </row>
    <row r="72" spans="1:12" ht="16.5" x14ac:dyDescent="0.3">
      <c r="A72" s="6">
        <v>71</v>
      </c>
      <c r="B72" s="5" t="s">
        <v>16</v>
      </c>
      <c r="C72" s="4" t="s">
        <v>8</v>
      </c>
      <c r="D72" s="4">
        <v>36</v>
      </c>
      <c r="E72" s="4">
        <v>3601</v>
      </c>
      <c r="F72" s="4" t="str">
        <f t="shared" si="5"/>
        <v>T1-3601</v>
      </c>
      <c r="G72" s="9">
        <v>2530.37</v>
      </c>
      <c r="H72" s="9">
        <f t="shared" si="6"/>
        <v>235.08</v>
      </c>
      <c r="I72" s="9">
        <v>1442.31</v>
      </c>
      <c r="J72" s="9">
        <f t="shared" si="7"/>
        <v>133.99</v>
      </c>
      <c r="K72" s="9">
        <v>491.27</v>
      </c>
      <c r="L72" s="9">
        <f t="shared" si="8"/>
        <v>45.64</v>
      </c>
    </row>
    <row r="73" spans="1:12" ht="16.5" x14ac:dyDescent="0.3">
      <c r="A73" s="6">
        <v>72</v>
      </c>
      <c r="B73" s="5" t="s">
        <v>19</v>
      </c>
      <c r="C73" s="4" t="s">
        <v>8</v>
      </c>
      <c r="D73" s="4">
        <v>36</v>
      </c>
      <c r="E73" s="4">
        <v>3602</v>
      </c>
      <c r="F73" s="4" t="str">
        <f t="shared" si="5"/>
        <v>T1-3602</v>
      </c>
      <c r="G73" s="9">
        <v>2319.85</v>
      </c>
      <c r="H73" s="9">
        <f t="shared" si="6"/>
        <v>215.52</v>
      </c>
      <c r="I73" s="9">
        <v>1322.31</v>
      </c>
      <c r="J73" s="9">
        <f t="shared" si="7"/>
        <v>122.85</v>
      </c>
      <c r="K73" s="9">
        <v>463.17</v>
      </c>
      <c r="L73" s="9">
        <f t="shared" si="8"/>
        <v>43.03</v>
      </c>
    </row>
    <row r="74" spans="1:12" ht="16.5" x14ac:dyDescent="0.3">
      <c r="A74" s="6">
        <v>73</v>
      </c>
      <c r="B74" s="5" t="s">
        <v>16</v>
      </c>
      <c r="C74" s="4" t="s">
        <v>8</v>
      </c>
      <c r="D74" s="4">
        <v>37</v>
      </c>
      <c r="E74" s="4">
        <v>3701</v>
      </c>
      <c r="F74" s="4" t="str">
        <f t="shared" si="5"/>
        <v>T1-3701</v>
      </c>
      <c r="G74" s="9">
        <v>2530.37</v>
      </c>
      <c r="H74" s="9">
        <f t="shared" si="6"/>
        <v>235.08</v>
      </c>
      <c r="I74" s="9">
        <v>1442.31</v>
      </c>
      <c r="J74" s="9">
        <f t="shared" si="7"/>
        <v>133.99</v>
      </c>
      <c r="K74" s="9">
        <v>491.27</v>
      </c>
      <c r="L74" s="9">
        <f t="shared" si="8"/>
        <v>45.64</v>
      </c>
    </row>
    <row r="75" spans="1:12" ht="16.5" x14ac:dyDescent="0.3">
      <c r="A75" s="6">
        <v>74</v>
      </c>
      <c r="B75" s="5" t="s">
        <v>19</v>
      </c>
      <c r="C75" s="4" t="s">
        <v>8</v>
      </c>
      <c r="D75" s="4">
        <v>37</v>
      </c>
      <c r="E75" s="4">
        <v>3702</v>
      </c>
      <c r="F75" s="4" t="str">
        <f t="shared" si="5"/>
        <v>T1-3702</v>
      </c>
      <c r="G75" s="9">
        <v>2319.85</v>
      </c>
      <c r="H75" s="9">
        <f t="shared" si="6"/>
        <v>215.52</v>
      </c>
      <c r="I75" s="9">
        <v>1322.31</v>
      </c>
      <c r="J75" s="9">
        <f t="shared" si="7"/>
        <v>122.85</v>
      </c>
      <c r="K75" s="9">
        <v>463.17</v>
      </c>
      <c r="L75" s="9">
        <f t="shared" si="8"/>
        <v>43.03</v>
      </c>
    </row>
    <row r="76" spans="1:12" ht="16.5" x14ac:dyDescent="0.3">
      <c r="A76" s="6">
        <v>75</v>
      </c>
      <c r="B76" s="5" t="s">
        <v>16</v>
      </c>
      <c r="C76" s="4" t="s">
        <v>8</v>
      </c>
      <c r="D76" s="4">
        <v>38</v>
      </c>
      <c r="E76" s="4">
        <v>3801</v>
      </c>
      <c r="F76" s="4" t="str">
        <f t="shared" si="5"/>
        <v>T1-3801</v>
      </c>
      <c r="G76" s="9">
        <v>2530.37</v>
      </c>
      <c r="H76" s="9">
        <f t="shared" si="6"/>
        <v>235.08</v>
      </c>
      <c r="I76" s="9">
        <v>1442.31</v>
      </c>
      <c r="J76" s="9">
        <f t="shared" si="7"/>
        <v>133.99</v>
      </c>
      <c r="K76" s="9">
        <v>491.27</v>
      </c>
      <c r="L76" s="9">
        <f t="shared" si="8"/>
        <v>45.64</v>
      </c>
    </row>
    <row r="77" spans="1:12" ht="16.5" x14ac:dyDescent="0.3">
      <c r="A77" s="6">
        <v>76</v>
      </c>
      <c r="B77" s="5" t="s">
        <v>19</v>
      </c>
      <c r="C77" s="4" t="s">
        <v>8</v>
      </c>
      <c r="D77" s="4">
        <v>38</v>
      </c>
      <c r="E77" s="4">
        <v>3802</v>
      </c>
      <c r="F77" s="4" t="str">
        <f t="shared" si="5"/>
        <v>T1-3802</v>
      </c>
      <c r="G77" s="9">
        <v>2319.85</v>
      </c>
      <c r="H77" s="9">
        <f t="shared" si="6"/>
        <v>215.52</v>
      </c>
      <c r="I77" s="9">
        <v>1322.31</v>
      </c>
      <c r="J77" s="9">
        <f t="shared" si="7"/>
        <v>122.85</v>
      </c>
      <c r="K77" s="9">
        <v>463.17</v>
      </c>
      <c r="L77" s="9">
        <f t="shared" si="8"/>
        <v>43.03</v>
      </c>
    </row>
    <row r="78" spans="1:12" ht="16.5" x14ac:dyDescent="0.3">
      <c r="A78" s="6">
        <v>77</v>
      </c>
      <c r="B78" s="5" t="s">
        <v>16</v>
      </c>
      <c r="C78" s="4" t="s">
        <v>8</v>
      </c>
      <c r="D78" s="4">
        <v>39</v>
      </c>
      <c r="E78" s="4">
        <v>3901</v>
      </c>
      <c r="F78" s="4" t="str">
        <f t="shared" si="5"/>
        <v>T1-3901</v>
      </c>
      <c r="G78" s="9">
        <v>2530.37</v>
      </c>
      <c r="H78" s="9">
        <f t="shared" si="6"/>
        <v>235.08</v>
      </c>
      <c r="I78" s="9">
        <v>1442.31</v>
      </c>
      <c r="J78" s="9">
        <f t="shared" si="7"/>
        <v>133.99</v>
      </c>
      <c r="K78" s="9">
        <v>491.27</v>
      </c>
      <c r="L78" s="9">
        <f t="shared" si="8"/>
        <v>45.64</v>
      </c>
    </row>
    <row r="79" spans="1:12" ht="16.5" x14ac:dyDescent="0.3">
      <c r="A79" s="6">
        <v>78</v>
      </c>
      <c r="B79" s="5" t="s">
        <v>19</v>
      </c>
      <c r="C79" s="4" t="s">
        <v>8</v>
      </c>
      <c r="D79" s="4">
        <v>39</v>
      </c>
      <c r="E79" s="4">
        <v>3902</v>
      </c>
      <c r="F79" s="4" t="str">
        <f t="shared" si="5"/>
        <v>T1-3902</v>
      </c>
      <c r="G79" s="9">
        <v>2319.85</v>
      </c>
      <c r="H79" s="9">
        <f t="shared" si="6"/>
        <v>215.52</v>
      </c>
      <c r="I79" s="9">
        <v>1322.31</v>
      </c>
      <c r="J79" s="9">
        <f t="shared" si="7"/>
        <v>122.85</v>
      </c>
      <c r="K79" s="9">
        <v>463.17</v>
      </c>
      <c r="L79" s="9">
        <f t="shared" si="8"/>
        <v>43.03</v>
      </c>
    </row>
    <row r="80" spans="1:12" ht="16.5" x14ac:dyDescent="0.3">
      <c r="A80" s="6">
        <v>79</v>
      </c>
      <c r="B80" s="5" t="s">
        <v>16</v>
      </c>
      <c r="C80" s="4" t="s">
        <v>8</v>
      </c>
      <c r="D80" s="4">
        <v>40</v>
      </c>
      <c r="E80" s="4">
        <v>4001</v>
      </c>
      <c r="F80" s="4" t="str">
        <f t="shared" si="5"/>
        <v>T1-4001</v>
      </c>
      <c r="G80" s="9">
        <v>2530.37</v>
      </c>
      <c r="H80" s="9">
        <f t="shared" si="6"/>
        <v>235.08</v>
      </c>
      <c r="I80" s="9">
        <v>1442.31</v>
      </c>
      <c r="J80" s="9">
        <f t="shared" si="7"/>
        <v>133.99</v>
      </c>
      <c r="K80" s="9">
        <v>491.27</v>
      </c>
      <c r="L80" s="9">
        <f t="shared" si="8"/>
        <v>45.64</v>
      </c>
    </row>
    <row r="81" spans="1:12" ht="16.5" x14ac:dyDescent="0.3">
      <c r="A81" s="6">
        <v>80</v>
      </c>
      <c r="B81" s="5" t="s">
        <v>19</v>
      </c>
      <c r="C81" s="4" t="s">
        <v>8</v>
      </c>
      <c r="D81" s="4">
        <v>40</v>
      </c>
      <c r="E81" s="4">
        <v>4002</v>
      </c>
      <c r="F81" s="4" t="str">
        <f t="shared" si="5"/>
        <v>T1-4002</v>
      </c>
      <c r="G81" s="9">
        <v>2319.85</v>
      </c>
      <c r="H81" s="9">
        <f t="shared" si="6"/>
        <v>215.52</v>
      </c>
      <c r="I81" s="9">
        <v>1322.31</v>
      </c>
      <c r="J81" s="9">
        <f t="shared" si="7"/>
        <v>122.85</v>
      </c>
      <c r="K81" s="9">
        <v>463.17</v>
      </c>
      <c r="L81" s="9">
        <f t="shared" si="8"/>
        <v>43.03</v>
      </c>
    </row>
    <row r="82" spans="1:12" ht="16.5" x14ac:dyDescent="0.3">
      <c r="A82" s="6">
        <v>81</v>
      </c>
      <c r="B82" s="5" t="s">
        <v>20</v>
      </c>
      <c r="C82" s="4" t="s">
        <v>8</v>
      </c>
      <c r="D82" s="4">
        <v>41</v>
      </c>
      <c r="E82" s="4" t="s">
        <v>20</v>
      </c>
      <c r="F82" s="4" t="str">
        <f t="shared" ref="F82:F145" si="9">CONCATENATE(C82,"-",E82)</f>
        <v>T1-PH</v>
      </c>
      <c r="G82" s="9">
        <v>5009.13</v>
      </c>
      <c r="H82" s="9">
        <f t="shared" si="6"/>
        <v>465.36</v>
      </c>
      <c r="I82" s="9">
        <v>2855.2</v>
      </c>
      <c r="J82" s="9">
        <f t="shared" si="7"/>
        <v>265.25</v>
      </c>
      <c r="K82" s="9">
        <v>1114.4000000000001</v>
      </c>
      <c r="L82" s="9">
        <f t="shared" si="8"/>
        <v>103.53</v>
      </c>
    </row>
    <row r="83" spans="1:12" ht="16.5" x14ac:dyDescent="0.3">
      <c r="A83" s="6">
        <v>82</v>
      </c>
      <c r="B83" s="5" t="s">
        <v>22</v>
      </c>
      <c r="C83" s="4" t="s">
        <v>9</v>
      </c>
      <c r="D83" s="4">
        <v>1</v>
      </c>
      <c r="E83" s="4">
        <v>101</v>
      </c>
      <c r="F83" s="4" t="str">
        <f t="shared" si="9"/>
        <v>T2-101</v>
      </c>
      <c r="G83" s="9">
        <v>3152.62</v>
      </c>
      <c r="H83" s="9">
        <f t="shared" si="6"/>
        <v>292.89</v>
      </c>
      <c r="I83" s="9">
        <v>1797</v>
      </c>
      <c r="J83" s="9">
        <f t="shared" si="7"/>
        <v>166.95</v>
      </c>
      <c r="K83" s="9">
        <v>549.92999999999995</v>
      </c>
      <c r="L83" s="9">
        <f t="shared" si="8"/>
        <v>51.09</v>
      </c>
    </row>
    <row r="84" spans="1:12" ht="16.5" x14ac:dyDescent="0.3">
      <c r="A84" s="6">
        <v>83</v>
      </c>
      <c r="B84" s="5" t="s">
        <v>23</v>
      </c>
      <c r="C84" s="4" t="s">
        <v>9</v>
      </c>
      <c r="D84" s="4">
        <v>1</v>
      </c>
      <c r="E84" s="4">
        <v>102</v>
      </c>
      <c r="F84" s="4" t="str">
        <f t="shared" si="9"/>
        <v>T2-102</v>
      </c>
      <c r="G84" s="9">
        <v>3445.75</v>
      </c>
      <c r="H84" s="9">
        <f t="shared" si="6"/>
        <v>320.12</v>
      </c>
      <c r="I84" s="9">
        <v>1964.07</v>
      </c>
      <c r="J84" s="9">
        <f t="shared" si="7"/>
        <v>182.47</v>
      </c>
      <c r="K84" s="9">
        <v>582.87</v>
      </c>
      <c r="L84" s="9">
        <f t="shared" si="8"/>
        <v>54.15</v>
      </c>
    </row>
    <row r="85" spans="1:12" ht="16.5" x14ac:dyDescent="0.3">
      <c r="A85" s="6">
        <v>84</v>
      </c>
      <c r="B85" s="5" t="s">
        <v>22</v>
      </c>
      <c r="C85" s="4" t="s">
        <v>9</v>
      </c>
      <c r="D85" s="4">
        <v>2</v>
      </c>
      <c r="E85" s="4">
        <v>201</v>
      </c>
      <c r="F85" s="4" t="str">
        <f t="shared" si="9"/>
        <v>T2-201</v>
      </c>
      <c r="G85" s="9">
        <v>3152.62</v>
      </c>
      <c r="H85" s="9">
        <f t="shared" si="6"/>
        <v>292.89</v>
      </c>
      <c r="I85" s="9">
        <v>1797</v>
      </c>
      <c r="J85" s="9">
        <f t="shared" si="7"/>
        <v>166.95</v>
      </c>
      <c r="K85" s="9">
        <v>549.92999999999995</v>
      </c>
      <c r="L85" s="9">
        <f t="shared" si="8"/>
        <v>51.09</v>
      </c>
    </row>
    <row r="86" spans="1:12" ht="16.5" x14ac:dyDescent="0.3">
      <c r="A86" s="6">
        <v>85</v>
      </c>
      <c r="B86" s="5" t="s">
        <v>23</v>
      </c>
      <c r="C86" s="4" t="s">
        <v>9</v>
      </c>
      <c r="D86" s="4">
        <v>2</v>
      </c>
      <c r="E86" s="4">
        <v>202</v>
      </c>
      <c r="F86" s="4" t="str">
        <f t="shared" si="9"/>
        <v>T2-202</v>
      </c>
      <c r="G86" s="9">
        <v>3445.75</v>
      </c>
      <c r="H86" s="9">
        <f t="shared" si="6"/>
        <v>320.12</v>
      </c>
      <c r="I86" s="9">
        <v>1964.07</v>
      </c>
      <c r="J86" s="9">
        <f t="shared" si="7"/>
        <v>182.47</v>
      </c>
      <c r="K86" s="9">
        <v>582.87</v>
      </c>
      <c r="L86" s="9">
        <f t="shared" si="8"/>
        <v>54.15</v>
      </c>
    </row>
    <row r="87" spans="1:12" ht="16.5" x14ac:dyDescent="0.3">
      <c r="A87" s="6">
        <v>86</v>
      </c>
      <c r="B87" s="5" t="s">
        <v>22</v>
      </c>
      <c r="C87" s="4" t="s">
        <v>9</v>
      </c>
      <c r="D87" s="4">
        <v>3</v>
      </c>
      <c r="E87" s="4">
        <v>301</v>
      </c>
      <c r="F87" s="4" t="str">
        <f t="shared" si="9"/>
        <v>T2-301</v>
      </c>
      <c r="G87" s="9">
        <v>3152.62</v>
      </c>
      <c r="H87" s="9">
        <f t="shared" si="6"/>
        <v>292.89</v>
      </c>
      <c r="I87" s="9">
        <v>1797</v>
      </c>
      <c r="J87" s="9">
        <f t="shared" si="7"/>
        <v>166.95</v>
      </c>
      <c r="K87" s="9">
        <v>549.92999999999995</v>
      </c>
      <c r="L87" s="9">
        <f t="shared" si="8"/>
        <v>51.09</v>
      </c>
    </row>
    <row r="88" spans="1:12" ht="16.5" x14ac:dyDescent="0.3">
      <c r="A88" s="6">
        <v>87</v>
      </c>
      <c r="B88" s="5" t="s">
        <v>23</v>
      </c>
      <c r="C88" s="4" t="s">
        <v>9</v>
      </c>
      <c r="D88" s="4">
        <v>3</v>
      </c>
      <c r="E88" s="4">
        <v>302</v>
      </c>
      <c r="F88" s="4" t="str">
        <f t="shared" si="9"/>
        <v>T2-302</v>
      </c>
      <c r="G88" s="9">
        <v>3445.75</v>
      </c>
      <c r="H88" s="9">
        <f t="shared" si="6"/>
        <v>320.12</v>
      </c>
      <c r="I88" s="9">
        <v>1964.07</v>
      </c>
      <c r="J88" s="9">
        <f t="shared" si="7"/>
        <v>182.47</v>
      </c>
      <c r="K88" s="9">
        <v>582.87</v>
      </c>
      <c r="L88" s="9">
        <f t="shared" si="8"/>
        <v>54.15</v>
      </c>
    </row>
    <row r="89" spans="1:12" ht="16.5" x14ac:dyDescent="0.3">
      <c r="A89" s="6">
        <v>88</v>
      </c>
      <c r="B89" s="5" t="s">
        <v>22</v>
      </c>
      <c r="C89" s="4" t="s">
        <v>9</v>
      </c>
      <c r="D89" s="4">
        <v>4</v>
      </c>
      <c r="E89" s="4">
        <v>401</v>
      </c>
      <c r="F89" s="4" t="str">
        <f t="shared" si="9"/>
        <v>T2-401</v>
      </c>
      <c r="G89" s="9">
        <v>3152.62</v>
      </c>
      <c r="H89" s="9">
        <f t="shared" si="6"/>
        <v>292.89</v>
      </c>
      <c r="I89" s="9">
        <v>1797</v>
      </c>
      <c r="J89" s="9">
        <f t="shared" si="7"/>
        <v>166.95</v>
      </c>
      <c r="K89" s="9">
        <v>549.92999999999995</v>
      </c>
      <c r="L89" s="9">
        <f t="shared" si="8"/>
        <v>51.09</v>
      </c>
    </row>
    <row r="90" spans="1:12" ht="16.5" x14ac:dyDescent="0.3">
      <c r="A90" s="6">
        <v>89</v>
      </c>
      <c r="B90" s="5" t="s">
        <v>23</v>
      </c>
      <c r="C90" s="4" t="s">
        <v>9</v>
      </c>
      <c r="D90" s="4">
        <v>4</v>
      </c>
      <c r="E90" s="4">
        <v>402</v>
      </c>
      <c r="F90" s="4" t="str">
        <f t="shared" si="9"/>
        <v>T2-402</v>
      </c>
      <c r="G90" s="9">
        <v>3445.75</v>
      </c>
      <c r="H90" s="9">
        <f t="shared" si="6"/>
        <v>320.12</v>
      </c>
      <c r="I90" s="9">
        <v>1964.07</v>
      </c>
      <c r="J90" s="9">
        <f t="shared" si="7"/>
        <v>182.47</v>
      </c>
      <c r="K90" s="9">
        <v>582.87</v>
      </c>
      <c r="L90" s="9">
        <f t="shared" si="8"/>
        <v>54.15</v>
      </c>
    </row>
    <row r="91" spans="1:12" ht="16.5" x14ac:dyDescent="0.3">
      <c r="A91" s="6">
        <v>90</v>
      </c>
      <c r="B91" s="5" t="s">
        <v>22</v>
      </c>
      <c r="C91" s="4" t="s">
        <v>9</v>
      </c>
      <c r="D91" s="4">
        <v>5</v>
      </c>
      <c r="E91" s="4">
        <v>501</v>
      </c>
      <c r="F91" s="4" t="str">
        <f t="shared" si="9"/>
        <v>T2-501</v>
      </c>
      <c r="G91" s="9">
        <v>3152.62</v>
      </c>
      <c r="H91" s="9">
        <f t="shared" si="6"/>
        <v>292.89</v>
      </c>
      <c r="I91" s="9">
        <v>1797</v>
      </c>
      <c r="J91" s="9">
        <f t="shared" si="7"/>
        <v>166.95</v>
      </c>
      <c r="K91" s="9">
        <v>549.92999999999995</v>
      </c>
      <c r="L91" s="9">
        <f t="shared" si="8"/>
        <v>51.09</v>
      </c>
    </row>
    <row r="92" spans="1:12" ht="16.5" x14ac:dyDescent="0.3">
      <c r="A92" s="6">
        <v>91</v>
      </c>
      <c r="B92" s="5" t="s">
        <v>23</v>
      </c>
      <c r="C92" s="4" t="s">
        <v>9</v>
      </c>
      <c r="D92" s="4">
        <v>5</v>
      </c>
      <c r="E92" s="4">
        <v>502</v>
      </c>
      <c r="F92" s="4" t="str">
        <f t="shared" si="9"/>
        <v>T2-502</v>
      </c>
      <c r="G92" s="9">
        <v>3445.75</v>
      </c>
      <c r="H92" s="9">
        <f t="shared" si="6"/>
        <v>320.12</v>
      </c>
      <c r="I92" s="9">
        <v>1964.07</v>
      </c>
      <c r="J92" s="9">
        <f t="shared" si="7"/>
        <v>182.47</v>
      </c>
      <c r="K92" s="9">
        <v>582.87</v>
      </c>
      <c r="L92" s="9">
        <f t="shared" si="8"/>
        <v>54.15</v>
      </c>
    </row>
    <row r="93" spans="1:12" ht="16.5" x14ac:dyDescent="0.3">
      <c r="A93" s="6">
        <v>92</v>
      </c>
      <c r="B93" s="5" t="s">
        <v>22</v>
      </c>
      <c r="C93" s="4" t="s">
        <v>9</v>
      </c>
      <c r="D93" s="4">
        <v>6</v>
      </c>
      <c r="E93" s="4">
        <v>601</v>
      </c>
      <c r="F93" s="4" t="str">
        <f t="shared" si="9"/>
        <v>T2-601</v>
      </c>
      <c r="G93" s="9">
        <v>3152.62</v>
      </c>
      <c r="H93" s="9">
        <f t="shared" si="6"/>
        <v>292.89</v>
      </c>
      <c r="I93" s="9">
        <v>1797</v>
      </c>
      <c r="J93" s="9">
        <f t="shared" si="7"/>
        <v>166.95</v>
      </c>
      <c r="K93" s="9">
        <v>549.92999999999995</v>
      </c>
      <c r="L93" s="9">
        <f t="shared" si="8"/>
        <v>51.09</v>
      </c>
    </row>
    <row r="94" spans="1:12" ht="16.5" x14ac:dyDescent="0.3">
      <c r="A94" s="6">
        <v>93</v>
      </c>
      <c r="B94" s="5" t="s">
        <v>23</v>
      </c>
      <c r="C94" s="4" t="s">
        <v>9</v>
      </c>
      <c r="D94" s="4">
        <v>6</v>
      </c>
      <c r="E94" s="4">
        <v>602</v>
      </c>
      <c r="F94" s="4" t="str">
        <f t="shared" si="9"/>
        <v>T2-602</v>
      </c>
      <c r="G94" s="9">
        <v>3445.75</v>
      </c>
      <c r="H94" s="9">
        <f t="shared" si="6"/>
        <v>320.12</v>
      </c>
      <c r="I94" s="9">
        <v>1964.07</v>
      </c>
      <c r="J94" s="9">
        <f t="shared" si="7"/>
        <v>182.47</v>
      </c>
      <c r="K94" s="9">
        <v>582.87</v>
      </c>
      <c r="L94" s="9">
        <f t="shared" si="8"/>
        <v>54.15</v>
      </c>
    </row>
    <row r="95" spans="1:12" ht="16.5" x14ac:dyDescent="0.3">
      <c r="A95" s="6">
        <v>94</v>
      </c>
      <c r="B95" s="5" t="s">
        <v>22</v>
      </c>
      <c r="C95" s="4" t="s">
        <v>9</v>
      </c>
      <c r="D95" s="4">
        <v>7</v>
      </c>
      <c r="E95" s="4">
        <v>701</v>
      </c>
      <c r="F95" s="4" t="str">
        <f t="shared" si="9"/>
        <v>T2-701</v>
      </c>
      <c r="G95" s="9">
        <v>3152.62</v>
      </c>
      <c r="H95" s="9">
        <f t="shared" si="6"/>
        <v>292.89</v>
      </c>
      <c r="I95" s="9">
        <v>1797</v>
      </c>
      <c r="J95" s="9">
        <f t="shared" si="7"/>
        <v>166.95</v>
      </c>
      <c r="K95" s="9">
        <v>549.92999999999995</v>
      </c>
      <c r="L95" s="9">
        <f t="shared" si="8"/>
        <v>51.09</v>
      </c>
    </row>
    <row r="96" spans="1:12" ht="16.5" x14ac:dyDescent="0.3">
      <c r="A96" s="6">
        <v>95</v>
      </c>
      <c r="B96" s="5" t="s">
        <v>23</v>
      </c>
      <c r="C96" s="4" t="s">
        <v>9</v>
      </c>
      <c r="D96" s="4">
        <v>7</v>
      </c>
      <c r="E96" s="4">
        <v>702</v>
      </c>
      <c r="F96" s="4" t="str">
        <f t="shared" si="9"/>
        <v>T2-702</v>
      </c>
      <c r="G96" s="9">
        <v>3445.75</v>
      </c>
      <c r="H96" s="9">
        <f t="shared" si="6"/>
        <v>320.12</v>
      </c>
      <c r="I96" s="9">
        <v>1964.07</v>
      </c>
      <c r="J96" s="9">
        <f t="shared" si="7"/>
        <v>182.47</v>
      </c>
      <c r="K96" s="9">
        <v>582.87</v>
      </c>
      <c r="L96" s="9">
        <f t="shared" si="8"/>
        <v>54.15</v>
      </c>
    </row>
    <row r="97" spans="1:12" ht="16.5" x14ac:dyDescent="0.3">
      <c r="A97" s="6">
        <v>96</v>
      </c>
      <c r="B97" s="5" t="s">
        <v>22</v>
      </c>
      <c r="C97" s="4" t="s">
        <v>9</v>
      </c>
      <c r="D97" s="4">
        <v>8</v>
      </c>
      <c r="E97" s="4">
        <v>801</v>
      </c>
      <c r="F97" s="4" t="str">
        <f t="shared" si="9"/>
        <v>T2-801</v>
      </c>
      <c r="G97" s="9">
        <v>3152.62</v>
      </c>
      <c r="H97" s="9">
        <f t="shared" si="6"/>
        <v>292.89</v>
      </c>
      <c r="I97" s="9">
        <v>1797</v>
      </c>
      <c r="J97" s="9">
        <f t="shared" si="7"/>
        <v>166.95</v>
      </c>
      <c r="K97" s="9">
        <v>549.92999999999995</v>
      </c>
      <c r="L97" s="9">
        <f t="shared" si="8"/>
        <v>51.09</v>
      </c>
    </row>
    <row r="98" spans="1:12" ht="16.5" x14ac:dyDescent="0.3">
      <c r="A98" s="6">
        <v>97</v>
      </c>
      <c r="B98" s="5" t="s">
        <v>23</v>
      </c>
      <c r="C98" s="4" t="s">
        <v>9</v>
      </c>
      <c r="D98" s="4">
        <v>8</v>
      </c>
      <c r="E98" s="4">
        <v>802</v>
      </c>
      <c r="F98" s="4" t="str">
        <f t="shared" si="9"/>
        <v>T2-802</v>
      </c>
      <c r="G98" s="9">
        <v>3445.75</v>
      </c>
      <c r="H98" s="9">
        <f t="shared" si="6"/>
        <v>320.12</v>
      </c>
      <c r="I98" s="9">
        <v>1964.07</v>
      </c>
      <c r="J98" s="9">
        <f t="shared" si="7"/>
        <v>182.47</v>
      </c>
      <c r="K98" s="9">
        <v>582.87</v>
      </c>
      <c r="L98" s="9">
        <f t="shared" si="8"/>
        <v>54.15</v>
      </c>
    </row>
    <row r="99" spans="1:12" ht="16.5" x14ac:dyDescent="0.3">
      <c r="A99" s="6">
        <v>98</v>
      </c>
      <c r="B99" s="5" t="s">
        <v>22</v>
      </c>
      <c r="C99" s="4" t="s">
        <v>9</v>
      </c>
      <c r="D99" s="4">
        <v>9</v>
      </c>
      <c r="E99" s="4">
        <v>901</v>
      </c>
      <c r="F99" s="4" t="str">
        <f t="shared" si="9"/>
        <v>T2-901</v>
      </c>
      <c r="G99" s="9">
        <v>3152.62</v>
      </c>
      <c r="H99" s="9">
        <f t="shared" si="6"/>
        <v>292.89</v>
      </c>
      <c r="I99" s="9">
        <v>1797</v>
      </c>
      <c r="J99" s="9">
        <f t="shared" si="7"/>
        <v>166.95</v>
      </c>
      <c r="K99" s="9">
        <v>549.92999999999995</v>
      </c>
      <c r="L99" s="9">
        <f t="shared" si="8"/>
        <v>51.09</v>
      </c>
    </row>
    <row r="100" spans="1:12" ht="16.5" x14ac:dyDescent="0.3">
      <c r="A100" s="6">
        <v>99</v>
      </c>
      <c r="B100" s="5" t="s">
        <v>23</v>
      </c>
      <c r="C100" s="4" t="s">
        <v>9</v>
      </c>
      <c r="D100" s="4">
        <v>9</v>
      </c>
      <c r="E100" s="4">
        <v>902</v>
      </c>
      <c r="F100" s="4" t="str">
        <f t="shared" si="9"/>
        <v>T2-902</v>
      </c>
      <c r="G100" s="9">
        <v>3445.75</v>
      </c>
      <c r="H100" s="9">
        <f t="shared" si="6"/>
        <v>320.12</v>
      </c>
      <c r="I100" s="9">
        <v>1964.07</v>
      </c>
      <c r="J100" s="9">
        <f t="shared" si="7"/>
        <v>182.47</v>
      </c>
      <c r="K100" s="9">
        <v>582.87</v>
      </c>
      <c r="L100" s="9">
        <f t="shared" si="8"/>
        <v>54.15</v>
      </c>
    </row>
    <row r="101" spans="1:12" ht="16.5" x14ac:dyDescent="0.3">
      <c r="A101" s="6">
        <v>100</v>
      </c>
      <c r="B101" s="5" t="s">
        <v>22</v>
      </c>
      <c r="C101" s="4" t="s">
        <v>9</v>
      </c>
      <c r="D101" s="4">
        <v>10</v>
      </c>
      <c r="E101" s="4">
        <v>1001</v>
      </c>
      <c r="F101" s="4" t="str">
        <f t="shared" si="9"/>
        <v>T2-1001</v>
      </c>
      <c r="G101" s="9">
        <v>3152.62</v>
      </c>
      <c r="H101" s="9">
        <f t="shared" si="6"/>
        <v>292.89</v>
      </c>
      <c r="I101" s="9">
        <v>1797</v>
      </c>
      <c r="J101" s="9">
        <f t="shared" si="7"/>
        <v>166.95</v>
      </c>
      <c r="K101" s="9">
        <v>549.92999999999995</v>
      </c>
      <c r="L101" s="9">
        <f t="shared" si="8"/>
        <v>51.09</v>
      </c>
    </row>
    <row r="102" spans="1:12" ht="16.5" x14ac:dyDescent="0.3">
      <c r="A102" s="6">
        <v>101</v>
      </c>
      <c r="B102" s="5" t="s">
        <v>23</v>
      </c>
      <c r="C102" s="4" t="s">
        <v>9</v>
      </c>
      <c r="D102" s="4">
        <v>10</v>
      </c>
      <c r="E102" s="4">
        <v>1002</v>
      </c>
      <c r="F102" s="4" t="str">
        <f t="shared" si="9"/>
        <v>T2-1002</v>
      </c>
      <c r="G102" s="9">
        <v>3445.75</v>
      </c>
      <c r="H102" s="9">
        <f t="shared" si="6"/>
        <v>320.12</v>
      </c>
      <c r="I102" s="9">
        <v>1964.07</v>
      </c>
      <c r="J102" s="9">
        <f t="shared" si="7"/>
        <v>182.47</v>
      </c>
      <c r="K102" s="9">
        <v>582.87</v>
      </c>
      <c r="L102" s="9">
        <f t="shared" si="8"/>
        <v>54.15</v>
      </c>
    </row>
    <row r="103" spans="1:12" ht="16.5" x14ac:dyDescent="0.3">
      <c r="A103" s="6">
        <v>102</v>
      </c>
      <c r="B103" s="5" t="s">
        <v>22</v>
      </c>
      <c r="C103" s="4" t="s">
        <v>9</v>
      </c>
      <c r="D103" s="4">
        <v>11</v>
      </c>
      <c r="E103" s="4">
        <v>1101</v>
      </c>
      <c r="F103" s="4" t="str">
        <f t="shared" si="9"/>
        <v>T2-1101</v>
      </c>
      <c r="G103" s="9">
        <v>3152.62</v>
      </c>
      <c r="H103" s="9">
        <f t="shared" si="6"/>
        <v>292.89</v>
      </c>
      <c r="I103" s="9">
        <v>1797</v>
      </c>
      <c r="J103" s="9">
        <f t="shared" si="7"/>
        <v>166.95</v>
      </c>
      <c r="K103" s="9">
        <v>549.92999999999995</v>
      </c>
      <c r="L103" s="9">
        <f t="shared" si="8"/>
        <v>51.09</v>
      </c>
    </row>
    <row r="104" spans="1:12" ht="16.5" x14ac:dyDescent="0.3">
      <c r="A104" s="6">
        <v>103</v>
      </c>
      <c r="B104" s="5" t="s">
        <v>23</v>
      </c>
      <c r="C104" s="4" t="s">
        <v>9</v>
      </c>
      <c r="D104" s="4">
        <v>11</v>
      </c>
      <c r="E104" s="7">
        <v>1102</v>
      </c>
      <c r="F104" s="4" t="str">
        <f t="shared" si="9"/>
        <v>T2-1102</v>
      </c>
      <c r="G104" s="9">
        <v>3445.75</v>
      </c>
      <c r="H104" s="9">
        <f t="shared" si="6"/>
        <v>320.12</v>
      </c>
      <c r="I104" s="9">
        <v>1964.07</v>
      </c>
      <c r="J104" s="9">
        <f t="shared" si="7"/>
        <v>182.47</v>
      </c>
      <c r="K104" s="9">
        <v>582.87</v>
      </c>
      <c r="L104" s="9">
        <f t="shared" si="8"/>
        <v>54.15</v>
      </c>
    </row>
    <row r="105" spans="1:12" ht="16.5" x14ac:dyDescent="0.3">
      <c r="A105" s="6">
        <v>104</v>
      </c>
      <c r="B105" s="5" t="s">
        <v>22</v>
      </c>
      <c r="C105" s="4" t="s">
        <v>9</v>
      </c>
      <c r="D105" s="4">
        <v>12</v>
      </c>
      <c r="E105" s="4">
        <v>1201</v>
      </c>
      <c r="F105" s="4" t="str">
        <f t="shared" si="9"/>
        <v>T2-1201</v>
      </c>
      <c r="G105" s="9">
        <v>3152.62</v>
      </c>
      <c r="H105" s="9">
        <f t="shared" si="6"/>
        <v>292.89</v>
      </c>
      <c r="I105" s="9">
        <v>1797</v>
      </c>
      <c r="J105" s="9">
        <f t="shared" si="7"/>
        <v>166.95</v>
      </c>
      <c r="K105" s="9">
        <v>549.92999999999995</v>
      </c>
      <c r="L105" s="9">
        <f t="shared" si="8"/>
        <v>51.09</v>
      </c>
    </row>
    <row r="106" spans="1:12" ht="17.25" customHeight="1" x14ac:dyDescent="0.3">
      <c r="A106" s="6">
        <v>105</v>
      </c>
      <c r="B106" s="5" t="s">
        <v>23</v>
      </c>
      <c r="C106" s="4" t="s">
        <v>9</v>
      </c>
      <c r="D106" s="4">
        <v>12</v>
      </c>
      <c r="E106" s="4">
        <v>1202</v>
      </c>
      <c r="F106" s="4" t="str">
        <f t="shared" si="9"/>
        <v>T2-1202</v>
      </c>
      <c r="G106" s="9">
        <v>3445.75</v>
      </c>
      <c r="H106" s="9">
        <f t="shared" si="6"/>
        <v>320.12</v>
      </c>
      <c r="I106" s="9">
        <v>1964.07</v>
      </c>
      <c r="J106" s="9">
        <f t="shared" si="7"/>
        <v>182.47</v>
      </c>
      <c r="K106" s="9">
        <v>582.87</v>
      </c>
      <c r="L106" s="9">
        <f t="shared" si="8"/>
        <v>54.15</v>
      </c>
    </row>
    <row r="107" spans="1:12" ht="16.5" x14ac:dyDescent="0.3">
      <c r="A107" s="6">
        <v>106</v>
      </c>
      <c r="B107" s="5" t="s">
        <v>22</v>
      </c>
      <c r="C107" s="4" t="s">
        <v>9</v>
      </c>
      <c r="D107" s="4">
        <v>12</v>
      </c>
      <c r="E107" s="4" t="s">
        <v>14</v>
      </c>
      <c r="F107" s="4" t="str">
        <f t="shared" si="9"/>
        <v>T2-1201A</v>
      </c>
      <c r="G107" s="9">
        <v>3152.62</v>
      </c>
      <c r="H107" s="9">
        <f t="shared" si="6"/>
        <v>292.89</v>
      </c>
      <c r="I107" s="9">
        <v>1797</v>
      </c>
      <c r="J107" s="9">
        <f t="shared" si="7"/>
        <v>166.95</v>
      </c>
      <c r="K107" s="9">
        <v>549.92999999999995</v>
      </c>
      <c r="L107" s="9">
        <f t="shared" si="8"/>
        <v>51.09</v>
      </c>
    </row>
    <row r="108" spans="1:12" ht="16.5" x14ac:dyDescent="0.3">
      <c r="A108" s="6">
        <v>107</v>
      </c>
      <c r="B108" s="5" t="s">
        <v>23</v>
      </c>
      <c r="C108" s="4" t="s">
        <v>9</v>
      </c>
      <c r="D108" s="4">
        <v>12</v>
      </c>
      <c r="E108" s="4" t="s">
        <v>15</v>
      </c>
      <c r="F108" s="4" t="str">
        <f t="shared" si="9"/>
        <v>T2-1202A</v>
      </c>
      <c r="G108" s="9">
        <v>3445.75</v>
      </c>
      <c r="H108" s="9">
        <f t="shared" si="6"/>
        <v>320.12</v>
      </c>
      <c r="I108" s="9">
        <v>1964.07</v>
      </c>
      <c r="J108" s="9">
        <f t="shared" si="7"/>
        <v>182.47</v>
      </c>
      <c r="K108" s="9">
        <v>582.87</v>
      </c>
      <c r="L108" s="9">
        <f t="shared" si="8"/>
        <v>54.15</v>
      </c>
    </row>
    <row r="109" spans="1:12" ht="16.5" x14ac:dyDescent="0.3">
      <c r="A109" s="6">
        <v>108</v>
      </c>
      <c r="B109" s="5" t="s">
        <v>22</v>
      </c>
      <c r="C109" s="4" t="s">
        <v>9</v>
      </c>
      <c r="D109" s="4">
        <v>14</v>
      </c>
      <c r="E109" s="4">
        <v>1401</v>
      </c>
      <c r="F109" s="4" t="str">
        <f t="shared" si="9"/>
        <v>T2-1401</v>
      </c>
      <c r="G109" s="9">
        <v>3152.62</v>
      </c>
      <c r="H109" s="9">
        <f t="shared" si="6"/>
        <v>292.89</v>
      </c>
      <c r="I109" s="9">
        <v>1797</v>
      </c>
      <c r="J109" s="9">
        <f t="shared" si="7"/>
        <v>166.95</v>
      </c>
      <c r="K109" s="9">
        <v>549.92999999999995</v>
      </c>
      <c r="L109" s="9">
        <f t="shared" si="8"/>
        <v>51.09</v>
      </c>
    </row>
    <row r="110" spans="1:12" ht="16.5" x14ac:dyDescent="0.3">
      <c r="A110" s="6">
        <v>109</v>
      </c>
      <c r="B110" s="5" t="s">
        <v>23</v>
      </c>
      <c r="C110" s="4" t="s">
        <v>9</v>
      </c>
      <c r="D110" s="4">
        <v>14</v>
      </c>
      <c r="E110" s="4">
        <v>1402</v>
      </c>
      <c r="F110" s="4" t="str">
        <f t="shared" si="9"/>
        <v>T2-1402</v>
      </c>
      <c r="G110" s="9">
        <v>3445.75</v>
      </c>
      <c r="H110" s="9">
        <f t="shared" si="6"/>
        <v>320.12</v>
      </c>
      <c r="I110" s="9">
        <v>1964.07</v>
      </c>
      <c r="J110" s="9">
        <f t="shared" si="7"/>
        <v>182.47</v>
      </c>
      <c r="K110" s="9">
        <v>582.87</v>
      </c>
      <c r="L110" s="9">
        <f t="shared" si="8"/>
        <v>54.15</v>
      </c>
    </row>
    <row r="111" spans="1:12" ht="16.5" x14ac:dyDescent="0.3">
      <c r="A111" s="6">
        <v>110</v>
      </c>
      <c r="B111" s="5" t="s">
        <v>22</v>
      </c>
      <c r="C111" s="4" t="s">
        <v>9</v>
      </c>
      <c r="D111" s="4">
        <v>15</v>
      </c>
      <c r="E111" s="4">
        <v>1501</v>
      </c>
      <c r="F111" s="4" t="str">
        <f t="shared" si="9"/>
        <v>T2-1501</v>
      </c>
      <c r="G111" s="9">
        <v>3152.62</v>
      </c>
      <c r="H111" s="9">
        <f t="shared" si="6"/>
        <v>292.89</v>
      </c>
      <c r="I111" s="9">
        <v>1797</v>
      </c>
      <c r="J111" s="9">
        <f t="shared" si="7"/>
        <v>166.95</v>
      </c>
      <c r="K111" s="9">
        <v>549.92999999999995</v>
      </c>
      <c r="L111" s="9">
        <f t="shared" si="8"/>
        <v>51.09</v>
      </c>
    </row>
    <row r="112" spans="1:12" ht="16.5" x14ac:dyDescent="0.3">
      <c r="A112" s="6">
        <v>111</v>
      </c>
      <c r="B112" s="5" t="s">
        <v>23</v>
      </c>
      <c r="C112" s="4" t="s">
        <v>9</v>
      </c>
      <c r="D112" s="4">
        <v>15</v>
      </c>
      <c r="E112" s="4">
        <v>1502</v>
      </c>
      <c r="F112" s="4" t="str">
        <f t="shared" si="9"/>
        <v>T2-1502</v>
      </c>
      <c r="G112" s="9">
        <v>3445.75</v>
      </c>
      <c r="H112" s="9">
        <f t="shared" si="6"/>
        <v>320.12</v>
      </c>
      <c r="I112" s="9">
        <v>1964.07</v>
      </c>
      <c r="J112" s="9">
        <f t="shared" si="7"/>
        <v>182.47</v>
      </c>
      <c r="K112" s="9">
        <v>582.87</v>
      </c>
      <c r="L112" s="9">
        <f t="shared" si="8"/>
        <v>54.15</v>
      </c>
    </row>
    <row r="113" spans="1:12" ht="16.5" x14ac:dyDescent="0.3">
      <c r="A113" s="6">
        <v>112</v>
      </c>
      <c r="B113" s="5" t="s">
        <v>22</v>
      </c>
      <c r="C113" s="4" t="s">
        <v>9</v>
      </c>
      <c r="D113" s="4">
        <v>16</v>
      </c>
      <c r="E113" s="4">
        <v>1601</v>
      </c>
      <c r="F113" s="4" t="str">
        <f t="shared" si="9"/>
        <v>T2-1601</v>
      </c>
      <c r="G113" s="9">
        <v>3152.62</v>
      </c>
      <c r="H113" s="9">
        <f t="shared" si="6"/>
        <v>292.89</v>
      </c>
      <c r="I113" s="9">
        <v>1797</v>
      </c>
      <c r="J113" s="9">
        <f t="shared" si="7"/>
        <v>166.95</v>
      </c>
      <c r="K113" s="9">
        <v>549.92999999999995</v>
      </c>
      <c r="L113" s="9">
        <f t="shared" si="8"/>
        <v>51.09</v>
      </c>
    </row>
    <row r="114" spans="1:12" ht="16.5" x14ac:dyDescent="0.3">
      <c r="A114" s="6">
        <v>113</v>
      </c>
      <c r="B114" s="5" t="s">
        <v>23</v>
      </c>
      <c r="C114" s="4" t="s">
        <v>9</v>
      </c>
      <c r="D114" s="4">
        <v>16</v>
      </c>
      <c r="E114" s="4">
        <v>1602</v>
      </c>
      <c r="F114" s="4" t="str">
        <f t="shared" si="9"/>
        <v>T2-1602</v>
      </c>
      <c r="G114" s="9">
        <v>3445.75</v>
      </c>
      <c r="H114" s="9">
        <f t="shared" si="6"/>
        <v>320.12</v>
      </c>
      <c r="I114" s="9">
        <v>1964.07</v>
      </c>
      <c r="J114" s="9">
        <f t="shared" si="7"/>
        <v>182.47</v>
      </c>
      <c r="K114" s="9">
        <v>582.87</v>
      </c>
      <c r="L114" s="9">
        <f t="shared" si="8"/>
        <v>54.15</v>
      </c>
    </row>
    <row r="115" spans="1:12" ht="16.5" x14ac:dyDescent="0.3">
      <c r="A115" s="6">
        <v>114</v>
      </c>
      <c r="B115" s="5" t="s">
        <v>22</v>
      </c>
      <c r="C115" s="4" t="s">
        <v>9</v>
      </c>
      <c r="D115" s="4">
        <v>17</v>
      </c>
      <c r="E115" s="4">
        <v>1701</v>
      </c>
      <c r="F115" s="4" t="str">
        <f t="shared" si="9"/>
        <v>T2-1701</v>
      </c>
      <c r="G115" s="9">
        <v>3152.62</v>
      </c>
      <c r="H115" s="9">
        <f t="shared" si="6"/>
        <v>292.89</v>
      </c>
      <c r="I115" s="9">
        <v>1797</v>
      </c>
      <c r="J115" s="9">
        <f t="shared" si="7"/>
        <v>166.95</v>
      </c>
      <c r="K115" s="9">
        <v>549.92999999999995</v>
      </c>
      <c r="L115" s="9">
        <f t="shared" si="8"/>
        <v>51.09</v>
      </c>
    </row>
    <row r="116" spans="1:12" ht="16.5" x14ac:dyDescent="0.3">
      <c r="A116" s="6">
        <v>115</v>
      </c>
      <c r="B116" s="5" t="s">
        <v>23</v>
      </c>
      <c r="C116" s="4" t="s">
        <v>9</v>
      </c>
      <c r="D116" s="4">
        <v>17</v>
      </c>
      <c r="E116" s="4">
        <v>1702</v>
      </c>
      <c r="F116" s="4" t="str">
        <f t="shared" si="9"/>
        <v>T2-1702</v>
      </c>
      <c r="G116" s="9">
        <v>3445.75</v>
      </c>
      <c r="H116" s="9">
        <f t="shared" si="6"/>
        <v>320.12</v>
      </c>
      <c r="I116" s="9">
        <v>1964.07</v>
      </c>
      <c r="J116" s="9">
        <f t="shared" si="7"/>
        <v>182.47</v>
      </c>
      <c r="K116" s="9">
        <v>582.87</v>
      </c>
      <c r="L116" s="9">
        <f t="shared" si="8"/>
        <v>54.15</v>
      </c>
    </row>
    <row r="117" spans="1:12" ht="16.5" x14ac:dyDescent="0.3">
      <c r="A117" s="6">
        <v>116</v>
      </c>
      <c r="B117" s="5" t="s">
        <v>22</v>
      </c>
      <c r="C117" s="4" t="s">
        <v>9</v>
      </c>
      <c r="D117" s="4">
        <v>18</v>
      </c>
      <c r="E117" s="4">
        <v>1801</v>
      </c>
      <c r="F117" s="4" t="str">
        <f t="shared" si="9"/>
        <v>T2-1801</v>
      </c>
      <c r="G117" s="9">
        <v>3152.62</v>
      </c>
      <c r="H117" s="9">
        <f t="shared" si="6"/>
        <v>292.89</v>
      </c>
      <c r="I117" s="9">
        <v>1797</v>
      </c>
      <c r="J117" s="9">
        <f t="shared" si="7"/>
        <v>166.95</v>
      </c>
      <c r="K117" s="9">
        <v>549.92999999999995</v>
      </c>
      <c r="L117" s="9">
        <f t="shared" si="8"/>
        <v>51.09</v>
      </c>
    </row>
    <row r="118" spans="1:12" ht="16.5" x14ac:dyDescent="0.3">
      <c r="A118" s="6">
        <v>117</v>
      </c>
      <c r="B118" s="5" t="s">
        <v>23</v>
      </c>
      <c r="C118" s="4" t="s">
        <v>9</v>
      </c>
      <c r="D118" s="4">
        <v>18</v>
      </c>
      <c r="E118" s="4">
        <v>1802</v>
      </c>
      <c r="F118" s="4" t="str">
        <f t="shared" si="9"/>
        <v>T2-1802</v>
      </c>
      <c r="G118" s="9">
        <v>3445.75</v>
      </c>
      <c r="H118" s="9">
        <f t="shared" si="6"/>
        <v>320.12</v>
      </c>
      <c r="I118" s="9">
        <v>1964.07</v>
      </c>
      <c r="J118" s="9">
        <f t="shared" si="7"/>
        <v>182.47</v>
      </c>
      <c r="K118" s="9">
        <v>582.87</v>
      </c>
      <c r="L118" s="9">
        <f t="shared" si="8"/>
        <v>54.15</v>
      </c>
    </row>
    <row r="119" spans="1:12" ht="16.5" x14ac:dyDescent="0.3">
      <c r="A119" s="6">
        <v>118</v>
      </c>
      <c r="B119" s="5" t="s">
        <v>22</v>
      </c>
      <c r="C119" s="4" t="s">
        <v>9</v>
      </c>
      <c r="D119" s="4">
        <v>19</v>
      </c>
      <c r="E119" s="4">
        <v>1901</v>
      </c>
      <c r="F119" s="4" t="str">
        <f t="shared" si="9"/>
        <v>T2-1901</v>
      </c>
      <c r="G119" s="9">
        <v>3152.62</v>
      </c>
      <c r="H119" s="9">
        <f t="shared" si="6"/>
        <v>292.89</v>
      </c>
      <c r="I119" s="9">
        <v>1797</v>
      </c>
      <c r="J119" s="9">
        <f t="shared" si="7"/>
        <v>166.95</v>
      </c>
      <c r="K119" s="9">
        <v>549.92999999999995</v>
      </c>
      <c r="L119" s="9">
        <f t="shared" si="8"/>
        <v>51.09</v>
      </c>
    </row>
    <row r="120" spans="1:12" ht="16.5" x14ac:dyDescent="0.3">
      <c r="A120" s="6">
        <v>119</v>
      </c>
      <c r="B120" s="5" t="s">
        <v>23</v>
      </c>
      <c r="C120" s="4" t="s">
        <v>9</v>
      </c>
      <c r="D120" s="4">
        <v>19</v>
      </c>
      <c r="E120" s="8">
        <v>1902</v>
      </c>
      <c r="F120" s="4" t="str">
        <f t="shared" si="9"/>
        <v>T2-1902</v>
      </c>
      <c r="G120" s="9">
        <v>3445.75</v>
      </c>
      <c r="H120" s="9">
        <f t="shared" si="6"/>
        <v>320.12</v>
      </c>
      <c r="I120" s="9">
        <v>1964.07</v>
      </c>
      <c r="J120" s="9">
        <f t="shared" si="7"/>
        <v>182.47</v>
      </c>
      <c r="K120" s="9">
        <v>582.87</v>
      </c>
      <c r="L120" s="9">
        <f t="shared" si="8"/>
        <v>54.15</v>
      </c>
    </row>
    <row r="121" spans="1:12" ht="16.5" x14ac:dyDescent="0.3">
      <c r="A121" s="6">
        <v>120</v>
      </c>
      <c r="B121" s="5" t="s">
        <v>22</v>
      </c>
      <c r="C121" s="4" t="s">
        <v>9</v>
      </c>
      <c r="D121" s="4">
        <v>20</v>
      </c>
      <c r="E121" s="4">
        <v>2001</v>
      </c>
      <c r="F121" s="4" t="str">
        <f t="shared" si="9"/>
        <v>T2-2001</v>
      </c>
      <c r="G121" s="9">
        <v>3152.62</v>
      </c>
      <c r="H121" s="9">
        <f t="shared" si="6"/>
        <v>292.89</v>
      </c>
      <c r="I121" s="9">
        <v>1797</v>
      </c>
      <c r="J121" s="9">
        <f t="shared" si="7"/>
        <v>166.95</v>
      </c>
      <c r="K121" s="9">
        <v>549.92999999999995</v>
      </c>
      <c r="L121" s="9">
        <f t="shared" si="8"/>
        <v>51.09</v>
      </c>
    </row>
    <row r="122" spans="1:12" ht="16.5" x14ac:dyDescent="0.3">
      <c r="A122" s="6">
        <v>121</v>
      </c>
      <c r="B122" s="5" t="s">
        <v>23</v>
      </c>
      <c r="C122" s="4" t="s">
        <v>9</v>
      </c>
      <c r="D122" s="4">
        <v>20</v>
      </c>
      <c r="E122" s="4">
        <v>2002</v>
      </c>
      <c r="F122" s="4" t="str">
        <f t="shared" si="9"/>
        <v>T2-2002</v>
      </c>
      <c r="G122" s="9">
        <v>3445.75</v>
      </c>
      <c r="H122" s="9">
        <f t="shared" si="6"/>
        <v>320.12</v>
      </c>
      <c r="I122" s="9">
        <v>1964.07</v>
      </c>
      <c r="J122" s="9">
        <f t="shared" si="7"/>
        <v>182.47</v>
      </c>
      <c r="K122" s="9">
        <v>582.87</v>
      </c>
      <c r="L122" s="9">
        <f t="shared" si="8"/>
        <v>54.15</v>
      </c>
    </row>
    <row r="123" spans="1:12" ht="16.5" x14ac:dyDescent="0.3">
      <c r="A123" s="6">
        <v>122</v>
      </c>
      <c r="B123" s="5" t="s">
        <v>22</v>
      </c>
      <c r="C123" s="4" t="s">
        <v>9</v>
      </c>
      <c r="D123" s="4">
        <v>21</v>
      </c>
      <c r="E123" s="4">
        <v>2101</v>
      </c>
      <c r="F123" s="4" t="str">
        <f t="shared" si="9"/>
        <v>T2-2101</v>
      </c>
      <c r="G123" s="9">
        <v>3152.62</v>
      </c>
      <c r="H123" s="9">
        <f t="shared" si="6"/>
        <v>292.89</v>
      </c>
      <c r="I123" s="9">
        <v>1797</v>
      </c>
      <c r="J123" s="9">
        <f t="shared" si="7"/>
        <v>166.95</v>
      </c>
      <c r="K123" s="9">
        <v>549.92999999999995</v>
      </c>
      <c r="L123" s="9">
        <f t="shared" si="8"/>
        <v>51.09</v>
      </c>
    </row>
    <row r="124" spans="1:12" ht="16.5" x14ac:dyDescent="0.3">
      <c r="A124" s="6">
        <v>123</v>
      </c>
      <c r="B124" s="5" t="s">
        <v>23</v>
      </c>
      <c r="C124" s="4" t="s">
        <v>9</v>
      </c>
      <c r="D124" s="4">
        <v>21</v>
      </c>
      <c r="E124" s="4">
        <v>2102</v>
      </c>
      <c r="F124" s="4" t="str">
        <f t="shared" si="9"/>
        <v>T2-2102</v>
      </c>
      <c r="G124" s="9">
        <v>3445.75</v>
      </c>
      <c r="H124" s="9">
        <f t="shared" si="6"/>
        <v>320.12</v>
      </c>
      <c r="I124" s="9">
        <v>1964.07</v>
      </c>
      <c r="J124" s="9">
        <f t="shared" si="7"/>
        <v>182.47</v>
      </c>
      <c r="K124" s="9">
        <v>582.87</v>
      </c>
      <c r="L124" s="9">
        <f t="shared" si="8"/>
        <v>54.15</v>
      </c>
    </row>
    <row r="125" spans="1:12" ht="16.5" x14ac:dyDescent="0.3">
      <c r="A125" s="6">
        <v>124</v>
      </c>
      <c r="B125" s="5" t="s">
        <v>22</v>
      </c>
      <c r="C125" s="4" t="s">
        <v>9</v>
      </c>
      <c r="D125" s="4">
        <v>22</v>
      </c>
      <c r="E125" s="4">
        <v>2201</v>
      </c>
      <c r="F125" s="4" t="str">
        <f t="shared" si="9"/>
        <v>T2-2201</v>
      </c>
      <c r="G125" s="9">
        <v>3152.62</v>
      </c>
      <c r="H125" s="9">
        <f t="shared" si="6"/>
        <v>292.89</v>
      </c>
      <c r="I125" s="9">
        <v>1797</v>
      </c>
      <c r="J125" s="9">
        <f t="shared" si="7"/>
        <v>166.95</v>
      </c>
      <c r="K125" s="9">
        <v>549.92999999999995</v>
      </c>
      <c r="L125" s="9">
        <f t="shared" si="8"/>
        <v>51.09</v>
      </c>
    </row>
    <row r="126" spans="1:12" ht="16.5" x14ac:dyDescent="0.3">
      <c r="A126" s="6">
        <v>125</v>
      </c>
      <c r="B126" s="5" t="s">
        <v>23</v>
      </c>
      <c r="C126" s="4" t="s">
        <v>9</v>
      </c>
      <c r="D126" s="4">
        <v>22</v>
      </c>
      <c r="E126" s="4">
        <v>2202</v>
      </c>
      <c r="F126" s="4" t="str">
        <f t="shared" si="9"/>
        <v>T2-2202</v>
      </c>
      <c r="G126" s="9">
        <v>3445.75</v>
      </c>
      <c r="H126" s="9">
        <f t="shared" si="6"/>
        <v>320.12</v>
      </c>
      <c r="I126" s="9">
        <v>1964.07</v>
      </c>
      <c r="J126" s="9">
        <f t="shared" si="7"/>
        <v>182.47</v>
      </c>
      <c r="K126" s="9">
        <v>582.87</v>
      </c>
      <c r="L126" s="9">
        <f t="shared" si="8"/>
        <v>54.15</v>
      </c>
    </row>
    <row r="127" spans="1:12" ht="16.5" x14ac:dyDescent="0.3">
      <c r="A127" s="6">
        <v>126</v>
      </c>
      <c r="B127" s="5" t="s">
        <v>22</v>
      </c>
      <c r="C127" s="4" t="s">
        <v>9</v>
      </c>
      <c r="D127" s="4">
        <v>23</v>
      </c>
      <c r="E127" s="4">
        <v>2301</v>
      </c>
      <c r="F127" s="4" t="str">
        <f t="shared" si="9"/>
        <v>T2-2301</v>
      </c>
      <c r="G127" s="9">
        <v>3152.62</v>
      </c>
      <c r="H127" s="9">
        <f t="shared" si="6"/>
        <v>292.89</v>
      </c>
      <c r="I127" s="9">
        <v>1797</v>
      </c>
      <c r="J127" s="9">
        <f t="shared" si="7"/>
        <v>166.95</v>
      </c>
      <c r="K127" s="9">
        <v>549.92999999999995</v>
      </c>
      <c r="L127" s="9">
        <f t="shared" si="8"/>
        <v>51.09</v>
      </c>
    </row>
    <row r="128" spans="1:12" ht="16.5" x14ac:dyDescent="0.3">
      <c r="A128" s="6">
        <v>127</v>
      </c>
      <c r="B128" s="5" t="s">
        <v>23</v>
      </c>
      <c r="C128" s="4" t="s">
        <v>9</v>
      </c>
      <c r="D128" s="4">
        <v>23</v>
      </c>
      <c r="E128" s="4">
        <v>2302</v>
      </c>
      <c r="F128" s="4" t="str">
        <f t="shared" si="9"/>
        <v>T2-2302</v>
      </c>
      <c r="G128" s="9">
        <v>3445.75</v>
      </c>
      <c r="H128" s="9">
        <f t="shared" si="6"/>
        <v>320.12</v>
      </c>
      <c r="I128" s="9">
        <v>1964.07</v>
      </c>
      <c r="J128" s="9">
        <f t="shared" si="7"/>
        <v>182.47</v>
      </c>
      <c r="K128" s="9">
        <v>582.87</v>
      </c>
      <c r="L128" s="9">
        <f t="shared" si="8"/>
        <v>54.15</v>
      </c>
    </row>
    <row r="129" spans="1:12" ht="16.5" x14ac:dyDescent="0.3">
      <c r="A129" s="6">
        <v>128</v>
      </c>
      <c r="B129" s="5" t="s">
        <v>22</v>
      </c>
      <c r="C129" s="4" t="s">
        <v>9</v>
      </c>
      <c r="D129" s="4">
        <v>24</v>
      </c>
      <c r="E129" s="4">
        <v>2401</v>
      </c>
      <c r="F129" s="4" t="str">
        <f t="shared" si="9"/>
        <v>T2-2401</v>
      </c>
      <c r="G129" s="9">
        <v>3152.62</v>
      </c>
      <c r="H129" s="9">
        <f t="shared" si="6"/>
        <v>292.89</v>
      </c>
      <c r="I129" s="9">
        <v>1797</v>
      </c>
      <c r="J129" s="9">
        <f t="shared" si="7"/>
        <v>166.95</v>
      </c>
      <c r="K129" s="9">
        <v>549.92999999999995</v>
      </c>
      <c r="L129" s="9">
        <f t="shared" si="8"/>
        <v>51.09</v>
      </c>
    </row>
    <row r="130" spans="1:12" ht="16.5" x14ac:dyDescent="0.3">
      <c r="A130" s="6">
        <v>129</v>
      </c>
      <c r="B130" s="5" t="s">
        <v>23</v>
      </c>
      <c r="C130" s="4" t="s">
        <v>9</v>
      </c>
      <c r="D130" s="4">
        <v>24</v>
      </c>
      <c r="E130" s="4">
        <v>2402</v>
      </c>
      <c r="F130" s="4" t="str">
        <f t="shared" si="9"/>
        <v>T2-2402</v>
      </c>
      <c r="G130" s="9">
        <v>3445.75</v>
      </c>
      <c r="H130" s="9">
        <f t="shared" ref="H130:H193" si="10">ROUND((G130/10.764),2)</f>
        <v>320.12</v>
      </c>
      <c r="I130" s="9">
        <v>1964.07</v>
      </c>
      <c r="J130" s="9">
        <f t="shared" ref="J130:J193" si="11">ROUND((I130/10.764),2)</f>
        <v>182.47</v>
      </c>
      <c r="K130" s="9">
        <v>582.87</v>
      </c>
      <c r="L130" s="9">
        <f t="shared" ref="L130:L193" si="12">ROUND((K130/10.764),2)</f>
        <v>54.15</v>
      </c>
    </row>
    <row r="131" spans="1:12" ht="16.5" x14ac:dyDescent="0.3">
      <c r="A131" s="6">
        <v>130</v>
      </c>
      <c r="B131" s="5" t="s">
        <v>22</v>
      </c>
      <c r="C131" s="4" t="s">
        <v>9</v>
      </c>
      <c r="D131" s="4">
        <v>25</v>
      </c>
      <c r="E131" s="4">
        <v>2501</v>
      </c>
      <c r="F131" s="4" t="str">
        <f t="shared" si="9"/>
        <v>T2-2501</v>
      </c>
      <c r="G131" s="9">
        <v>3152.62</v>
      </c>
      <c r="H131" s="9">
        <f t="shared" si="10"/>
        <v>292.89</v>
      </c>
      <c r="I131" s="9">
        <v>1797</v>
      </c>
      <c r="J131" s="9">
        <f t="shared" si="11"/>
        <v>166.95</v>
      </c>
      <c r="K131" s="9">
        <v>549.92999999999995</v>
      </c>
      <c r="L131" s="9">
        <f t="shared" si="12"/>
        <v>51.09</v>
      </c>
    </row>
    <row r="132" spans="1:12" ht="16.5" x14ac:dyDescent="0.3">
      <c r="A132" s="6">
        <v>131</v>
      </c>
      <c r="B132" s="5" t="s">
        <v>23</v>
      </c>
      <c r="C132" s="4" t="s">
        <v>9</v>
      </c>
      <c r="D132" s="4">
        <v>25</v>
      </c>
      <c r="E132" s="4">
        <v>2502</v>
      </c>
      <c r="F132" s="4" t="str">
        <f t="shared" si="9"/>
        <v>T2-2502</v>
      </c>
      <c r="G132" s="9">
        <v>3445.75</v>
      </c>
      <c r="H132" s="9">
        <f t="shared" si="10"/>
        <v>320.12</v>
      </c>
      <c r="I132" s="9">
        <v>1964.07</v>
      </c>
      <c r="J132" s="9">
        <f t="shared" si="11"/>
        <v>182.47</v>
      </c>
      <c r="K132" s="9">
        <v>582.87</v>
      </c>
      <c r="L132" s="9">
        <f t="shared" si="12"/>
        <v>54.15</v>
      </c>
    </row>
    <row r="133" spans="1:12" ht="16.5" x14ac:dyDescent="0.3">
      <c r="A133" s="6">
        <v>132</v>
      </c>
      <c r="B133" s="5" t="s">
        <v>22</v>
      </c>
      <c r="C133" s="4" t="s">
        <v>9</v>
      </c>
      <c r="D133" s="4">
        <v>26</v>
      </c>
      <c r="E133" s="4">
        <v>2601</v>
      </c>
      <c r="F133" s="4" t="str">
        <f t="shared" si="9"/>
        <v>T2-2601</v>
      </c>
      <c r="G133" s="9">
        <v>3152.62</v>
      </c>
      <c r="H133" s="9">
        <f t="shared" si="10"/>
        <v>292.89</v>
      </c>
      <c r="I133" s="9">
        <v>1797</v>
      </c>
      <c r="J133" s="9">
        <f t="shared" si="11"/>
        <v>166.95</v>
      </c>
      <c r="K133" s="9">
        <v>549.92999999999995</v>
      </c>
      <c r="L133" s="9">
        <f t="shared" si="12"/>
        <v>51.09</v>
      </c>
    </row>
    <row r="134" spans="1:12" ht="16.5" x14ac:dyDescent="0.3">
      <c r="A134" s="6">
        <v>133</v>
      </c>
      <c r="B134" s="5" t="s">
        <v>23</v>
      </c>
      <c r="C134" s="4" t="s">
        <v>9</v>
      </c>
      <c r="D134" s="4">
        <v>26</v>
      </c>
      <c r="E134" s="4">
        <v>2602</v>
      </c>
      <c r="F134" s="4" t="str">
        <f t="shared" si="9"/>
        <v>T2-2602</v>
      </c>
      <c r="G134" s="9">
        <v>3445.75</v>
      </c>
      <c r="H134" s="9">
        <f t="shared" si="10"/>
        <v>320.12</v>
      </c>
      <c r="I134" s="9">
        <v>1964.07</v>
      </c>
      <c r="J134" s="9">
        <f t="shared" si="11"/>
        <v>182.47</v>
      </c>
      <c r="K134" s="9">
        <v>582.87</v>
      </c>
      <c r="L134" s="9">
        <f t="shared" si="12"/>
        <v>54.15</v>
      </c>
    </row>
    <row r="135" spans="1:12" ht="16.5" x14ac:dyDescent="0.3">
      <c r="A135" s="6">
        <v>134</v>
      </c>
      <c r="B135" s="5" t="s">
        <v>22</v>
      </c>
      <c r="C135" s="4" t="s">
        <v>9</v>
      </c>
      <c r="D135" s="4">
        <v>27</v>
      </c>
      <c r="E135" s="4">
        <v>2701</v>
      </c>
      <c r="F135" s="4" t="str">
        <f t="shared" si="9"/>
        <v>T2-2701</v>
      </c>
      <c r="G135" s="9">
        <v>3152.62</v>
      </c>
      <c r="H135" s="9">
        <f t="shared" si="10"/>
        <v>292.89</v>
      </c>
      <c r="I135" s="9">
        <v>1797</v>
      </c>
      <c r="J135" s="9">
        <f t="shared" si="11"/>
        <v>166.95</v>
      </c>
      <c r="K135" s="9">
        <v>549.92999999999995</v>
      </c>
      <c r="L135" s="9">
        <f t="shared" si="12"/>
        <v>51.09</v>
      </c>
    </row>
    <row r="136" spans="1:12" ht="16.5" x14ac:dyDescent="0.3">
      <c r="A136" s="6">
        <v>135</v>
      </c>
      <c r="B136" s="5" t="s">
        <v>23</v>
      </c>
      <c r="C136" s="4" t="s">
        <v>9</v>
      </c>
      <c r="D136" s="4">
        <v>27</v>
      </c>
      <c r="E136" s="4">
        <v>2702</v>
      </c>
      <c r="F136" s="4" t="str">
        <f t="shared" si="9"/>
        <v>T2-2702</v>
      </c>
      <c r="G136" s="9">
        <v>3445.75</v>
      </c>
      <c r="H136" s="9">
        <f t="shared" si="10"/>
        <v>320.12</v>
      </c>
      <c r="I136" s="9">
        <v>1964.07</v>
      </c>
      <c r="J136" s="9">
        <f t="shared" si="11"/>
        <v>182.47</v>
      </c>
      <c r="K136" s="9">
        <v>582.87</v>
      </c>
      <c r="L136" s="9">
        <f t="shared" si="12"/>
        <v>54.15</v>
      </c>
    </row>
    <row r="137" spans="1:12" ht="16.5" x14ac:dyDescent="0.3">
      <c r="A137" s="6">
        <v>136</v>
      </c>
      <c r="B137" s="5" t="s">
        <v>22</v>
      </c>
      <c r="C137" s="4" t="s">
        <v>9</v>
      </c>
      <c r="D137" s="4">
        <v>28</v>
      </c>
      <c r="E137" s="4">
        <v>2801</v>
      </c>
      <c r="F137" s="4" t="str">
        <f t="shared" si="9"/>
        <v>T2-2801</v>
      </c>
      <c r="G137" s="9">
        <v>3152.62</v>
      </c>
      <c r="H137" s="9">
        <f t="shared" si="10"/>
        <v>292.89</v>
      </c>
      <c r="I137" s="9">
        <v>1797</v>
      </c>
      <c r="J137" s="9">
        <f t="shared" si="11"/>
        <v>166.95</v>
      </c>
      <c r="K137" s="9">
        <v>549.92999999999995</v>
      </c>
      <c r="L137" s="9">
        <f t="shared" si="12"/>
        <v>51.09</v>
      </c>
    </row>
    <row r="138" spans="1:12" ht="16.5" x14ac:dyDescent="0.3">
      <c r="A138" s="6">
        <v>137</v>
      </c>
      <c r="B138" s="5" t="s">
        <v>23</v>
      </c>
      <c r="C138" s="4" t="s">
        <v>9</v>
      </c>
      <c r="D138" s="4">
        <v>28</v>
      </c>
      <c r="E138" s="4">
        <v>2802</v>
      </c>
      <c r="F138" s="4" t="str">
        <f t="shared" si="9"/>
        <v>T2-2802</v>
      </c>
      <c r="G138" s="9">
        <v>3445.75</v>
      </c>
      <c r="H138" s="9">
        <f t="shared" si="10"/>
        <v>320.12</v>
      </c>
      <c r="I138" s="9">
        <v>1964.07</v>
      </c>
      <c r="J138" s="9">
        <f t="shared" si="11"/>
        <v>182.47</v>
      </c>
      <c r="K138" s="9">
        <v>582.87</v>
      </c>
      <c r="L138" s="9">
        <f t="shared" si="12"/>
        <v>54.15</v>
      </c>
    </row>
    <row r="139" spans="1:12" ht="16.5" x14ac:dyDescent="0.3">
      <c r="A139" s="6">
        <v>138</v>
      </c>
      <c r="B139" s="5" t="s">
        <v>22</v>
      </c>
      <c r="C139" s="4" t="s">
        <v>9</v>
      </c>
      <c r="D139" s="4">
        <v>29</v>
      </c>
      <c r="E139" s="4">
        <v>2901</v>
      </c>
      <c r="F139" s="4" t="str">
        <f t="shared" si="9"/>
        <v>T2-2901</v>
      </c>
      <c r="G139" s="9">
        <v>3152.62</v>
      </c>
      <c r="H139" s="9">
        <f t="shared" si="10"/>
        <v>292.89</v>
      </c>
      <c r="I139" s="9">
        <v>1797</v>
      </c>
      <c r="J139" s="9">
        <f t="shared" si="11"/>
        <v>166.95</v>
      </c>
      <c r="K139" s="9">
        <v>549.92999999999995</v>
      </c>
      <c r="L139" s="9">
        <f t="shared" si="12"/>
        <v>51.09</v>
      </c>
    </row>
    <row r="140" spans="1:12" ht="16.5" x14ac:dyDescent="0.3">
      <c r="A140" s="6">
        <v>139</v>
      </c>
      <c r="B140" s="5" t="s">
        <v>23</v>
      </c>
      <c r="C140" s="4" t="s">
        <v>9</v>
      </c>
      <c r="D140" s="4">
        <v>29</v>
      </c>
      <c r="E140" s="4">
        <v>2902</v>
      </c>
      <c r="F140" s="4" t="str">
        <f t="shared" si="9"/>
        <v>T2-2902</v>
      </c>
      <c r="G140" s="9">
        <v>3445.75</v>
      </c>
      <c r="H140" s="9">
        <f t="shared" si="10"/>
        <v>320.12</v>
      </c>
      <c r="I140" s="9">
        <v>1964.07</v>
      </c>
      <c r="J140" s="9">
        <f t="shared" si="11"/>
        <v>182.47</v>
      </c>
      <c r="K140" s="9">
        <v>582.87</v>
      </c>
      <c r="L140" s="9">
        <f t="shared" si="12"/>
        <v>54.15</v>
      </c>
    </row>
    <row r="141" spans="1:12" ht="16.5" x14ac:dyDescent="0.3">
      <c r="A141" s="6">
        <v>140</v>
      </c>
      <c r="B141" s="5" t="s">
        <v>22</v>
      </c>
      <c r="C141" s="4" t="s">
        <v>9</v>
      </c>
      <c r="D141" s="4">
        <v>30</v>
      </c>
      <c r="E141" s="4">
        <v>3001</v>
      </c>
      <c r="F141" s="4" t="str">
        <f t="shared" si="9"/>
        <v>T2-3001</v>
      </c>
      <c r="G141" s="9">
        <v>3152.62</v>
      </c>
      <c r="H141" s="9">
        <f t="shared" si="10"/>
        <v>292.89</v>
      </c>
      <c r="I141" s="9">
        <v>1797</v>
      </c>
      <c r="J141" s="9">
        <f t="shared" si="11"/>
        <v>166.95</v>
      </c>
      <c r="K141" s="9">
        <v>549.92999999999995</v>
      </c>
      <c r="L141" s="9">
        <f t="shared" si="12"/>
        <v>51.09</v>
      </c>
    </row>
    <row r="142" spans="1:12" ht="16.5" x14ac:dyDescent="0.3">
      <c r="A142" s="6">
        <v>141</v>
      </c>
      <c r="B142" s="5" t="s">
        <v>23</v>
      </c>
      <c r="C142" s="4" t="s">
        <v>9</v>
      </c>
      <c r="D142" s="4">
        <v>30</v>
      </c>
      <c r="E142" s="4">
        <v>3002</v>
      </c>
      <c r="F142" s="4" t="str">
        <f t="shared" si="9"/>
        <v>T2-3002</v>
      </c>
      <c r="G142" s="9">
        <v>3445.75</v>
      </c>
      <c r="H142" s="9">
        <f t="shared" si="10"/>
        <v>320.12</v>
      </c>
      <c r="I142" s="9">
        <v>1964.07</v>
      </c>
      <c r="J142" s="9">
        <f t="shared" si="11"/>
        <v>182.47</v>
      </c>
      <c r="K142" s="9">
        <v>582.87</v>
      </c>
      <c r="L142" s="9">
        <f t="shared" si="12"/>
        <v>54.15</v>
      </c>
    </row>
    <row r="143" spans="1:12" ht="16.5" x14ac:dyDescent="0.3">
      <c r="A143" s="6">
        <v>142</v>
      </c>
      <c r="B143" s="5" t="s">
        <v>22</v>
      </c>
      <c r="C143" s="4" t="s">
        <v>9</v>
      </c>
      <c r="D143" s="4">
        <v>31</v>
      </c>
      <c r="E143" s="4">
        <v>3101</v>
      </c>
      <c r="F143" s="4" t="str">
        <f t="shared" si="9"/>
        <v>T2-3101</v>
      </c>
      <c r="G143" s="9">
        <v>3152.62</v>
      </c>
      <c r="H143" s="9">
        <f t="shared" si="10"/>
        <v>292.89</v>
      </c>
      <c r="I143" s="9">
        <v>1797</v>
      </c>
      <c r="J143" s="9">
        <f t="shared" si="11"/>
        <v>166.95</v>
      </c>
      <c r="K143" s="9">
        <v>549.92999999999995</v>
      </c>
      <c r="L143" s="9">
        <f t="shared" si="12"/>
        <v>51.09</v>
      </c>
    </row>
    <row r="144" spans="1:12" ht="16.5" x14ac:dyDescent="0.3">
      <c r="A144" s="6">
        <v>143</v>
      </c>
      <c r="B144" s="5" t="s">
        <v>23</v>
      </c>
      <c r="C144" s="4" t="s">
        <v>9</v>
      </c>
      <c r="D144" s="4">
        <v>31</v>
      </c>
      <c r="E144" s="4">
        <v>3102</v>
      </c>
      <c r="F144" s="4" t="str">
        <f t="shared" si="9"/>
        <v>T2-3102</v>
      </c>
      <c r="G144" s="9">
        <v>3445.75</v>
      </c>
      <c r="H144" s="9">
        <f t="shared" si="10"/>
        <v>320.12</v>
      </c>
      <c r="I144" s="9">
        <v>1964.07</v>
      </c>
      <c r="J144" s="9">
        <f t="shared" si="11"/>
        <v>182.47</v>
      </c>
      <c r="K144" s="9">
        <v>582.87</v>
      </c>
      <c r="L144" s="9">
        <f t="shared" si="12"/>
        <v>54.15</v>
      </c>
    </row>
    <row r="145" spans="1:12" ht="16.5" x14ac:dyDescent="0.3">
      <c r="A145" s="6">
        <v>144</v>
      </c>
      <c r="B145" s="5" t="s">
        <v>22</v>
      </c>
      <c r="C145" s="4" t="s">
        <v>9</v>
      </c>
      <c r="D145" s="4">
        <v>32</v>
      </c>
      <c r="E145" s="4">
        <v>3201</v>
      </c>
      <c r="F145" s="4" t="str">
        <f t="shared" si="9"/>
        <v>T2-3201</v>
      </c>
      <c r="G145" s="9">
        <v>3152.62</v>
      </c>
      <c r="H145" s="9">
        <f t="shared" si="10"/>
        <v>292.89</v>
      </c>
      <c r="I145" s="9">
        <v>1797</v>
      </c>
      <c r="J145" s="9">
        <f t="shared" si="11"/>
        <v>166.95</v>
      </c>
      <c r="K145" s="9">
        <v>549.92999999999995</v>
      </c>
      <c r="L145" s="9">
        <f t="shared" si="12"/>
        <v>51.09</v>
      </c>
    </row>
    <row r="146" spans="1:12" ht="16.5" x14ac:dyDescent="0.3">
      <c r="A146" s="6">
        <v>145</v>
      </c>
      <c r="B146" s="5" t="s">
        <v>23</v>
      </c>
      <c r="C146" s="4" t="s">
        <v>9</v>
      </c>
      <c r="D146" s="4">
        <v>32</v>
      </c>
      <c r="E146" s="4">
        <v>3202</v>
      </c>
      <c r="F146" s="4" t="str">
        <f t="shared" ref="F146:F209" si="13">CONCATENATE(C146,"-",E146)</f>
        <v>T2-3202</v>
      </c>
      <c r="G146" s="9">
        <v>3445.75</v>
      </c>
      <c r="H146" s="9">
        <f t="shared" si="10"/>
        <v>320.12</v>
      </c>
      <c r="I146" s="9">
        <v>1964.07</v>
      </c>
      <c r="J146" s="9">
        <f t="shared" si="11"/>
        <v>182.47</v>
      </c>
      <c r="K146" s="9">
        <v>582.87</v>
      </c>
      <c r="L146" s="9">
        <f t="shared" si="12"/>
        <v>54.15</v>
      </c>
    </row>
    <row r="147" spans="1:12" ht="16.5" x14ac:dyDescent="0.3">
      <c r="A147" s="6">
        <v>146</v>
      </c>
      <c r="B147" s="5" t="s">
        <v>22</v>
      </c>
      <c r="C147" s="4" t="s">
        <v>9</v>
      </c>
      <c r="D147" s="4">
        <v>33</v>
      </c>
      <c r="E147" s="4">
        <v>3301</v>
      </c>
      <c r="F147" s="4" t="str">
        <f t="shared" si="13"/>
        <v>T2-3301</v>
      </c>
      <c r="G147" s="9">
        <v>3152.62</v>
      </c>
      <c r="H147" s="9">
        <f t="shared" si="10"/>
        <v>292.89</v>
      </c>
      <c r="I147" s="9">
        <v>1797</v>
      </c>
      <c r="J147" s="9">
        <f t="shared" si="11"/>
        <v>166.95</v>
      </c>
      <c r="K147" s="9">
        <v>549.92999999999995</v>
      </c>
      <c r="L147" s="9">
        <f t="shared" si="12"/>
        <v>51.09</v>
      </c>
    </row>
    <row r="148" spans="1:12" ht="16.5" x14ac:dyDescent="0.3">
      <c r="A148" s="6">
        <v>147</v>
      </c>
      <c r="B148" s="5" t="s">
        <v>23</v>
      </c>
      <c r="C148" s="4" t="s">
        <v>9</v>
      </c>
      <c r="D148" s="4">
        <v>33</v>
      </c>
      <c r="E148" s="4">
        <v>3302</v>
      </c>
      <c r="F148" s="4" t="str">
        <f t="shared" si="13"/>
        <v>T2-3302</v>
      </c>
      <c r="G148" s="9">
        <v>3445.75</v>
      </c>
      <c r="H148" s="9">
        <f t="shared" si="10"/>
        <v>320.12</v>
      </c>
      <c r="I148" s="9">
        <v>1964.07</v>
      </c>
      <c r="J148" s="9">
        <f t="shared" si="11"/>
        <v>182.47</v>
      </c>
      <c r="K148" s="9">
        <v>582.87</v>
      </c>
      <c r="L148" s="9">
        <f t="shared" si="12"/>
        <v>54.15</v>
      </c>
    </row>
    <row r="149" spans="1:12" ht="16.5" x14ac:dyDescent="0.3">
      <c r="A149" s="6">
        <v>148</v>
      </c>
      <c r="B149" s="5" t="s">
        <v>22</v>
      </c>
      <c r="C149" s="4" t="s">
        <v>9</v>
      </c>
      <c r="D149" s="4">
        <v>34</v>
      </c>
      <c r="E149" s="4">
        <v>3401</v>
      </c>
      <c r="F149" s="4" t="str">
        <f t="shared" si="13"/>
        <v>T2-3401</v>
      </c>
      <c r="G149" s="9">
        <v>3152.62</v>
      </c>
      <c r="H149" s="9">
        <f t="shared" si="10"/>
        <v>292.89</v>
      </c>
      <c r="I149" s="9">
        <v>1797</v>
      </c>
      <c r="J149" s="9">
        <f t="shared" si="11"/>
        <v>166.95</v>
      </c>
      <c r="K149" s="9">
        <v>549.92999999999995</v>
      </c>
      <c r="L149" s="9">
        <f t="shared" si="12"/>
        <v>51.09</v>
      </c>
    </row>
    <row r="150" spans="1:12" ht="16.5" x14ac:dyDescent="0.3">
      <c r="A150" s="6">
        <v>149</v>
      </c>
      <c r="B150" s="5" t="s">
        <v>23</v>
      </c>
      <c r="C150" s="4" t="s">
        <v>9</v>
      </c>
      <c r="D150" s="4">
        <v>34</v>
      </c>
      <c r="E150" s="4">
        <v>3402</v>
      </c>
      <c r="F150" s="4" t="str">
        <f t="shared" si="13"/>
        <v>T2-3402</v>
      </c>
      <c r="G150" s="9">
        <v>3445.75</v>
      </c>
      <c r="H150" s="9">
        <f t="shared" si="10"/>
        <v>320.12</v>
      </c>
      <c r="I150" s="9">
        <v>1964.07</v>
      </c>
      <c r="J150" s="9">
        <f t="shared" si="11"/>
        <v>182.47</v>
      </c>
      <c r="K150" s="9">
        <v>582.87</v>
      </c>
      <c r="L150" s="9">
        <f t="shared" si="12"/>
        <v>54.15</v>
      </c>
    </row>
    <row r="151" spans="1:12" ht="16.5" x14ac:dyDescent="0.3">
      <c r="A151" s="6">
        <v>150</v>
      </c>
      <c r="B151" s="5" t="s">
        <v>22</v>
      </c>
      <c r="C151" s="4" t="s">
        <v>9</v>
      </c>
      <c r="D151" s="4">
        <v>35</v>
      </c>
      <c r="E151" s="4">
        <v>3501</v>
      </c>
      <c r="F151" s="4" t="str">
        <f t="shared" si="13"/>
        <v>T2-3501</v>
      </c>
      <c r="G151" s="9">
        <v>3152.62</v>
      </c>
      <c r="H151" s="9">
        <f t="shared" si="10"/>
        <v>292.89</v>
      </c>
      <c r="I151" s="9">
        <v>1797</v>
      </c>
      <c r="J151" s="9">
        <f t="shared" si="11"/>
        <v>166.95</v>
      </c>
      <c r="K151" s="9">
        <v>549.92999999999995</v>
      </c>
      <c r="L151" s="9">
        <f t="shared" si="12"/>
        <v>51.09</v>
      </c>
    </row>
    <row r="152" spans="1:12" ht="16.5" x14ac:dyDescent="0.3">
      <c r="A152" s="6">
        <v>151</v>
      </c>
      <c r="B152" s="5" t="s">
        <v>23</v>
      </c>
      <c r="C152" s="4" t="s">
        <v>9</v>
      </c>
      <c r="D152" s="4">
        <v>35</v>
      </c>
      <c r="E152" s="4">
        <v>3502</v>
      </c>
      <c r="F152" s="4" t="str">
        <f t="shared" si="13"/>
        <v>T2-3502</v>
      </c>
      <c r="G152" s="9">
        <v>3445.75</v>
      </c>
      <c r="H152" s="9">
        <f t="shared" si="10"/>
        <v>320.12</v>
      </c>
      <c r="I152" s="9">
        <v>1964.07</v>
      </c>
      <c r="J152" s="9">
        <f t="shared" si="11"/>
        <v>182.47</v>
      </c>
      <c r="K152" s="9">
        <v>582.87</v>
      </c>
      <c r="L152" s="9">
        <f t="shared" si="12"/>
        <v>54.15</v>
      </c>
    </row>
    <row r="153" spans="1:12" ht="16.5" x14ac:dyDescent="0.3">
      <c r="A153" s="6">
        <v>152</v>
      </c>
      <c r="B153" s="5" t="s">
        <v>22</v>
      </c>
      <c r="C153" s="4" t="s">
        <v>9</v>
      </c>
      <c r="D153" s="4">
        <v>36</v>
      </c>
      <c r="E153" s="4">
        <v>3601</v>
      </c>
      <c r="F153" s="4" t="str">
        <f t="shared" si="13"/>
        <v>T2-3601</v>
      </c>
      <c r="G153" s="9">
        <v>3152.62</v>
      </c>
      <c r="H153" s="9">
        <f t="shared" si="10"/>
        <v>292.89</v>
      </c>
      <c r="I153" s="9">
        <v>1797</v>
      </c>
      <c r="J153" s="9">
        <f t="shared" si="11"/>
        <v>166.95</v>
      </c>
      <c r="K153" s="9">
        <v>549.92999999999995</v>
      </c>
      <c r="L153" s="9">
        <f t="shared" si="12"/>
        <v>51.09</v>
      </c>
    </row>
    <row r="154" spans="1:12" ht="16.5" x14ac:dyDescent="0.3">
      <c r="A154" s="6">
        <v>153</v>
      </c>
      <c r="B154" s="5" t="s">
        <v>23</v>
      </c>
      <c r="C154" s="4" t="s">
        <v>9</v>
      </c>
      <c r="D154" s="4">
        <v>36</v>
      </c>
      <c r="E154" s="4">
        <v>3602</v>
      </c>
      <c r="F154" s="4" t="str">
        <f t="shared" si="13"/>
        <v>T2-3602</v>
      </c>
      <c r="G154" s="9">
        <v>3445.75</v>
      </c>
      <c r="H154" s="9">
        <f t="shared" si="10"/>
        <v>320.12</v>
      </c>
      <c r="I154" s="9">
        <v>1964.07</v>
      </c>
      <c r="J154" s="9">
        <f t="shared" si="11"/>
        <v>182.47</v>
      </c>
      <c r="K154" s="9">
        <v>582.87</v>
      </c>
      <c r="L154" s="9">
        <f t="shared" si="12"/>
        <v>54.15</v>
      </c>
    </row>
    <row r="155" spans="1:12" s="3" customFormat="1" ht="16.5" x14ac:dyDescent="0.3">
      <c r="A155" s="6">
        <v>154</v>
      </c>
      <c r="B155" s="5" t="s">
        <v>22</v>
      </c>
      <c r="C155" s="4" t="s">
        <v>9</v>
      </c>
      <c r="D155" s="4">
        <v>37</v>
      </c>
      <c r="E155" s="4">
        <v>3701</v>
      </c>
      <c r="F155" s="4" t="str">
        <f t="shared" si="13"/>
        <v>T2-3701</v>
      </c>
      <c r="G155" s="9">
        <v>3152.62</v>
      </c>
      <c r="H155" s="9">
        <f t="shared" si="10"/>
        <v>292.89</v>
      </c>
      <c r="I155" s="9">
        <v>1797</v>
      </c>
      <c r="J155" s="9">
        <f t="shared" si="11"/>
        <v>166.95</v>
      </c>
      <c r="K155" s="9">
        <v>549.92999999999995</v>
      </c>
      <c r="L155" s="9">
        <f t="shared" si="12"/>
        <v>51.09</v>
      </c>
    </row>
    <row r="156" spans="1:12" ht="16.5" x14ac:dyDescent="0.3">
      <c r="A156" s="6">
        <v>155</v>
      </c>
      <c r="B156" s="5" t="s">
        <v>23</v>
      </c>
      <c r="C156" s="4" t="s">
        <v>9</v>
      </c>
      <c r="D156" s="4">
        <v>37</v>
      </c>
      <c r="E156" s="4">
        <v>3702</v>
      </c>
      <c r="F156" s="4" t="str">
        <f t="shared" si="13"/>
        <v>T2-3702</v>
      </c>
      <c r="G156" s="9">
        <v>3445.75</v>
      </c>
      <c r="H156" s="9">
        <f t="shared" si="10"/>
        <v>320.12</v>
      </c>
      <c r="I156" s="9">
        <v>1964.07</v>
      </c>
      <c r="J156" s="9">
        <f t="shared" si="11"/>
        <v>182.47</v>
      </c>
      <c r="K156" s="9">
        <v>582.87</v>
      </c>
      <c r="L156" s="9">
        <f t="shared" si="12"/>
        <v>54.15</v>
      </c>
    </row>
    <row r="157" spans="1:12" ht="16.5" x14ac:dyDescent="0.3">
      <c r="A157" s="6">
        <v>156</v>
      </c>
      <c r="B157" s="5" t="s">
        <v>22</v>
      </c>
      <c r="C157" s="4" t="s">
        <v>9</v>
      </c>
      <c r="D157" s="4">
        <v>38</v>
      </c>
      <c r="E157" s="4">
        <v>3801</v>
      </c>
      <c r="F157" s="4" t="str">
        <f t="shared" si="13"/>
        <v>T2-3801</v>
      </c>
      <c r="G157" s="9">
        <v>3152.62</v>
      </c>
      <c r="H157" s="9">
        <f t="shared" si="10"/>
        <v>292.89</v>
      </c>
      <c r="I157" s="9">
        <v>1797</v>
      </c>
      <c r="J157" s="9">
        <f t="shared" si="11"/>
        <v>166.95</v>
      </c>
      <c r="K157" s="9">
        <v>549.92999999999995</v>
      </c>
      <c r="L157" s="9">
        <f t="shared" si="12"/>
        <v>51.09</v>
      </c>
    </row>
    <row r="158" spans="1:12" ht="16.5" x14ac:dyDescent="0.3">
      <c r="A158" s="6">
        <v>157</v>
      </c>
      <c r="B158" s="5" t="s">
        <v>23</v>
      </c>
      <c r="C158" s="4" t="s">
        <v>9</v>
      </c>
      <c r="D158" s="4">
        <v>38</v>
      </c>
      <c r="E158" s="4">
        <v>3802</v>
      </c>
      <c r="F158" s="4" t="str">
        <f t="shared" si="13"/>
        <v>T2-3802</v>
      </c>
      <c r="G158" s="9">
        <v>3445.75</v>
      </c>
      <c r="H158" s="9">
        <f t="shared" si="10"/>
        <v>320.12</v>
      </c>
      <c r="I158" s="9">
        <v>1964.07</v>
      </c>
      <c r="J158" s="9">
        <f t="shared" si="11"/>
        <v>182.47</v>
      </c>
      <c r="K158" s="9">
        <v>582.87</v>
      </c>
      <c r="L158" s="9">
        <f t="shared" si="12"/>
        <v>54.15</v>
      </c>
    </row>
    <row r="159" spans="1:12" ht="16.5" x14ac:dyDescent="0.3">
      <c r="A159" s="6">
        <v>158</v>
      </c>
      <c r="B159" s="5" t="s">
        <v>22</v>
      </c>
      <c r="C159" s="4" t="s">
        <v>9</v>
      </c>
      <c r="D159" s="4">
        <v>39</v>
      </c>
      <c r="E159" s="4">
        <v>3901</v>
      </c>
      <c r="F159" s="4" t="str">
        <f t="shared" si="13"/>
        <v>T2-3901</v>
      </c>
      <c r="G159" s="9">
        <v>3152.62</v>
      </c>
      <c r="H159" s="9">
        <f t="shared" si="10"/>
        <v>292.89</v>
      </c>
      <c r="I159" s="9">
        <v>1797</v>
      </c>
      <c r="J159" s="9">
        <f t="shared" si="11"/>
        <v>166.95</v>
      </c>
      <c r="K159" s="9">
        <v>549.92999999999995</v>
      </c>
      <c r="L159" s="9">
        <f t="shared" si="12"/>
        <v>51.09</v>
      </c>
    </row>
    <row r="160" spans="1:12" ht="16.5" x14ac:dyDescent="0.3">
      <c r="A160" s="6">
        <v>159</v>
      </c>
      <c r="B160" s="5" t="s">
        <v>23</v>
      </c>
      <c r="C160" s="4" t="s">
        <v>9</v>
      </c>
      <c r="D160" s="4">
        <v>39</v>
      </c>
      <c r="E160" s="4">
        <v>3902</v>
      </c>
      <c r="F160" s="4" t="str">
        <f t="shared" si="13"/>
        <v>T2-3902</v>
      </c>
      <c r="G160" s="9">
        <v>3445.75</v>
      </c>
      <c r="H160" s="9">
        <f t="shared" si="10"/>
        <v>320.12</v>
      </c>
      <c r="I160" s="9">
        <v>1964.07</v>
      </c>
      <c r="J160" s="9">
        <f t="shared" si="11"/>
        <v>182.47</v>
      </c>
      <c r="K160" s="9">
        <v>582.87</v>
      </c>
      <c r="L160" s="9">
        <f t="shared" si="12"/>
        <v>54.15</v>
      </c>
    </row>
    <row r="161" spans="1:12" ht="16.5" x14ac:dyDescent="0.3">
      <c r="A161" s="6">
        <v>160</v>
      </c>
      <c r="B161" s="5" t="s">
        <v>22</v>
      </c>
      <c r="C161" s="4" t="s">
        <v>9</v>
      </c>
      <c r="D161" s="4">
        <v>40</v>
      </c>
      <c r="E161" s="4">
        <v>4001</v>
      </c>
      <c r="F161" s="4" t="str">
        <f t="shared" si="13"/>
        <v>T2-4001</v>
      </c>
      <c r="G161" s="9">
        <v>3152.62</v>
      </c>
      <c r="H161" s="9">
        <f t="shared" si="10"/>
        <v>292.89</v>
      </c>
      <c r="I161" s="9">
        <v>1797</v>
      </c>
      <c r="J161" s="9">
        <f t="shared" si="11"/>
        <v>166.95</v>
      </c>
      <c r="K161" s="9">
        <v>549.92999999999995</v>
      </c>
      <c r="L161" s="9">
        <f t="shared" si="12"/>
        <v>51.09</v>
      </c>
    </row>
    <row r="162" spans="1:12" ht="16.5" x14ac:dyDescent="0.3">
      <c r="A162" s="6">
        <v>161</v>
      </c>
      <c r="B162" s="5" t="s">
        <v>23</v>
      </c>
      <c r="C162" s="4" t="s">
        <v>9</v>
      </c>
      <c r="D162" s="4">
        <v>40</v>
      </c>
      <c r="E162" s="4">
        <v>4002</v>
      </c>
      <c r="F162" s="4" t="str">
        <f t="shared" si="13"/>
        <v>T2-4002</v>
      </c>
      <c r="G162" s="9">
        <v>3445.75</v>
      </c>
      <c r="H162" s="9">
        <f t="shared" si="10"/>
        <v>320.12</v>
      </c>
      <c r="I162" s="9">
        <v>1964.07</v>
      </c>
      <c r="J162" s="9">
        <f t="shared" si="11"/>
        <v>182.47</v>
      </c>
      <c r="K162" s="9">
        <v>582.87</v>
      </c>
      <c r="L162" s="9">
        <f t="shared" si="12"/>
        <v>54.15</v>
      </c>
    </row>
    <row r="163" spans="1:12" ht="16.5" x14ac:dyDescent="0.3">
      <c r="A163" s="6">
        <v>162</v>
      </c>
      <c r="B163" s="5" t="s">
        <v>20</v>
      </c>
      <c r="C163" s="4" t="s">
        <v>9</v>
      </c>
      <c r="D163" s="4">
        <v>41</v>
      </c>
      <c r="E163" s="4" t="s">
        <v>20</v>
      </c>
      <c r="F163" s="4" t="str">
        <f t="shared" si="13"/>
        <v>T2-PH</v>
      </c>
      <c r="G163" s="9">
        <v>6817.67</v>
      </c>
      <c r="H163" s="9">
        <f t="shared" si="10"/>
        <v>633.38</v>
      </c>
      <c r="I163" s="9">
        <v>3886.07</v>
      </c>
      <c r="J163" s="9">
        <f t="shared" si="11"/>
        <v>361.02</v>
      </c>
      <c r="K163" s="9">
        <v>1184.26</v>
      </c>
      <c r="L163" s="9">
        <f t="shared" si="12"/>
        <v>110.02</v>
      </c>
    </row>
    <row r="164" spans="1:12" ht="16.5" x14ac:dyDescent="0.3">
      <c r="A164" s="6">
        <v>163</v>
      </c>
      <c r="B164" s="5" t="s">
        <v>19</v>
      </c>
      <c r="C164" s="4" t="s">
        <v>10</v>
      </c>
      <c r="D164" s="4">
        <v>1</v>
      </c>
      <c r="E164" s="4">
        <v>101</v>
      </c>
      <c r="F164" s="4" t="str">
        <f t="shared" si="13"/>
        <v>T3-101</v>
      </c>
      <c r="G164" s="9">
        <v>2319.85</v>
      </c>
      <c r="H164" s="9">
        <f t="shared" si="10"/>
        <v>215.52</v>
      </c>
      <c r="I164" s="9">
        <v>1322.31</v>
      </c>
      <c r="J164" s="9">
        <f t="shared" si="11"/>
        <v>122.85</v>
      </c>
      <c r="K164" s="9">
        <v>463.17</v>
      </c>
      <c r="L164" s="9">
        <f t="shared" si="12"/>
        <v>43.03</v>
      </c>
    </row>
    <row r="165" spans="1:12" ht="16.5" x14ac:dyDescent="0.3">
      <c r="A165" s="6">
        <v>164</v>
      </c>
      <c r="B165" s="5" t="s">
        <v>16</v>
      </c>
      <c r="C165" s="4" t="s">
        <v>10</v>
      </c>
      <c r="D165" s="4">
        <v>1</v>
      </c>
      <c r="E165" s="4">
        <v>102</v>
      </c>
      <c r="F165" s="4" t="str">
        <f t="shared" si="13"/>
        <v>T3-102</v>
      </c>
      <c r="G165" s="13">
        <v>2530.37</v>
      </c>
      <c r="H165" s="13">
        <f t="shared" si="10"/>
        <v>235.08</v>
      </c>
      <c r="I165" s="13">
        <v>1442.31</v>
      </c>
      <c r="J165" s="13">
        <f t="shared" si="11"/>
        <v>133.99</v>
      </c>
      <c r="K165" s="13">
        <v>491.27</v>
      </c>
      <c r="L165" s="13">
        <f t="shared" si="12"/>
        <v>45.64</v>
      </c>
    </row>
    <row r="166" spans="1:12" ht="16.5" x14ac:dyDescent="0.3">
      <c r="A166" s="6">
        <v>165</v>
      </c>
      <c r="B166" s="5" t="s">
        <v>19</v>
      </c>
      <c r="C166" s="4" t="s">
        <v>10</v>
      </c>
      <c r="D166" s="4">
        <v>2</v>
      </c>
      <c r="E166" s="4">
        <v>201</v>
      </c>
      <c r="F166" s="4" t="str">
        <f t="shared" si="13"/>
        <v>T3-201</v>
      </c>
      <c r="G166" s="9">
        <v>2319.85</v>
      </c>
      <c r="H166" s="9">
        <f t="shared" si="10"/>
        <v>215.52</v>
      </c>
      <c r="I166" s="9">
        <v>1322.31</v>
      </c>
      <c r="J166" s="9">
        <f t="shared" si="11"/>
        <v>122.85</v>
      </c>
      <c r="K166" s="9">
        <v>463.17</v>
      </c>
      <c r="L166" s="9">
        <f t="shared" si="12"/>
        <v>43.03</v>
      </c>
    </row>
    <row r="167" spans="1:12" ht="16.5" x14ac:dyDescent="0.3">
      <c r="A167" s="6">
        <v>166</v>
      </c>
      <c r="B167" s="5" t="s">
        <v>16</v>
      </c>
      <c r="C167" s="4" t="s">
        <v>10</v>
      </c>
      <c r="D167" s="4">
        <v>2</v>
      </c>
      <c r="E167" s="4">
        <v>202</v>
      </c>
      <c r="F167" s="4" t="str">
        <f t="shared" si="13"/>
        <v>T3-202</v>
      </c>
      <c r="G167" s="13">
        <v>2530.37</v>
      </c>
      <c r="H167" s="13">
        <f t="shared" si="10"/>
        <v>235.08</v>
      </c>
      <c r="I167" s="13">
        <v>1442.31</v>
      </c>
      <c r="J167" s="13">
        <f t="shared" si="11"/>
        <v>133.99</v>
      </c>
      <c r="K167" s="13">
        <v>491.27</v>
      </c>
      <c r="L167" s="13">
        <f t="shared" si="12"/>
        <v>45.64</v>
      </c>
    </row>
    <row r="168" spans="1:12" ht="16.5" x14ac:dyDescent="0.3">
      <c r="A168" s="6">
        <v>167</v>
      </c>
      <c r="B168" s="5" t="s">
        <v>19</v>
      </c>
      <c r="C168" s="4" t="s">
        <v>10</v>
      </c>
      <c r="D168" s="4">
        <v>3</v>
      </c>
      <c r="E168" s="4">
        <v>301</v>
      </c>
      <c r="F168" s="4" t="str">
        <f t="shared" si="13"/>
        <v>T3-301</v>
      </c>
      <c r="G168" s="9">
        <v>2319.85</v>
      </c>
      <c r="H168" s="9">
        <f t="shared" si="10"/>
        <v>215.52</v>
      </c>
      <c r="I168" s="9">
        <v>1322.31</v>
      </c>
      <c r="J168" s="9">
        <f t="shared" si="11"/>
        <v>122.85</v>
      </c>
      <c r="K168" s="9">
        <v>463.17</v>
      </c>
      <c r="L168" s="9">
        <f t="shared" si="12"/>
        <v>43.03</v>
      </c>
    </row>
    <row r="169" spans="1:12" ht="16.5" x14ac:dyDescent="0.3">
      <c r="A169" s="6">
        <v>168</v>
      </c>
      <c r="B169" s="5" t="s">
        <v>16</v>
      </c>
      <c r="C169" s="4" t="s">
        <v>10</v>
      </c>
      <c r="D169" s="4">
        <v>3</v>
      </c>
      <c r="E169" s="4">
        <v>302</v>
      </c>
      <c r="F169" s="4" t="str">
        <f t="shared" si="13"/>
        <v>T3-302</v>
      </c>
      <c r="G169" s="13">
        <v>2530.37</v>
      </c>
      <c r="H169" s="13">
        <f t="shared" si="10"/>
        <v>235.08</v>
      </c>
      <c r="I169" s="13">
        <v>1442.31</v>
      </c>
      <c r="J169" s="13">
        <f t="shared" si="11"/>
        <v>133.99</v>
      </c>
      <c r="K169" s="13">
        <v>491.27</v>
      </c>
      <c r="L169" s="13">
        <f t="shared" si="12"/>
        <v>45.64</v>
      </c>
    </row>
    <row r="170" spans="1:12" ht="16.5" x14ac:dyDescent="0.3">
      <c r="A170" s="6">
        <v>169</v>
      </c>
      <c r="B170" s="5" t="s">
        <v>19</v>
      </c>
      <c r="C170" s="4" t="s">
        <v>10</v>
      </c>
      <c r="D170" s="4">
        <v>4</v>
      </c>
      <c r="E170" s="4">
        <v>401</v>
      </c>
      <c r="F170" s="4" t="str">
        <f t="shared" si="13"/>
        <v>T3-401</v>
      </c>
      <c r="G170" s="9">
        <v>2319.85</v>
      </c>
      <c r="H170" s="9">
        <f t="shared" si="10"/>
        <v>215.52</v>
      </c>
      <c r="I170" s="9">
        <v>1322.31</v>
      </c>
      <c r="J170" s="9">
        <f t="shared" si="11"/>
        <v>122.85</v>
      </c>
      <c r="K170" s="9">
        <v>463.17</v>
      </c>
      <c r="L170" s="9">
        <f t="shared" si="12"/>
        <v>43.03</v>
      </c>
    </row>
    <row r="171" spans="1:12" ht="16.5" x14ac:dyDescent="0.3">
      <c r="A171" s="6">
        <v>170</v>
      </c>
      <c r="B171" s="5" t="s">
        <v>16</v>
      </c>
      <c r="C171" s="4" t="s">
        <v>10</v>
      </c>
      <c r="D171" s="4">
        <v>4</v>
      </c>
      <c r="E171" s="4">
        <v>402</v>
      </c>
      <c r="F171" s="4" t="str">
        <f t="shared" si="13"/>
        <v>T3-402</v>
      </c>
      <c r="G171" s="13">
        <v>2530.37</v>
      </c>
      <c r="H171" s="13">
        <f t="shared" si="10"/>
        <v>235.08</v>
      </c>
      <c r="I171" s="13">
        <v>1442.31</v>
      </c>
      <c r="J171" s="13">
        <f t="shared" si="11"/>
        <v>133.99</v>
      </c>
      <c r="K171" s="13">
        <v>491.27</v>
      </c>
      <c r="L171" s="13">
        <f t="shared" si="12"/>
        <v>45.64</v>
      </c>
    </row>
    <row r="172" spans="1:12" ht="16.5" x14ac:dyDescent="0.3">
      <c r="A172" s="6">
        <v>171</v>
      </c>
      <c r="B172" s="5" t="s">
        <v>19</v>
      </c>
      <c r="C172" s="4" t="s">
        <v>10</v>
      </c>
      <c r="D172" s="4">
        <v>5</v>
      </c>
      <c r="E172" s="4">
        <v>501</v>
      </c>
      <c r="F172" s="4" t="str">
        <f t="shared" si="13"/>
        <v>T3-501</v>
      </c>
      <c r="G172" s="9">
        <v>2319.85</v>
      </c>
      <c r="H172" s="9">
        <f t="shared" si="10"/>
        <v>215.52</v>
      </c>
      <c r="I172" s="9">
        <v>1322.31</v>
      </c>
      <c r="J172" s="9">
        <f t="shared" si="11"/>
        <v>122.85</v>
      </c>
      <c r="K172" s="9">
        <v>463.17</v>
      </c>
      <c r="L172" s="9">
        <f t="shared" si="12"/>
        <v>43.03</v>
      </c>
    </row>
    <row r="173" spans="1:12" ht="16.5" x14ac:dyDescent="0.3">
      <c r="A173" s="6">
        <v>172</v>
      </c>
      <c r="B173" s="5" t="s">
        <v>16</v>
      </c>
      <c r="C173" s="4" t="s">
        <v>10</v>
      </c>
      <c r="D173" s="4">
        <v>5</v>
      </c>
      <c r="E173" s="4">
        <v>502</v>
      </c>
      <c r="F173" s="4" t="str">
        <f t="shared" si="13"/>
        <v>T3-502</v>
      </c>
      <c r="G173" s="13">
        <v>2530.37</v>
      </c>
      <c r="H173" s="13">
        <f t="shared" si="10"/>
        <v>235.08</v>
      </c>
      <c r="I173" s="13">
        <v>1442.31</v>
      </c>
      <c r="J173" s="13">
        <f t="shared" si="11"/>
        <v>133.99</v>
      </c>
      <c r="K173" s="13">
        <v>491.27</v>
      </c>
      <c r="L173" s="13">
        <f t="shared" si="12"/>
        <v>45.64</v>
      </c>
    </row>
    <row r="174" spans="1:12" ht="16.5" x14ac:dyDescent="0.3">
      <c r="A174" s="6">
        <v>173</v>
      </c>
      <c r="B174" s="5" t="s">
        <v>19</v>
      </c>
      <c r="C174" s="4" t="s">
        <v>10</v>
      </c>
      <c r="D174" s="4">
        <v>6</v>
      </c>
      <c r="E174" s="4">
        <v>601</v>
      </c>
      <c r="F174" s="4" t="str">
        <f t="shared" si="13"/>
        <v>T3-601</v>
      </c>
      <c r="G174" s="9">
        <v>2319.85</v>
      </c>
      <c r="H174" s="9">
        <f t="shared" si="10"/>
        <v>215.52</v>
      </c>
      <c r="I174" s="9">
        <v>1322.31</v>
      </c>
      <c r="J174" s="9">
        <f t="shared" si="11"/>
        <v>122.85</v>
      </c>
      <c r="K174" s="9">
        <v>463.17</v>
      </c>
      <c r="L174" s="9">
        <f t="shared" si="12"/>
        <v>43.03</v>
      </c>
    </row>
    <row r="175" spans="1:12" ht="16.5" x14ac:dyDescent="0.3">
      <c r="A175" s="6">
        <v>174</v>
      </c>
      <c r="B175" s="5" t="s">
        <v>16</v>
      </c>
      <c r="C175" s="4" t="s">
        <v>10</v>
      </c>
      <c r="D175" s="4">
        <v>6</v>
      </c>
      <c r="E175" s="4">
        <v>602</v>
      </c>
      <c r="F175" s="4" t="str">
        <f t="shared" si="13"/>
        <v>T3-602</v>
      </c>
      <c r="G175" s="13">
        <v>2530.37</v>
      </c>
      <c r="H175" s="13">
        <f t="shared" si="10"/>
        <v>235.08</v>
      </c>
      <c r="I175" s="13">
        <v>1442.31</v>
      </c>
      <c r="J175" s="13">
        <f t="shared" si="11"/>
        <v>133.99</v>
      </c>
      <c r="K175" s="13">
        <v>491.27</v>
      </c>
      <c r="L175" s="13">
        <f t="shared" si="12"/>
        <v>45.64</v>
      </c>
    </row>
    <row r="176" spans="1:12" ht="16.5" x14ac:dyDescent="0.3">
      <c r="A176" s="6">
        <v>175</v>
      </c>
      <c r="B176" s="5" t="s">
        <v>19</v>
      </c>
      <c r="C176" s="4" t="s">
        <v>10</v>
      </c>
      <c r="D176" s="4">
        <v>7</v>
      </c>
      <c r="E176" s="4">
        <v>701</v>
      </c>
      <c r="F176" s="4" t="str">
        <f t="shared" si="13"/>
        <v>T3-701</v>
      </c>
      <c r="G176" s="9">
        <v>2319.85</v>
      </c>
      <c r="H176" s="9">
        <f t="shared" si="10"/>
        <v>215.52</v>
      </c>
      <c r="I176" s="9">
        <v>1322.31</v>
      </c>
      <c r="J176" s="9">
        <f t="shared" si="11"/>
        <v>122.85</v>
      </c>
      <c r="K176" s="9">
        <v>463.17</v>
      </c>
      <c r="L176" s="9">
        <f t="shared" si="12"/>
        <v>43.03</v>
      </c>
    </row>
    <row r="177" spans="1:12" ht="16.5" x14ac:dyDescent="0.3">
      <c r="A177" s="6">
        <v>176</v>
      </c>
      <c r="B177" s="5" t="s">
        <v>16</v>
      </c>
      <c r="C177" s="4" t="s">
        <v>10</v>
      </c>
      <c r="D177" s="4">
        <v>7</v>
      </c>
      <c r="E177" s="4">
        <v>702</v>
      </c>
      <c r="F177" s="4" t="str">
        <f t="shared" si="13"/>
        <v>T3-702</v>
      </c>
      <c r="G177" s="13">
        <v>2530.37</v>
      </c>
      <c r="H177" s="13">
        <f t="shared" si="10"/>
        <v>235.08</v>
      </c>
      <c r="I177" s="13">
        <v>1442.31</v>
      </c>
      <c r="J177" s="13">
        <f t="shared" si="11"/>
        <v>133.99</v>
      </c>
      <c r="K177" s="13">
        <v>491.27</v>
      </c>
      <c r="L177" s="13">
        <f t="shared" si="12"/>
        <v>45.64</v>
      </c>
    </row>
    <row r="178" spans="1:12" ht="16.5" x14ac:dyDescent="0.3">
      <c r="A178" s="6">
        <v>177</v>
      </c>
      <c r="B178" s="5" t="s">
        <v>19</v>
      </c>
      <c r="C178" s="4" t="s">
        <v>10</v>
      </c>
      <c r="D178" s="4">
        <v>8</v>
      </c>
      <c r="E178" s="4">
        <v>801</v>
      </c>
      <c r="F178" s="4" t="str">
        <f t="shared" si="13"/>
        <v>T3-801</v>
      </c>
      <c r="G178" s="9">
        <v>2319.85</v>
      </c>
      <c r="H178" s="9">
        <f t="shared" si="10"/>
        <v>215.52</v>
      </c>
      <c r="I178" s="9">
        <v>1322.31</v>
      </c>
      <c r="J178" s="9">
        <f t="shared" si="11"/>
        <v>122.85</v>
      </c>
      <c r="K178" s="9">
        <v>463.17</v>
      </c>
      <c r="L178" s="9">
        <f t="shared" si="12"/>
        <v>43.03</v>
      </c>
    </row>
    <row r="179" spans="1:12" ht="16.5" x14ac:dyDescent="0.3">
      <c r="A179" s="6">
        <v>178</v>
      </c>
      <c r="B179" s="5" t="s">
        <v>16</v>
      </c>
      <c r="C179" s="4" t="s">
        <v>10</v>
      </c>
      <c r="D179" s="4">
        <v>8</v>
      </c>
      <c r="E179" s="4">
        <v>802</v>
      </c>
      <c r="F179" s="4" t="str">
        <f t="shared" si="13"/>
        <v>T3-802</v>
      </c>
      <c r="G179" s="13">
        <v>2530.37</v>
      </c>
      <c r="H179" s="13">
        <f t="shared" si="10"/>
        <v>235.08</v>
      </c>
      <c r="I179" s="13">
        <v>1442.31</v>
      </c>
      <c r="J179" s="13">
        <f t="shared" si="11"/>
        <v>133.99</v>
      </c>
      <c r="K179" s="13">
        <v>491.27</v>
      </c>
      <c r="L179" s="13">
        <f t="shared" si="12"/>
        <v>45.64</v>
      </c>
    </row>
    <row r="180" spans="1:12" ht="16.5" x14ac:dyDescent="0.3">
      <c r="A180" s="6">
        <v>179</v>
      </c>
      <c r="B180" s="5" t="s">
        <v>19</v>
      </c>
      <c r="C180" s="4" t="s">
        <v>10</v>
      </c>
      <c r="D180" s="4">
        <v>9</v>
      </c>
      <c r="E180" s="4">
        <v>901</v>
      </c>
      <c r="F180" s="4" t="str">
        <f t="shared" si="13"/>
        <v>T3-901</v>
      </c>
      <c r="G180" s="9">
        <v>2319.85</v>
      </c>
      <c r="H180" s="9">
        <f t="shared" si="10"/>
        <v>215.52</v>
      </c>
      <c r="I180" s="9">
        <v>1322.31</v>
      </c>
      <c r="J180" s="9">
        <f t="shared" si="11"/>
        <v>122.85</v>
      </c>
      <c r="K180" s="9">
        <v>463.17</v>
      </c>
      <c r="L180" s="9">
        <f t="shared" si="12"/>
        <v>43.03</v>
      </c>
    </row>
    <row r="181" spans="1:12" ht="16.5" x14ac:dyDescent="0.3">
      <c r="A181" s="6">
        <v>180</v>
      </c>
      <c r="B181" s="5" t="s">
        <v>16</v>
      </c>
      <c r="C181" s="4" t="s">
        <v>10</v>
      </c>
      <c r="D181" s="4">
        <v>9</v>
      </c>
      <c r="E181" s="4">
        <v>902</v>
      </c>
      <c r="F181" s="4" t="str">
        <f t="shared" si="13"/>
        <v>T3-902</v>
      </c>
      <c r="G181" s="13">
        <v>2530.37</v>
      </c>
      <c r="H181" s="13">
        <f t="shared" si="10"/>
        <v>235.08</v>
      </c>
      <c r="I181" s="13">
        <v>1442.31</v>
      </c>
      <c r="J181" s="13">
        <f t="shared" si="11"/>
        <v>133.99</v>
      </c>
      <c r="K181" s="13">
        <v>491.27</v>
      </c>
      <c r="L181" s="13">
        <f t="shared" si="12"/>
        <v>45.64</v>
      </c>
    </row>
    <row r="182" spans="1:12" ht="16.5" x14ac:dyDescent="0.3">
      <c r="A182" s="6">
        <v>181</v>
      </c>
      <c r="B182" s="5" t="s">
        <v>19</v>
      </c>
      <c r="C182" s="4" t="s">
        <v>10</v>
      </c>
      <c r="D182" s="4">
        <v>10</v>
      </c>
      <c r="E182" s="4">
        <v>1001</v>
      </c>
      <c r="F182" s="4" t="str">
        <f t="shared" si="13"/>
        <v>T3-1001</v>
      </c>
      <c r="G182" s="9">
        <v>2319.85</v>
      </c>
      <c r="H182" s="9">
        <f t="shared" si="10"/>
        <v>215.52</v>
      </c>
      <c r="I182" s="9">
        <v>1322.31</v>
      </c>
      <c r="J182" s="9">
        <f t="shared" si="11"/>
        <v>122.85</v>
      </c>
      <c r="K182" s="9">
        <v>463.17</v>
      </c>
      <c r="L182" s="9">
        <f t="shared" si="12"/>
        <v>43.03</v>
      </c>
    </row>
    <row r="183" spans="1:12" ht="16.5" x14ac:dyDescent="0.3">
      <c r="A183" s="6">
        <v>182</v>
      </c>
      <c r="B183" s="5" t="s">
        <v>16</v>
      </c>
      <c r="C183" s="4" t="s">
        <v>10</v>
      </c>
      <c r="D183" s="4">
        <v>10</v>
      </c>
      <c r="E183" s="4">
        <v>1002</v>
      </c>
      <c r="F183" s="4" t="str">
        <f t="shared" si="13"/>
        <v>T3-1002</v>
      </c>
      <c r="G183" s="13">
        <v>2530.37</v>
      </c>
      <c r="H183" s="13">
        <f t="shared" si="10"/>
        <v>235.08</v>
      </c>
      <c r="I183" s="13">
        <v>1442.31</v>
      </c>
      <c r="J183" s="13">
        <f t="shared" si="11"/>
        <v>133.99</v>
      </c>
      <c r="K183" s="13">
        <v>491.27</v>
      </c>
      <c r="L183" s="13">
        <f t="shared" si="12"/>
        <v>45.64</v>
      </c>
    </row>
    <row r="184" spans="1:12" ht="16.5" x14ac:dyDescent="0.3">
      <c r="A184" s="6">
        <v>183</v>
      </c>
      <c r="B184" s="5" t="s">
        <v>19</v>
      </c>
      <c r="C184" s="4" t="s">
        <v>10</v>
      </c>
      <c r="D184" s="4">
        <v>11</v>
      </c>
      <c r="E184" s="4">
        <v>1101</v>
      </c>
      <c r="F184" s="4" t="str">
        <f t="shared" si="13"/>
        <v>T3-1101</v>
      </c>
      <c r="G184" s="9">
        <v>2319.85</v>
      </c>
      <c r="H184" s="9">
        <f t="shared" si="10"/>
        <v>215.52</v>
      </c>
      <c r="I184" s="9">
        <v>1322.31</v>
      </c>
      <c r="J184" s="9">
        <f t="shared" si="11"/>
        <v>122.85</v>
      </c>
      <c r="K184" s="9">
        <v>463.17</v>
      </c>
      <c r="L184" s="9">
        <f t="shared" si="12"/>
        <v>43.03</v>
      </c>
    </row>
    <row r="185" spans="1:12" ht="16.5" x14ac:dyDescent="0.3">
      <c r="A185" s="6">
        <v>184</v>
      </c>
      <c r="B185" s="5" t="s">
        <v>16</v>
      </c>
      <c r="C185" s="4" t="s">
        <v>10</v>
      </c>
      <c r="D185" s="4">
        <v>11</v>
      </c>
      <c r="E185" s="7">
        <v>1102</v>
      </c>
      <c r="F185" s="4" t="str">
        <f t="shared" si="13"/>
        <v>T3-1102</v>
      </c>
      <c r="G185" s="13">
        <v>2530.37</v>
      </c>
      <c r="H185" s="13">
        <f t="shared" si="10"/>
        <v>235.08</v>
      </c>
      <c r="I185" s="13">
        <v>1442.31</v>
      </c>
      <c r="J185" s="13">
        <f t="shared" si="11"/>
        <v>133.99</v>
      </c>
      <c r="K185" s="13">
        <v>491.27</v>
      </c>
      <c r="L185" s="13">
        <f t="shared" si="12"/>
        <v>45.64</v>
      </c>
    </row>
    <row r="186" spans="1:12" ht="16.5" x14ac:dyDescent="0.3">
      <c r="A186" s="6">
        <v>185</v>
      </c>
      <c r="B186" s="5" t="s">
        <v>19</v>
      </c>
      <c r="C186" s="4" t="s">
        <v>10</v>
      </c>
      <c r="D186" s="4">
        <v>12</v>
      </c>
      <c r="E186" s="4">
        <v>1201</v>
      </c>
      <c r="F186" s="4" t="str">
        <f t="shared" si="13"/>
        <v>T3-1201</v>
      </c>
      <c r="G186" s="9">
        <v>2319.85</v>
      </c>
      <c r="H186" s="9">
        <f t="shared" si="10"/>
        <v>215.52</v>
      </c>
      <c r="I186" s="9">
        <v>1322.31</v>
      </c>
      <c r="J186" s="9">
        <f t="shared" si="11"/>
        <v>122.85</v>
      </c>
      <c r="K186" s="9">
        <v>463.17</v>
      </c>
      <c r="L186" s="9">
        <f t="shared" si="12"/>
        <v>43.03</v>
      </c>
    </row>
    <row r="187" spans="1:12" ht="16.5" x14ac:dyDescent="0.3">
      <c r="A187" s="6">
        <v>186</v>
      </c>
      <c r="B187" s="5" t="s">
        <v>16</v>
      </c>
      <c r="C187" s="4" t="s">
        <v>10</v>
      </c>
      <c r="D187" s="4">
        <v>12</v>
      </c>
      <c r="E187" s="4">
        <v>1202</v>
      </c>
      <c r="F187" s="4" t="str">
        <f t="shared" si="13"/>
        <v>T3-1202</v>
      </c>
      <c r="G187" s="13">
        <v>2530.37</v>
      </c>
      <c r="H187" s="13">
        <f t="shared" si="10"/>
        <v>235.08</v>
      </c>
      <c r="I187" s="13">
        <v>1442.31</v>
      </c>
      <c r="J187" s="13">
        <f t="shared" si="11"/>
        <v>133.99</v>
      </c>
      <c r="K187" s="13">
        <v>491.27</v>
      </c>
      <c r="L187" s="13">
        <f t="shared" si="12"/>
        <v>45.64</v>
      </c>
    </row>
    <row r="188" spans="1:12" ht="16.5" x14ac:dyDescent="0.3">
      <c r="A188" s="6">
        <v>187</v>
      </c>
      <c r="B188" s="5" t="s">
        <v>19</v>
      </c>
      <c r="C188" s="4" t="s">
        <v>10</v>
      </c>
      <c r="D188" s="4">
        <v>12</v>
      </c>
      <c r="E188" s="4" t="s">
        <v>14</v>
      </c>
      <c r="F188" s="4" t="str">
        <f t="shared" si="13"/>
        <v>T3-1201A</v>
      </c>
      <c r="G188" s="9">
        <v>2319.85</v>
      </c>
      <c r="H188" s="9">
        <f t="shared" si="10"/>
        <v>215.52</v>
      </c>
      <c r="I188" s="9">
        <v>1322.31</v>
      </c>
      <c r="J188" s="9">
        <f t="shared" si="11"/>
        <v>122.85</v>
      </c>
      <c r="K188" s="9">
        <v>463.17</v>
      </c>
      <c r="L188" s="9">
        <f t="shared" si="12"/>
        <v>43.03</v>
      </c>
    </row>
    <row r="189" spans="1:12" ht="16.5" x14ac:dyDescent="0.3">
      <c r="A189" s="6">
        <v>188</v>
      </c>
      <c r="B189" s="5" t="s">
        <v>16</v>
      </c>
      <c r="C189" s="4" t="s">
        <v>10</v>
      </c>
      <c r="D189" s="4">
        <v>12</v>
      </c>
      <c r="E189" s="4" t="s">
        <v>15</v>
      </c>
      <c r="F189" s="4" t="str">
        <f t="shared" si="13"/>
        <v>T3-1202A</v>
      </c>
      <c r="G189" s="13">
        <v>2530.37</v>
      </c>
      <c r="H189" s="13">
        <f t="shared" si="10"/>
        <v>235.08</v>
      </c>
      <c r="I189" s="13">
        <v>1442.31</v>
      </c>
      <c r="J189" s="13">
        <f t="shared" si="11"/>
        <v>133.99</v>
      </c>
      <c r="K189" s="13">
        <v>491.27</v>
      </c>
      <c r="L189" s="13">
        <f t="shared" si="12"/>
        <v>45.64</v>
      </c>
    </row>
    <row r="190" spans="1:12" ht="16.5" x14ac:dyDescent="0.3">
      <c r="A190" s="6">
        <v>189</v>
      </c>
      <c r="B190" s="5" t="s">
        <v>19</v>
      </c>
      <c r="C190" s="4" t="s">
        <v>10</v>
      </c>
      <c r="D190" s="4">
        <v>14</v>
      </c>
      <c r="E190" s="4">
        <v>1401</v>
      </c>
      <c r="F190" s="4" t="str">
        <f t="shared" si="13"/>
        <v>T3-1401</v>
      </c>
      <c r="G190" s="9">
        <v>2319.85</v>
      </c>
      <c r="H190" s="9">
        <f t="shared" si="10"/>
        <v>215.52</v>
      </c>
      <c r="I190" s="9">
        <v>1322.31</v>
      </c>
      <c r="J190" s="9">
        <f t="shared" si="11"/>
        <v>122.85</v>
      </c>
      <c r="K190" s="9">
        <v>463.17</v>
      </c>
      <c r="L190" s="9">
        <f t="shared" si="12"/>
        <v>43.03</v>
      </c>
    </row>
    <row r="191" spans="1:12" ht="16.5" x14ac:dyDescent="0.3">
      <c r="A191" s="6">
        <v>190</v>
      </c>
      <c r="B191" s="5" t="s">
        <v>16</v>
      </c>
      <c r="C191" s="4" t="s">
        <v>10</v>
      </c>
      <c r="D191" s="4">
        <v>14</v>
      </c>
      <c r="E191" s="4">
        <v>1402</v>
      </c>
      <c r="F191" s="4" t="str">
        <f t="shared" si="13"/>
        <v>T3-1402</v>
      </c>
      <c r="G191" s="13">
        <v>2530.37</v>
      </c>
      <c r="H191" s="13">
        <f t="shared" si="10"/>
        <v>235.08</v>
      </c>
      <c r="I191" s="13">
        <v>1442.31</v>
      </c>
      <c r="J191" s="13">
        <f t="shared" si="11"/>
        <v>133.99</v>
      </c>
      <c r="K191" s="13">
        <v>491.27</v>
      </c>
      <c r="L191" s="13">
        <f t="shared" si="12"/>
        <v>45.64</v>
      </c>
    </row>
    <row r="192" spans="1:12" ht="16.5" x14ac:dyDescent="0.3">
      <c r="A192" s="6">
        <v>191</v>
      </c>
      <c r="B192" s="5" t="s">
        <v>19</v>
      </c>
      <c r="C192" s="4" t="s">
        <v>10</v>
      </c>
      <c r="D192" s="4">
        <v>15</v>
      </c>
      <c r="E192" s="4">
        <v>1501</v>
      </c>
      <c r="F192" s="4" t="str">
        <f t="shared" si="13"/>
        <v>T3-1501</v>
      </c>
      <c r="G192" s="9">
        <v>2319.85</v>
      </c>
      <c r="H192" s="9">
        <f t="shared" si="10"/>
        <v>215.52</v>
      </c>
      <c r="I192" s="9">
        <v>1322.31</v>
      </c>
      <c r="J192" s="9">
        <f t="shared" si="11"/>
        <v>122.85</v>
      </c>
      <c r="K192" s="9">
        <v>463.17</v>
      </c>
      <c r="L192" s="9">
        <f t="shared" si="12"/>
        <v>43.03</v>
      </c>
    </row>
    <row r="193" spans="1:12" ht="16.5" x14ac:dyDescent="0.3">
      <c r="A193" s="6">
        <v>192</v>
      </c>
      <c r="B193" s="5" t="s">
        <v>16</v>
      </c>
      <c r="C193" s="4" t="s">
        <v>10</v>
      </c>
      <c r="D193" s="4">
        <v>15</v>
      </c>
      <c r="E193" s="4">
        <v>1502</v>
      </c>
      <c r="F193" s="4" t="str">
        <f t="shared" si="13"/>
        <v>T3-1502</v>
      </c>
      <c r="G193" s="13">
        <v>2530.37</v>
      </c>
      <c r="H193" s="13">
        <f t="shared" si="10"/>
        <v>235.08</v>
      </c>
      <c r="I193" s="13">
        <v>1442.31</v>
      </c>
      <c r="J193" s="13">
        <f t="shared" si="11"/>
        <v>133.99</v>
      </c>
      <c r="K193" s="13">
        <v>491.27</v>
      </c>
      <c r="L193" s="13">
        <f t="shared" si="12"/>
        <v>45.64</v>
      </c>
    </row>
    <row r="194" spans="1:12" ht="16.5" x14ac:dyDescent="0.3">
      <c r="A194" s="6">
        <v>193</v>
      </c>
      <c r="B194" s="5" t="s">
        <v>19</v>
      </c>
      <c r="C194" s="4" t="s">
        <v>10</v>
      </c>
      <c r="D194" s="4">
        <v>16</v>
      </c>
      <c r="E194" s="4">
        <v>1601</v>
      </c>
      <c r="F194" s="4" t="str">
        <f t="shared" si="13"/>
        <v>T3-1601</v>
      </c>
      <c r="G194" s="9">
        <v>2319.85</v>
      </c>
      <c r="H194" s="9">
        <f t="shared" ref="H194:H257" si="14">ROUND((G194/10.764),2)</f>
        <v>215.52</v>
      </c>
      <c r="I194" s="9">
        <v>1322.31</v>
      </c>
      <c r="J194" s="9">
        <f t="shared" ref="J194:J257" si="15">ROUND((I194/10.764),2)</f>
        <v>122.85</v>
      </c>
      <c r="K194" s="9">
        <v>463.17</v>
      </c>
      <c r="L194" s="9">
        <f t="shared" ref="L194:L257" si="16">ROUND((K194/10.764),2)</f>
        <v>43.03</v>
      </c>
    </row>
    <row r="195" spans="1:12" ht="16.5" x14ac:dyDescent="0.3">
      <c r="A195" s="6">
        <v>194</v>
      </c>
      <c r="B195" s="5" t="s">
        <v>16</v>
      </c>
      <c r="C195" s="4" t="s">
        <v>10</v>
      </c>
      <c r="D195" s="4">
        <v>16</v>
      </c>
      <c r="E195" s="4">
        <v>1602</v>
      </c>
      <c r="F195" s="4" t="str">
        <f t="shared" si="13"/>
        <v>T3-1602</v>
      </c>
      <c r="G195" s="13">
        <v>2530.37</v>
      </c>
      <c r="H195" s="13">
        <f t="shared" si="14"/>
        <v>235.08</v>
      </c>
      <c r="I195" s="13">
        <v>1442.31</v>
      </c>
      <c r="J195" s="13">
        <f t="shared" si="15"/>
        <v>133.99</v>
      </c>
      <c r="K195" s="13">
        <v>491.27</v>
      </c>
      <c r="L195" s="13">
        <f t="shared" si="16"/>
        <v>45.64</v>
      </c>
    </row>
    <row r="196" spans="1:12" ht="16.5" x14ac:dyDescent="0.3">
      <c r="A196" s="6">
        <v>195</v>
      </c>
      <c r="B196" s="5" t="s">
        <v>19</v>
      </c>
      <c r="C196" s="4" t="s">
        <v>10</v>
      </c>
      <c r="D196" s="4">
        <v>17</v>
      </c>
      <c r="E196" s="4">
        <v>1701</v>
      </c>
      <c r="F196" s="4" t="str">
        <f t="shared" si="13"/>
        <v>T3-1701</v>
      </c>
      <c r="G196" s="9">
        <v>2319.85</v>
      </c>
      <c r="H196" s="9">
        <f t="shared" si="14"/>
        <v>215.52</v>
      </c>
      <c r="I196" s="9">
        <v>1322.31</v>
      </c>
      <c r="J196" s="9">
        <f t="shared" si="15"/>
        <v>122.85</v>
      </c>
      <c r="K196" s="9">
        <v>463.17</v>
      </c>
      <c r="L196" s="9">
        <f t="shared" si="16"/>
        <v>43.03</v>
      </c>
    </row>
    <row r="197" spans="1:12" ht="16.5" x14ac:dyDescent="0.3">
      <c r="A197" s="6">
        <v>196</v>
      </c>
      <c r="B197" s="5" t="s">
        <v>16</v>
      </c>
      <c r="C197" s="4" t="s">
        <v>10</v>
      </c>
      <c r="D197" s="4">
        <v>17</v>
      </c>
      <c r="E197" s="4">
        <v>1702</v>
      </c>
      <c r="F197" s="4" t="str">
        <f t="shared" si="13"/>
        <v>T3-1702</v>
      </c>
      <c r="G197" s="13">
        <v>2530.37</v>
      </c>
      <c r="H197" s="13">
        <f t="shared" si="14"/>
        <v>235.08</v>
      </c>
      <c r="I197" s="13">
        <v>1442.31</v>
      </c>
      <c r="J197" s="13">
        <f t="shared" si="15"/>
        <v>133.99</v>
      </c>
      <c r="K197" s="13">
        <v>491.27</v>
      </c>
      <c r="L197" s="13">
        <f t="shared" si="16"/>
        <v>45.64</v>
      </c>
    </row>
    <row r="198" spans="1:12" ht="16.5" x14ac:dyDescent="0.3">
      <c r="A198" s="6">
        <v>197</v>
      </c>
      <c r="B198" s="5" t="s">
        <v>19</v>
      </c>
      <c r="C198" s="4" t="s">
        <v>10</v>
      </c>
      <c r="D198" s="4">
        <v>18</v>
      </c>
      <c r="E198" s="4">
        <v>1801</v>
      </c>
      <c r="F198" s="4" t="str">
        <f t="shared" si="13"/>
        <v>T3-1801</v>
      </c>
      <c r="G198" s="9">
        <v>2319.85</v>
      </c>
      <c r="H198" s="9">
        <f t="shared" si="14"/>
        <v>215.52</v>
      </c>
      <c r="I198" s="9">
        <v>1322.31</v>
      </c>
      <c r="J198" s="9">
        <f t="shared" si="15"/>
        <v>122.85</v>
      </c>
      <c r="K198" s="9">
        <v>463.17</v>
      </c>
      <c r="L198" s="9">
        <f t="shared" si="16"/>
        <v>43.03</v>
      </c>
    </row>
    <row r="199" spans="1:12" ht="16.5" x14ac:dyDescent="0.3">
      <c r="A199" s="6">
        <v>198</v>
      </c>
      <c r="B199" s="5" t="s">
        <v>16</v>
      </c>
      <c r="C199" s="4" t="s">
        <v>10</v>
      </c>
      <c r="D199" s="4">
        <v>18</v>
      </c>
      <c r="E199" s="4">
        <v>1802</v>
      </c>
      <c r="F199" s="4" t="str">
        <f t="shared" si="13"/>
        <v>T3-1802</v>
      </c>
      <c r="G199" s="13">
        <v>2530.37</v>
      </c>
      <c r="H199" s="13">
        <f t="shared" si="14"/>
        <v>235.08</v>
      </c>
      <c r="I199" s="13">
        <v>1442.31</v>
      </c>
      <c r="J199" s="13">
        <f t="shared" si="15"/>
        <v>133.99</v>
      </c>
      <c r="K199" s="13">
        <v>491.27</v>
      </c>
      <c r="L199" s="13">
        <f t="shared" si="16"/>
        <v>45.64</v>
      </c>
    </row>
    <row r="200" spans="1:12" ht="16.5" x14ac:dyDescent="0.3">
      <c r="A200" s="6">
        <v>199</v>
      </c>
      <c r="B200" s="5" t="s">
        <v>19</v>
      </c>
      <c r="C200" s="4" t="s">
        <v>10</v>
      </c>
      <c r="D200" s="4">
        <v>19</v>
      </c>
      <c r="E200" s="4">
        <v>1901</v>
      </c>
      <c r="F200" s="4" t="str">
        <f t="shared" si="13"/>
        <v>T3-1901</v>
      </c>
      <c r="G200" s="9">
        <v>2319.85</v>
      </c>
      <c r="H200" s="9">
        <f t="shared" si="14"/>
        <v>215.52</v>
      </c>
      <c r="I200" s="9">
        <v>1322.31</v>
      </c>
      <c r="J200" s="9">
        <f t="shared" si="15"/>
        <v>122.85</v>
      </c>
      <c r="K200" s="9">
        <v>463.17</v>
      </c>
      <c r="L200" s="9">
        <f t="shared" si="16"/>
        <v>43.03</v>
      </c>
    </row>
    <row r="201" spans="1:12" ht="16.5" x14ac:dyDescent="0.3">
      <c r="A201" s="6">
        <v>200</v>
      </c>
      <c r="B201" s="5" t="s">
        <v>16</v>
      </c>
      <c r="C201" s="4" t="s">
        <v>10</v>
      </c>
      <c r="D201" s="4">
        <v>19</v>
      </c>
      <c r="E201" s="8">
        <v>1902</v>
      </c>
      <c r="F201" s="4" t="str">
        <f t="shared" si="13"/>
        <v>T3-1902</v>
      </c>
      <c r="G201" s="13">
        <v>2530.37</v>
      </c>
      <c r="H201" s="13">
        <f t="shared" si="14"/>
        <v>235.08</v>
      </c>
      <c r="I201" s="13">
        <v>1442.31</v>
      </c>
      <c r="J201" s="13">
        <f t="shared" si="15"/>
        <v>133.99</v>
      </c>
      <c r="K201" s="13">
        <v>491.27</v>
      </c>
      <c r="L201" s="13">
        <f t="shared" si="16"/>
        <v>45.64</v>
      </c>
    </row>
    <row r="202" spans="1:12" ht="16.5" x14ac:dyDescent="0.3">
      <c r="A202" s="6">
        <v>201</v>
      </c>
      <c r="B202" s="5" t="s">
        <v>19</v>
      </c>
      <c r="C202" s="4" t="s">
        <v>10</v>
      </c>
      <c r="D202" s="4">
        <v>20</v>
      </c>
      <c r="E202" s="4">
        <v>2001</v>
      </c>
      <c r="F202" s="4" t="str">
        <f t="shared" si="13"/>
        <v>T3-2001</v>
      </c>
      <c r="G202" s="9">
        <v>2319.85</v>
      </c>
      <c r="H202" s="9">
        <f t="shared" si="14"/>
        <v>215.52</v>
      </c>
      <c r="I202" s="9">
        <v>1322.31</v>
      </c>
      <c r="J202" s="9">
        <f t="shared" si="15"/>
        <v>122.85</v>
      </c>
      <c r="K202" s="9">
        <v>463.17</v>
      </c>
      <c r="L202" s="9">
        <f t="shared" si="16"/>
        <v>43.03</v>
      </c>
    </row>
    <row r="203" spans="1:12" ht="16.5" x14ac:dyDescent="0.3">
      <c r="A203" s="6">
        <v>202</v>
      </c>
      <c r="B203" s="5" t="s">
        <v>16</v>
      </c>
      <c r="C203" s="4" t="s">
        <v>10</v>
      </c>
      <c r="D203" s="4">
        <v>20</v>
      </c>
      <c r="E203" s="4">
        <v>2002</v>
      </c>
      <c r="F203" s="4" t="str">
        <f t="shared" si="13"/>
        <v>T3-2002</v>
      </c>
      <c r="G203" s="13">
        <v>2530.37</v>
      </c>
      <c r="H203" s="13">
        <f t="shared" si="14"/>
        <v>235.08</v>
      </c>
      <c r="I203" s="13">
        <v>1442.31</v>
      </c>
      <c r="J203" s="13">
        <f t="shared" si="15"/>
        <v>133.99</v>
      </c>
      <c r="K203" s="13">
        <v>491.27</v>
      </c>
      <c r="L203" s="13">
        <f t="shared" si="16"/>
        <v>45.64</v>
      </c>
    </row>
    <row r="204" spans="1:12" ht="16.5" x14ac:dyDescent="0.3">
      <c r="A204" s="6">
        <v>203</v>
      </c>
      <c r="B204" s="5" t="s">
        <v>19</v>
      </c>
      <c r="C204" s="4" t="s">
        <v>10</v>
      </c>
      <c r="D204" s="4">
        <v>21</v>
      </c>
      <c r="E204" s="4">
        <v>2101</v>
      </c>
      <c r="F204" s="4" t="str">
        <f t="shared" si="13"/>
        <v>T3-2101</v>
      </c>
      <c r="G204" s="9">
        <v>2319.85</v>
      </c>
      <c r="H204" s="9">
        <f t="shared" si="14"/>
        <v>215.52</v>
      </c>
      <c r="I204" s="9">
        <v>1322.31</v>
      </c>
      <c r="J204" s="9">
        <f t="shared" si="15"/>
        <v>122.85</v>
      </c>
      <c r="K204" s="9">
        <v>463.17</v>
      </c>
      <c r="L204" s="9">
        <f t="shared" si="16"/>
        <v>43.03</v>
      </c>
    </row>
    <row r="205" spans="1:12" ht="16.5" x14ac:dyDescent="0.3">
      <c r="A205" s="6">
        <v>204</v>
      </c>
      <c r="B205" s="5" t="s">
        <v>16</v>
      </c>
      <c r="C205" s="4" t="s">
        <v>10</v>
      </c>
      <c r="D205" s="4">
        <v>21</v>
      </c>
      <c r="E205" s="4">
        <v>2102</v>
      </c>
      <c r="F205" s="4" t="str">
        <f t="shared" si="13"/>
        <v>T3-2102</v>
      </c>
      <c r="G205" s="13">
        <v>2530.37</v>
      </c>
      <c r="H205" s="13">
        <f t="shared" si="14"/>
        <v>235.08</v>
      </c>
      <c r="I205" s="13">
        <v>1442.31</v>
      </c>
      <c r="J205" s="13">
        <f t="shared" si="15"/>
        <v>133.99</v>
      </c>
      <c r="K205" s="13">
        <v>491.27</v>
      </c>
      <c r="L205" s="13">
        <f t="shared" si="16"/>
        <v>45.64</v>
      </c>
    </row>
    <row r="206" spans="1:12" ht="16.5" x14ac:dyDescent="0.3">
      <c r="A206" s="6">
        <v>205</v>
      </c>
      <c r="B206" s="5" t="s">
        <v>19</v>
      </c>
      <c r="C206" s="4" t="s">
        <v>10</v>
      </c>
      <c r="D206" s="4">
        <v>22</v>
      </c>
      <c r="E206" s="4">
        <v>2201</v>
      </c>
      <c r="F206" s="4" t="str">
        <f t="shared" si="13"/>
        <v>T3-2201</v>
      </c>
      <c r="G206" s="9">
        <v>2319.85</v>
      </c>
      <c r="H206" s="9">
        <f t="shared" si="14"/>
        <v>215.52</v>
      </c>
      <c r="I206" s="9">
        <v>1322.31</v>
      </c>
      <c r="J206" s="9">
        <f t="shared" si="15"/>
        <v>122.85</v>
      </c>
      <c r="K206" s="9">
        <v>463.17</v>
      </c>
      <c r="L206" s="9">
        <f t="shared" si="16"/>
        <v>43.03</v>
      </c>
    </row>
    <row r="207" spans="1:12" ht="16.5" x14ac:dyDescent="0.3">
      <c r="A207" s="6">
        <v>206</v>
      </c>
      <c r="B207" s="5" t="s">
        <v>16</v>
      </c>
      <c r="C207" s="4" t="s">
        <v>10</v>
      </c>
      <c r="D207" s="4">
        <v>22</v>
      </c>
      <c r="E207" s="4">
        <v>2202</v>
      </c>
      <c r="F207" s="4" t="str">
        <f t="shared" si="13"/>
        <v>T3-2202</v>
      </c>
      <c r="G207" s="13">
        <v>2530.37</v>
      </c>
      <c r="H207" s="13">
        <f t="shared" si="14"/>
        <v>235.08</v>
      </c>
      <c r="I207" s="13">
        <v>1442.31</v>
      </c>
      <c r="J207" s="13">
        <f t="shared" si="15"/>
        <v>133.99</v>
      </c>
      <c r="K207" s="13">
        <v>491.27</v>
      </c>
      <c r="L207" s="13">
        <f t="shared" si="16"/>
        <v>45.64</v>
      </c>
    </row>
    <row r="208" spans="1:12" ht="16.5" x14ac:dyDescent="0.3">
      <c r="A208" s="6">
        <v>207</v>
      </c>
      <c r="B208" s="5" t="s">
        <v>19</v>
      </c>
      <c r="C208" s="4" t="s">
        <v>10</v>
      </c>
      <c r="D208" s="4">
        <v>23</v>
      </c>
      <c r="E208" s="4">
        <v>2301</v>
      </c>
      <c r="F208" s="4" t="str">
        <f t="shared" si="13"/>
        <v>T3-2301</v>
      </c>
      <c r="G208" s="9">
        <v>2319.85</v>
      </c>
      <c r="H208" s="9">
        <f t="shared" si="14"/>
        <v>215.52</v>
      </c>
      <c r="I208" s="9">
        <v>1322.31</v>
      </c>
      <c r="J208" s="9">
        <f t="shared" si="15"/>
        <v>122.85</v>
      </c>
      <c r="K208" s="9">
        <v>463.17</v>
      </c>
      <c r="L208" s="9">
        <f t="shared" si="16"/>
        <v>43.03</v>
      </c>
    </row>
    <row r="209" spans="1:12" ht="16.5" x14ac:dyDescent="0.3">
      <c r="A209" s="6">
        <v>208</v>
      </c>
      <c r="B209" s="5" t="s">
        <v>16</v>
      </c>
      <c r="C209" s="4" t="s">
        <v>10</v>
      </c>
      <c r="D209" s="4">
        <v>23</v>
      </c>
      <c r="E209" s="4">
        <v>2302</v>
      </c>
      <c r="F209" s="4" t="str">
        <f t="shared" si="13"/>
        <v>T3-2302</v>
      </c>
      <c r="G209" s="13">
        <v>2530.37</v>
      </c>
      <c r="H209" s="13">
        <f t="shared" si="14"/>
        <v>235.08</v>
      </c>
      <c r="I209" s="13">
        <v>1442.31</v>
      </c>
      <c r="J209" s="13">
        <f t="shared" si="15"/>
        <v>133.99</v>
      </c>
      <c r="K209" s="13">
        <v>491.27</v>
      </c>
      <c r="L209" s="13">
        <f t="shared" si="16"/>
        <v>45.64</v>
      </c>
    </row>
    <row r="210" spans="1:12" ht="16.5" x14ac:dyDescent="0.3">
      <c r="A210" s="6">
        <v>209</v>
      </c>
      <c r="B210" s="5" t="s">
        <v>19</v>
      </c>
      <c r="C210" s="4" t="s">
        <v>10</v>
      </c>
      <c r="D210" s="4">
        <v>24</v>
      </c>
      <c r="E210" s="4">
        <v>2401</v>
      </c>
      <c r="F210" s="4" t="str">
        <f t="shared" ref="F210:F273" si="17">CONCATENATE(C210,"-",E210)</f>
        <v>T3-2401</v>
      </c>
      <c r="G210" s="9">
        <v>2319.85</v>
      </c>
      <c r="H210" s="9">
        <f t="shared" si="14"/>
        <v>215.52</v>
      </c>
      <c r="I210" s="9">
        <v>1322.31</v>
      </c>
      <c r="J210" s="9">
        <f t="shared" si="15"/>
        <v>122.85</v>
      </c>
      <c r="K210" s="9">
        <v>463.17</v>
      </c>
      <c r="L210" s="9">
        <f t="shared" si="16"/>
        <v>43.03</v>
      </c>
    </row>
    <row r="211" spans="1:12" ht="16.5" x14ac:dyDescent="0.3">
      <c r="A211" s="6">
        <v>210</v>
      </c>
      <c r="B211" s="5" t="s">
        <v>16</v>
      </c>
      <c r="C211" s="4" t="s">
        <v>10</v>
      </c>
      <c r="D211" s="4">
        <v>24</v>
      </c>
      <c r="E211" s="4">
        <v>2402</v>
      </c>
      <c r="F211" s="4" t="str">
        <f t="shared" si="17"/>
        <v>T3-2402</v>
      </c>
      <c r="G211" s="13">
        <v>2530.37</v>
      </c>
      <c r="H211" s="13">
        <f t="shared" si="14"/>
        <v>235.08</v>
      </c>
      <c r="I211" s="13">
        <v>1442.31</v>
      </c>
      <c r="J211" s="13">
        <f t="shared" si="15"/>
        <v>133.99</v>
      </c>
      <c r="K211" s="13">
        <v>491.27</v>
      </c>
      <c r="L211" s="13">
        <f t="shared" si="16"/>
        <v>45.64</v>
      </c>
    </row>
    <row r="212" spans="1:12" ht="16.5" x14ac:dyDescent="0.3">
      <c r="A212" s="6">
        <v>211</v>
      </c>
      <c r="B212" s="5" t="s">
        <v>19</v>
      </c>
      <c r="C212" s="4" t="s">
        <v>10</v>
      </c>
      <c r="D212" s="4">
        <v>25</v>
      </c>
      <c r="E212" s="4">
        <v>2501</v>
      </c>
      <c r="F212" s="4" t="str">
        <f t="shared" si="17"/>
        <v>T3-2501</v>
      </c>
      <c r="G212" s="9">
        <v>2319.85</v>
      </c>
      <c r="H212" s="9">
        <f t="shared" si="14"/>
        <v>215.52</v>
      </c>
      <c r="I212" s="9">
        <v>1322.31</v>
      </c>
      <c r="J212" s="9">
        <f t="shared" si="15"/>
        <v>122.85</v>
      </c>
      <c r="K212" s="9">
        <v>463.17</v>
      </c>
      <c r="L212" s="9">
        <f t="shared" si="16"/>
        <v>43.03</v>
      </c>
    </row>
    <row r="213" spans="1:12" ht="16.5" x14ac:dyDescent="0.3">
      <c r="A213" s="6">
        <v>212</v>
      </c>
      <c r="B213" s="5" t="s">
        <v>16</v>
      </c>
      <c r="C213" s="4" t="s">
        <v>10</v>
      </c>
      <c r="D213" s="4">
        <v>25</v>
      </c>
      <c r="E213" s="4">
        <v>2502</v>
      </c>
      <c r="F213" s="4" t="str">
        <f t="shared" si="17"/>
        <v>T3-2502</v>
      </c>
      <c r="G213" s="13">
        <v>2530.37</v>
      </c>
      <c r="H213" s="13">
        <f t="shared" si="14"/>
        <v>235.08</v>
      </c>
      <c r="I213" s="13">
        <v>1442.31</v>
      </c>
      <c r="J213" s="13">
        <f t="shared" si="15"/>
        <v>133.99</v>
      </c>
      <c r="K213" s="13">
        <v>491.27</v>
      </c>
      <c r="L213" s="13">
        <f t="shared" si="16"/>
        <v>45.64</v>
      </c>
    </row>
    <row r="214" spans="1:12" ht="16.5" x14ac:dyDescent="0.3">
      <c r="A214" s="6">
        <v>213</v>
      </c>
      <c r="B214" s="5" t="s">
        <v>19</v>
      </c>
      <c r="C214" s="4" t="s">
        <v>10</v>
      </c>
      <c r="D214" s="4">
        <v>26</v>
      </c>
      <c r="E214" s="4">
        <v>2601</v>
      </c>
      <c r="F214" s="4" t="str">
        <f t="shared" si="17"/>
        <v>T3-2601</v>
      </c>
      <c r="G214" s="9">
        <v>2319.85</v>
      </c>
      <c r="H214" s="9">
        <f t="shared" si="14"/>
        <v>215.52</v>
      </c>
      <c r="I214" s="9">
        <v>1322.31</v>
      </c>
      <c r="J214" s="9">
        <f t="shared" si="15"/>
        <v>122.85</v>
      </c>
      <c r="K214" s="9">
        <v>463.17</v>
      </c>
      <c r="L214" s="9">
        <f t="shared" si="16"/>
        <v>43.03</v>
      </c>
    </row>
    <row r="215" spans="1:12" ht="16.5" x14ac:dyDescent="0.3">
      <c r="A215" s="6">
        <v>214</v>
      </c>
      <c r="B215" s="5" t="s">
        <v>16</v>
      </c>
      <c r="C215" s="4" t="s">
        <v>10</v>
      </c>
      <c r="D215" s="4">
        <v>26</v>
      </c>
      <c r="E215" s="4">
        <v>2602</v>
      </c>
      <c r="F215" s="4" t="str">
        <f t="shared" si="17"/>
        <v>T3-2602</v>
      </c>
      <c r="G215" s="13">
        <v>2530.37</v>
      </c>
      <c r="H215" s="13">
        <f t="shared" si="14"/>
        <v>235.08</v>
      </c>
      <c r="I215" s="13">
        <v>1442.31</v>
      </c>
      <c r="J215" s="13">
        <f t="shared" si="15"/>
        <v>133.99</v>
      </c>
      <c r="K215" s="13">
        <v>491.27</v>
      </c>
      <c r="L215" s="13">
        <f t="shared" si="16"/>
        <v>45.64</v>
      </c>
    </row>
    <row r="216" spans="1:12" ht="16.5" x14ac:dyDescent="0.3">
      <c r="A216" s="6">
        <v>215</v>
      </c>
      <c r="B216" s="5" t="s">
        <v>19</v>
      </c>
      <c r="C216" s="4" t="s">
        <v>10</v>
      </c>
      <c r="D216" s="4">
        <v>27</v>
      </c>
      <c r="E216" s="4">
        <v>2701</v>
      </c>
      <c r="F216" s="4" t="str">
        <f t="shared" si="17"/>
        <v>T3-2701</v>
      </c>
      <c r="G216" s="9">
        <v>2319.85</v>
      </c>
      <c r="H216" s="9">
        <f t="shared" si="14"/>
        <v>215.52</v>
      </c>
      <c r="I216" s="9">
        <v>1322.31</v>
      </c>
      <c r="J216" s="9">
        <f t="shared" si="15"/>
        <v>122.85</v>
      </c>
      <c r="K216" s="9">
        <v>463.17</v>
      </c>
      <c r="L216" s="9">
        <f t="shared" si="16"/>
        <v>43.03</v>
      </c>
    </row>
    <row r="217" spans="1:12" ht="16.5" x14ac:dyDescent="0.3">
      <c r="A217" s="6">
        <v>216</v>
      </c>
      <c r="B217" s="5" t="s">
        <v>16</v>
      </c>
      <c r="C217" s="4" t="s">
        <v>10</v>
      </c>
      <c r="D217" s="4">
        <v>27</v>
      </c>
      <c r="E217" s="4">
        <v>2702</v>
      </c>
      <c r="F217" s="4" t="str">
        <f t="shared" si="17"/>
        <v>T3-2702</v>
      </c>
      <c r="G217" s="13">
        <v>2530.37</v>
      </c>
      <c r="H217" s="13">
        <f t="shared" si="14"/>
        <v>235.08</v>
      </c>
      <c r="I217" s="13">
        <v>1442.31</v>
      </c>
      <c r="J217" s="13">
        <f t="shared" si="15"/>
        <v>133.99</v>
      </c>
      <c r="K217" s="13">
        <v>491.27</v>
      </c>
      <c r="L217" s="13">
        <f t="shared" si="16"/>
        <v>45.64</v>
      </c>
    </row>
    <row r="218" spans="1:12" ht="16.5" x14ac:dyDescent="0.3">
      <c r="A218" s="6">
        <v>217</v>
      </c>
      <c r="B218" s="5" t="s">
        <v>19</v>
      </c>
      <c r="C218" s="4" t="s">
        <v>10</v>
      </c>
      <c r="D218" s="4">
        <v>28</v>
      </c>
      <c r="E218" s="4">
        <v>2801</v>
      </c>
      <c r="F218" s="4" t="str">
        <f t="shared" si="17"/>
        <v>T3-2801</v>
      </c>
      <c r="G218" s="9">
        <v>2319.85</v>
      </c>
      <c r="H218" s="9">
        <f t="shared" si="14"/>
        <v>215.52</v>
      </c>
      <c r="I218" s="9">
        <v>1322.31</v>
      </c>
      <c r="J218" s="9">
        <f t="shared" si="15"/>
        <v>122.85</v>
      </c>
      <c r="K218" s="9">
        <v>463.17</v>
      </c>
      <c r="L218" s="9">
        <f t="shared" si="16"/>
        <v>43.03</v>
      </c>
    </row>
    <row r="219" spans="1:12" ht="16.5" x14ac:dyDescent="0.3">
      <c r="A219" s="6">
        <v>218</v>
      </c>
      <c r="B219" s="5" t="s">
        <v>16</v>
      </c>
      <c r="C219" s="4" t="s">
        <v>10</v>
      </c>
      <c r="D219" s="4">
        <v>28</v>
      </c>
      <c r="E219" s="4">
        <v>2802</v>
      </c>
      <c r="F219" s="4" t="str">
        <f t="shared" si="17"/>
        <v>T3-2802</v>
      </c>
      <c r="G219" s="13">
        <v>2530.37</v>
      </c>
      <c r="H219" s="13">
        <f t="shared" si="14"/>
        <v>235.08</v>
      </c>
      <c r="I219" s="13">
        <v>1442.31</v>
      </c>
      <c r="J219" s="13">
        <f t="shared" si="15"/>
        <v>133.99</v>
      </c>
      <c r="K219" s="13">
        <v>491.27</v>
      </c>
      <c r="L219" s="13">
        <f t="shared" si="16"/>
        <v>45.64</v>
      </c>
    </row>
    <row r="220" spans="1:12" ht="16.5" x14ac:dyDescent="0.3">
      <c r="A220" s="6">
        <v>219</v>
      </c>
      <c r="B220" s="5" t="s">
        <v>19</v>
      </c>
      <c r="C220" s="4" t="s">
        <v>10</v>
      </c>
      <c r="D220" s="4">
        <v>29</v>
      </c>
      <c r="E220" s="4">
        <v>2901</v>
      </c>
      <c r="F220" s="4" t="str">
        <f t="shared" si="17"/>
        <v>T3-2901</v>
      </c>
      <c r="G220" s="9">
        <v>2319.85</v>
      </c>
      <c r="H220" s="9">
        <f t="shared" si="14"/>
        <v>215.52</v>
      </c>
      <c r="I220" s="9">
        <v>1322.31</v>
      </c>
      <c r="J220" s="9">
        <f t="shared" si="15"/>
        <v>122.85</v>
      </c>
      <c r="K220" s="9">
        <v>463.17</v>
      </c>
      <c r="L220" s="9">
        <f t="shared" si="16"/>
        <v>43.03</v>
      </c>
    </row>
    <row r="221" spans="1:12" ht="16.5" x14ac:dyDescent="0.3">
      <c r="A221" s="6">
        <v>220</v>
      </c>
      <c r="B221" s="5" t="s">
        <v>16</v>
      </c>
      <c r="C221" s="4" t="s">
        <v>10</v>
      </c>
      <c r="D221" s="4">
        <v>29</v>
      </c>
      <c r="E221" s="4">
        <v>2902</v>
      </c>
      <c r="F221" s="4" t="str">
        <f t="shared" si="17"/>
        <v>T3-2902</v>
      </c>
      <c r="G221" s="13">
        <v>2530.37</v>
      </c>
      <c r="H221" s="13">
        <f t="shared" si="14"/>
        <v>235.08</v>
      </c>
      <c r="I221" s="13">
        <v>1442.31</v>
      </c>
      <c r="J221" s="13">
        <f t="shared" si="15"/>
        <v>133.99</v>
      </c>
      <c r="K221" s="13">
        <v>491.27</v>
      </c>
      <c r="L221" s="13">
        <f t="shared" si="16"/>
        <v>45.64</v>
      </c>
    </row>
    <row r="222" spans="1:12" ht="16.5" x14ac:dyDescent="0.3">
      <c r="A222" s="6">
        <v>221</v>
      </c>
      <c r="B222" s="5" t="s">
        <v>19</v>
      </c>
      <c r="C222" s="4" t="s">
        <v>10</v>
      </c>
      <c r="D222" s="4">
        <v>30</v>
      </c>
      <c r="E222" s="4">
        <v>3001</v>
      </c>
      <c r="F222" s="4" t="str">
        <f t="shared" si="17"/>
        <v>T3-3001</v>
      </c>
      <c r="G222" s="9">
        <v>2319.85</v>
      </c>
      <c r="H222" s="9">
        <f t="shared" si="14"/>
        <v>215.52</v>
      </c>
      <c r="I222" s="9">
        <v>1322.31</v>
      </c>
      <c r="J222" s="9">
        <f t="shared" si="15"/>
        <v>122.85</v>
      </c>
      <c r="K222" s="9">
        <v>463.17</v>
      </c>
      <c r="L222" s="9">
        <f t="shared" si="16"/>
        <v>43.03</v>
      </c>
    </row>
    <row r="223" spans="1:12" ht="16.5" x14ac:dyDescent="0.3">
      <c r="A223" s="6">
        <v>222</v>
      </c>
      <c r="B223" s="5" t="s">
        <v>16</v>
      </c>
      <c r="C223" s="4" t="s">
        <v>10</v>
      </c>
      <c r="D223" s="4">
        <v>30</v>
      </c>
      <c r="E223" s="4">
        <v>3002</v>
      </c>
      <c r="F223" s="4" t="str">
        <f t="shared" si="17"/>
        <v>T3-3002</v>
      </c>
      <c r="G223" s="13">
        <v>2530.37</v>
      </c>
      <c r="H223" s="13">
        <f t="shared" si="14"/>
        <v>235.08</v>
      </c>
      <c r="I223" s="13">
        <v>1442.31</v>
      </c>
      <c r="J223" s="13">
        <f t="shared" si="15"/>
        <v>133.99</v>
      </c>
      <c r="K223" s="13">
        <v>491.27</v>
      </c>
      <c r="L223" s="13">
        <f t="shared" si="16"/>
        <v>45.64</v>
      </c>
    </row>
    <row r="224" spans="1:12" ht="16.5" x14ac:dyDescent="0.3">
      <c r="A224" s="6">
        <v>223</v>
      </c>
      <c r="B224" s="5" t="s">
        <v>19</v>
      </c>
      <c r="C224" s="4" t="s">
        <v>10</v>
      </c>
      <c r="D224" s="4">
        <v>31</v>
      </c>
      <c r="E224" s="4">
        <v>3101</v>
      </c>
      <c r="F224" s="4" t="str">
        <f t="shared" si="17"/>
        <v>T3-3101</v>
      </c>
      <c r="G224" s="9">
        <v>2319.85</v>
      </c>
      <c r="H224" s="9">
        <f t="shared" si="14"/>
        <v>215.52</v>
      </c>
      <c r="I224" s="9">
        <v>1322.31</v>
      </c>
      <c r="J224" s="9">
        <f t="shared" si="15"/>
        <v>122.85</v>
      </c>
      <c r="K224" s="9">
        <v>463.17</v>
      </c>
      <c r="L224" s="9">
        <f t="shared" si="16"/>
        <v>43.03</v>
      </c>
    </row>
    <row r="225" spans="1:12" ht="16.5" x14ac:dyDescent="0.3">
      <c r="A225" s="6">
        <v>224</v>
      </c>
      <c r="B225" s="5" t="s">
        <v>16</v>
      </c>
      <c r="C225" s="4" t="s">
        <v>10</v>
      </c>
      <c r="D225" s="4">
        <v>31</v>
      </c>
      <c r="E225" s="4">
        <v>3102</v>
      </c>
      <c r="F225" s="4" t="str">
        <f t="shared" si="17"/>
        <v>T3-3102</v>
      </c>
      <c r="G225" s="13">
        <v>2530.37</v>
      </c>
      <c r="H225" s="13">
        <f t="shared" si="14"/>
        <v>235.08</v>
      </c>
      <c r="I225" s="13">
        <v>1442.31</v>
      </c>
      <c r="J225" s="13">
        <f t="shared" si="15"/>
        <v>133.99</v>
      </c>
      <c r="K225" s="13">
        <v>491.27</v>
      </c>
      <c r="L225" s="13">
        <f t="shared" si="16"/>
        <v>45.64</v>
      </c>
    </row>
    <row r="226" spans="1:12" ht="16.5" x14ac:dyDescent="0.3">
      <c r="A226" s="6">
        <v>225</v>
      </c>
      <c r="B226" s="5" t="s">
        <v>19</v>
      </c>
      <c r="C226" s="4" t="s">
        <v>10</v>
      </c>
      <c r="D226" s="4">
        <v>32</v>
      </c>
      <c r="E226" s="4">
        <v>3201</v>
      </c>
      <c r="F226" s="4" t="str">
        <f t="shared" si="17"/>
        <v>T3-3201</v>
      </c>
      <c r="G226" s="9">
        <v>2319.85</v>
      </c>
      <c r="H226" s="9">
        <f t="shared" si="14"/>
        <v>215.52</v>
      </c>
      <c r="I226" s="9">
        <v>1322.31</v>
      </c>
      <c r="J226" s="9">
        <f t="shared" si="15"/>
        <v>122.85</v>
      </c>
      <c r="K226" s="9">
        <v>463.17</v>
      </c>
      <c r="L226" s="9">
        <f t="shared" si="16"/>
        <v>43.03</v>
      </c>
    </row>
    <row r="227" spans="1:12" ht="16.5" x14ac:dyDescent="0.3">
      <c r="A227" s="6">
        <v>226</v>
      </c>
      <c r="B227" s="5" t="s">
        <v>16</v>
      </c>
      <c r="C227" s="4" t="s">
        <v>10</v>
      </c>
      <c r="D227" s="4">
        <v>32</v>
      </c>
      <c r="E227" s="4">
        <v>3202</v>
      </c>
      <c r="F227" s="4" t="str">
        <f t="shared" si="17"/>
        <v>T3-3202</v>
      </c>
      <c r="G227" s="13">
        <v>2530.37</v>
      </c>
      <c r="H227" s="13">
        <f t="shared" si="14"/>
        <v>235.08</v>
      </c>
      <c r="I227" s="13">
        <v>1442.31</v>
      </c>
      <c r="J227" s="13">
        <f t="shared" si="15"/>
        <v>133.99</v>
      </c>
      <c r="K227" s="13">
        <v>491.27</v>
      </c>
      <c r="L227" s="13">
        <f t="shared" si="16"/>
        <v>45.64</v>
      </c>
    </row>
    <row r="228" spans="1:12" ht="16.5" x14ac:dyDescent="0.3">
      <c r="A228" s="6">
        <v>227</v>
      </c>
      <c r="B228" s="5" t="s">
        <v>19</v>
      </c>
      <c r="C228" s="4" t="s">
        <v>10</v>
      </c>
      <c r="D228" s="4">
        <v>33</v>
      </c>
      <c r="E228" s="4">
        <v>3301</v>
      </c>
      <c r="F228" s="4" t="str">
        <f t="shared" si="17"/>
        <v>T3-3301</v>
      </c>
      <c r="G228" s="9">
        <v>2319.85</v>
      </c>
      <c r="H228" s="9">
        <f t="shared" si="14"/>
        <v>215.52</v>
      </c>
      <c r="I228" s="9">
        <v>1322.31</v>
      </c>
      <c r="J228" s="9">
        <f t="shared" si="15"/>
        <v>122.85</v>
      </c>
      <c r="K228" s="9">
        <v>463.17</v>
      </c>
      <c r="L228" s="9">
        <f t="shared" si="16"/>
        <v>43.03</v>
      </c>
    </row>
    <row r="229" spans="1:12" ht="16.5" x14ac:dyDescent="0.3">
      <c r="A229" s="6">
        <v>228</v>
      </c>
      <c r="B229" s="5" t="s">
        <v>16</v>
      </c>
      <c r="C229" s="4" t="s">
        <v>10</v>
      </c>
      <c r="D229" s="4">
        <v>33</v>
      </c>
      <c r="E229" s="4">
        <v>3302</v>
      </c>
      <c r="F229" s="4" t="str">
        <f t="shared" si="17"/>
        <v>T3-3302</v>
      </c>
      <c r="G229" s="13">
        <v>2530.37</v>
      </c>
      <c r="H229" s="13">
        <f t="shared" si="14"/>
        <v>235.08</v>
      </c>
      <c r="I229" s="13">
        <v>1442.31</v>
      </c>
      <c r="J229" s="13">
        <f t="shared" si="15"/>
        <v>133.99</v>
      </c>
      <c r="K229" s="13">
        <v>491.27</v>
      </c>
      <c r="L229" s="13">
        <f t="shared" si="16"/>
        <v>45.64</v>
      </c>
    </row>
    <row r="230" spans="1:12" ht="16.5" x14ac:dyDescent="0.3">
      <c r="A230" s="6">
        <v>229</v>
      </c>
      <c r="B230" s="5" t="s">
        <v>19</v>
      </c>
      <c r="C230" s="4" t="s">
        <v>10</v>
      </c>
      <c r="D230" s="4">
        <v>34</v>
      </c>
      <c r="E230" s="4">
        <v>3401</v>
      </c>
      <c r="F230" s="4" t="str">
        <f t="shared" si="17"/>
        <v>T3-3401</v>
      </c>
      <c r="G230" s="9">
        <v>2319.85</v>
      </c>
      <c r="H230" s="9">
        <f t="shared" si="14"/>
        <v>215.52</v>
      </c>
      <c r="I230" s="9">
        <v>1322.31</v>
      </c>
      <c r="J230" s="9">
        <f t="shared" si="15"/>
        <v>122.85</v>
      </c>
      <c r="K230" s="9">
        <v>463.17</v>
      </c>
      <c r="L230" s="9">
        <f t="shared" si="16"/>
        <v>43.03</v>
      </c>
    </row>
    <row r="231" spans="1:12" ht="16.5" x14ac:dyDescent="0.3">
      <c r="A231" s="6">
        <v>230</v>
      </c>
      <c r="B231" s="5" t="s">
        <v>16</v>
      </c>
      <c r="C231" s="4" t="s">
        <v>10</v>
      </c>
      <c r="D231" s="4">
        <v>34</v>
      </c>
      <c r="E231" s="4">
        <v>3402</v>
      </c>
      <c r="F231" s="4" t="str">
        <f t="shared" si="17"/>
        <v>T3-3402</v>
      </c>
      <c r="G231" s="13">
        <v>2530.37</v>
      </c>
      <c r="H231" s="13">
        <f t="shared" si="14"/>
        <v>235.08</v>
      </c>
      <c r="I231" s="13">
        <v>1442.31</v>
      </c>
      <c r="J231" s="13">
        <f t="shared" si="15"/>
        <v>133.99</v>
      </c>
      <c r="K231" s="13">
        <v>491.27</v>
      </c>
      <c r="L231" s="13">
        <f t="shared" si="16"/>
        <v>45.64</v>
      </c>
    </row>
    <row r="232" spans="1:12" ht="16.5" x14ac:dyDescent="0.3">
      <c r="A232" s="6">
        <v>231</v>
      </c>
      <c r="B232" s="5" t="s">
        <v>19</v>
      </c>
      <c r="C232" s="4" t="s">
        <v>10</v>
      </c>
      <c r="D232" s="4">
        <v>35</v>
      </c>
      <c r="E232" s="4">
        <v>3501</v>
      </c>
      <c r="F232" s="4" t="str">
        <f t="shared" si="17"/>
        <v>T3-3501</v>
      </c>
      <c r="G232" s="9">
        <v>2319.85</v>
      </c>
      <c r="H232" s="9">
        <f t="shared" si="14"/>
        <v>215.52</v>
      </c>
      <c r="I232" s="9">
        <v>1322.31</v>
      </c>
      <c r="J232" s="9">
        <f t="shared" si="15"/>
        <v>122.85</v>
      </c>
      <c r="K232" s="9">
        <v>463.17</v>
      </c>
      <c r="L232" s="9">
        <f t="shared" si="16"/>
        <v>43.03</v>
      </c>
    </row>
    <row r="233" spans="1:12" ht="16.5" x14ac:dyDescent="0.3">
      <c r="A233" s="6">
        <v>232</v>
      </c>
      <c r="B233" s="5" t="s">
        <v>16</v>
      </c>
      <c r="C233" s="4" t="s">
        <v>10</v>
      </c>
      <c r="D233" s="4">
        <v>35</v>
      </c>
      <c r="E233" s="4">
        <v>3502</v>
      </c>
      <c r="F233" s="4" t="str">
        <f t="shared" si="17"/>
        <v>T3-3502</v>
      </c>
      <c r="G233" s="13">
        <v>2530.37</v>
      </c>
      <c r="H233" s="13">
        <f t="shared" si="14"/>
        <v>235.08</v>
      </c>
      <c r="I233" s="13">
        <v>1442.31</v>
      </c>
      <c r="J233" s="13">
        <f t="shared" si="15"/>
        <v>133.99</v>
      </c>
      <c r="K233" s="13">
        <v>491.27</v>
      </c>
      <c r="L233" s="13">
        <f t="shared" si="16"/>
        <v>45.64</v>
      </c>
    </row>
    <row r="234" spans="1:12" ht="16.5" x14ac:dyDescent="0.3">
      <c r="A234" s="6">
        <v>233</v>
      </c>
      <c r="B234" s="5" t="s">
        <v>19</v>
      </c>
      <c r="C234" s="4" t="s">
        <v>10</v>
      </c>
      <c r="D234" s="4">
        <v>36</v>
      </c>
      <c r="E234" s="4">
        <v>3601</v>
      </c>
      <c r="F234" s="4" t="str">
        <f t="shared" si="17"/>
        <v>T3-3601</v>
      </c>
      <c r="G234" s="9">
        <v>2319.85</v>
      </c>
      <c r="H234" s="9">
        <f t="shared" si="14"/>
        <v>215.52</v>
      </c>
      <c r="I234" s="9">
        <v>1322.31</v>
      </c>
      <c r="J234" s="9">
        <f t="shared" si="15"/>
        <v>122.85</v>
      </c>
      <c r="K234" s="9">
        <v>463.17</v>
      </c>
      <c r="L234" s="9">
        <f t="shared" si="16"/>
        <v>43.03</v>
      </c>
    </row>
    <row r="235" spans="1:12" ht="16.5" x14ac:dyDescent="0.3">
      <c r="A235" s="6">
        <v>234</v>
      </c>
      <c r="B235" s="5" t="s">
        <v>16</v>
      </c>
      <c r="C235" s="4" t="s">
        <v>10</v>
      </c>
      <c r="D235" s="4">
        <v>36</v>
      </c>
      <c r="E235" s="4">
        <v>3602</v>
      </c>
      <c r="F235" s="4" t="str">
        <f t="shared" si="17"/>
        <v>T3-3602</v>
      </c>
      <c r="G235" s="13">
        <v>2530.37</v>
      </c>
      <c r="H235" s="13">
        <f t="shared" si="14"/>
        <v>235.08</v>
      </c>
      <c r="I235" s="13">
        <v>1442.31</v>
      </c>
      <c r="J235" s="13">
        <f t="shared" si="15"/>
        <v>133.99</v>
      </c>
      <c r="K235" s="13">
        <v>491.27</v>
      </c>
      <c r="L235" s="13">
        <f t="shared" si="16"/>
        <v>45.64</v>
      </c>
    </row>
    <row r="236" spans="1:12" ht="16.5" x14ac:dyDescent="0.3">
      <c r="A236" s="6">
        <v>235</v>
      </c>
      <c r="B236" s="5" t="s">
        <v>19</v>
      </c>
      <c r="C236" s="4" t="s">
        <v>10</v>
      </c>
      <c r="D236" s="4">
        <v>37</v>
      </c>
      <c r="E236" s="4">
        <v>3701</v>
      </c>
      <c r="F236" s="4" t="str">
        <f t="shared" si="17"/>
        <v>T3-3701</v>
      </c>
      <c r="G236" s="9">
        <v>2319.85</v>
      </c>
      <c r="H236" s="9">
        <f t="shared" si="14"/>
        <v>215.52</v>
      </c>
      <c r="I236" s="9">
        <v>1322.31</v>
      </c>
      <c r="J236" s="9">
        <f t="shared" si="15"/>
        <v>122.85</v>
      </c>
      <c r="K236" s="9">
        <v>463.17</v>
      </c>
      <c r="L236" s="9">
        <f t="shared" si="16"/>
        <v>43.03</v>
      </c>
    </row>
    <row r="237" spans="1:12" ht="16.5" x14ac:dyDescent="0.3">
      <c r="A237" s="6">
        <v>236</v>
      </c>
      <c r="B237" s="5" t="s">
        <v>16</v>
      </c>
      <c r="C237" s="4" t="s">
        <v>10</v>
      </c>
      <c r="D237" s="4">
        <v>37</v>
      </c>
      <c r="E237" s="4">
        <v>3702</v>
      </c>
      <c r="F237" s="4" t="str">
        <f t="shared" si="17"/>
        <v>T3-3702</v>
      </c>
      <c r="G237" s="13">
        <v>2530.37</v>
      </c>
      <c r="H237" s="13">
        <f t="shared" si="14"/>
        <v>235.08</v>
      </c>
      <c r="I237" s="13">
        <v>1442.31</v>
      </c>
      <c r="J237" s="13">
        <f t="shared" si="15"/>
        <v>133.99</v>
      </c>
      <c r="K237" s="13">
        <v>491.27</v>
      </c>
      <c r="L237" s="13">
        <f t="shared" si="16"/>
        <v>45.64</v>
      </c>
    </row>
    <row r="238" spans="1:12" ht="16.5" x14ac:dyDescent="0.3">
      <c r="A238" s="6">
        <v>237</v>
      </c>
      <c r="B238" s="5" t="s">
        <v>19</v>
      </c>
      <c r="C238" s="4" t="s">
        <v>10</v>
      </c>
      <c r="D238" s="4">
        <v>38</v>
      </c>
      <c r="E238" s="4">
        <v>3801</v>
      </c>
      <c r="F238" s="4" t="str">
        <f t="shared" si="17"/>
        <v>T3-3801</v>
      </c>
      <c r="G238" s="9">
        <v>2319.85</v>
      </c>
      <c r="H238" s="9">
        <f t="shared" si="14"/>
        <v>215.52</v>
      </c>
      <c r="I238" s="9">
        <v>1322.31</v>
      </c>
      <c r="J238" s="9">
        <f t="shared" si="15"/>
        <v>122.85</v>
      </c>
      <c r="K238" s="9">
        <v>463.17</v>
      </c>
      <c r="L238" s="9">
        <f t="shared" si="16"/>
        <v>43.03</v>
      </c>
    </row>
    <row r="239" spans="1:12" ht="16.5" x14ac:dyDescent="0.3">
      <c r="A239" s="6">
        <v>238</v>
      </c>
      <c r="B239" s="5" t="s">
        <v>16</v>
      </c>
      <c r="C239" s="4" t="s">
        <v>10</v>
      </c>
      <c r="D239" s="4">
        <v>38</v>
      </c>
      <c r="E239" s="4">
        <v>3802</v>
      </c>
      <c r="F239" s="4" t="str">
        <f t="shared" si="17"/>
        <v>T3-3802</v>
      </c>
      <c r="G239" s="13">
        <v>2530.37</v>
      </c>
      <c r="H239" s="13">
        <f t="shared" si="14"/>
        <v>235.08</v>
      </c>
      <c r="I239" s="13">
        <v>1442.31</v>
      </c>
      <c r="J239" s="13">
        <f t="shared" si="15"/>
        <v>133.99</v>
      </c>
      <c r="K239" s="13">
        <v>491.27</v>
      </c>
      <c r="L239" s="13">
        <f t="shared" si="16"/>
        <v>45.64</v>
      </c>
    </row>
    <row r="240" spans="1:12" ht="16.5" x14ac:dyDescent="0.3">
      <c r="A240" s="6">
        <v>239</v>
      </c>
      <c r="B240" s="5" t="s">
        <v>19</v>
      </c>
      <c r="C240" s="4" t="s">
        <v>10</v>
      </c>
      <c r="D240" s="4">
        <v>39</v>
      </c>
      <c r="E240" s="4">
        <v>3901</v>
      </c>
      <c r="F240" s="4" t="str">
        <f t="shared" si="17"/>
        <v>T3-3901</v>
      </c>
      <c r="G240" s="9">
        <v>2319.85</v>
      </c>
      <c r="H240" s="9">
        <f t="shared" si="14"/>
        <v>215.52</v>
      </c>
      <c r="I240" s="9">
        <v>1322.31</v>
      </c>
      <c r="J240" s="9">
        <f t="shared" si="15"/>
        <v>122.85</v>
      </c>
      <c r="K240" s="9">
        <v>463.17</v>
      </c>
      <c r="L240" s="9">
        <f t="shared" si="16"/>
        <v>43.03</v>
      </c>
    </row>
    <row r="241" spans="1:12" ht="16.5" x14ac:dyDescent="0.3">
      <c r="A241" s="6">
        <v>240</v>
      </c>
      <c r="B241" s="5" t="s">
        <v>16</v>
      </c>
      <c r="C241" s="4" t="s">
        <v>10</v>
      </c>
      <c r="D241" s="4">
        <v>39</v>
      </c>
      <c r="E241" s="4">
        <v>3902</v>
      </c>
      <c r="F241" s="4" t="str">
        <f t="shared" si="17"/>
        <v>T3-3902</v>
      </c>
      <c r="G241" s="13">
        <v>2530.37</v>
      </c>
      <c r="H241" s="13">
        <f t="shared" si="14"/>
        <v>235.08</v>
      </c>
      <c r="I241" s="13">
        <v>1442.31</v>
      </c>
      <c r="J241" s="13">
        <f t="shared" si="15"/>
        <v>133.99</v>
      </c>
      <c r="K241" s="13">
        <v>491.27</v>
      </c>
      <c r="L241" s="13">
        <f t="shared" si="16"/>
        <v>45.64</v>
      </c>
    </row>
    <row r="242" spans="1:12" ht="16.5" x14ac:dyDescent="0.3">
      <c r="A242" s="6">
        <v>241</v>
      </c>
      <c r="B242" s="5" t="s">
        <v>19</v>
      </c>
      <c r="C242" s="4" t="s">
        <v>10</v>
      </c>
      <c r="D242" s="4">
        <v>40</v>
      </c>
      <c r="E242" s="4">
        <v>4001</v>
      </c>
      <c r="F242" s="4" t="str">
        <f t="shared" si="17"/>
        <v>T3-4001</v>
      </c>
      <c r="G242" s="9">
        <v>2319.85</v>
      </c>
      <c r="H242" s="9">
        <f t="shared" si="14"/>
        <v>215.52</v>
      </c>
      <c r="I242" s="9">
        <v>1322.31</v>
      </c>
      <c r="J242" s="9">
        <f t="shared" si="15"/>
        <v>122.85</v>
      </c>
      <c r="K242" s="9">
        <v>463.17</v>
      </c>
      <c r="L242" s="9">
        <f t="shared" si="16"/>
        <v>43.03</v>
      </c>
    </row>
    <row r="243" spans="1:12" ht="16.5" x14ac:dyDescent="0.3">
      <c r="A243" s="6">
        <v>242</v>
      </c>
      <c r="B243" s="5" t="s">
        <v>16</v>
      </c>
      <c r="C243" s="4" t="s">
        <v>10</v>
      </c>
      <c r="D243" s="4">
        <v>40</v>
      </c>
      <c r="E243" s="4">
        <v>4002</v>
      </c>
      <c r="F243" s="4" t="str">
        <f t="shared" si="17"/>
        <v>T3-4002</v>
      </c>
      <c r="G243" s="13">
        <v>2530.37</v>
      </c>
      <c r="H243" s="13">
        <f t="shared" si="14"/>
        <v>235.08</v>
      </c>
      <c r="I243" s="13">
        <v>1442.31</v>
      </c>
      <c r="J243" s="13">
        <f t="shared" si="15"/>
        <v>133.99</v>
      </c>
      <c r="K243" s="13">
        <v>491.27</v>
      </c>
      <c r="L243" s="13">
        <f t="shared" si="16"/>
        <v>45.64</v>
      </c>
    </row>
    <row r="244" spans="1:12" ht="16.5" x14ac:dyDescent="0.3">
      <c r="A244" s="6">
        <v>243</v>
      </c>
      <c r="B244" s="5" t="s">
        <v>20</v>
      </c>
      <c r="C244" s="4" t="s">
        <v>10</v>
      </c>
      <c r="D244" s="4">
        <v>41</v>
      </c>
      <c r="E244" s="4" t="s">
        <v>20</v>
      </c>
      <c r="F244" s="4" t="str">
        <f t="shared" si="17"/>
        <v>T3-PH</v>
      </c>
      <c r="G244" s="9">
        <v>5009.13</v>
      </c>
      <c r="H244" s="9">
        <f t="shared" si="14"/>
        <v>465.36</v>
      </c>
      <c r="I244" s="9">
        <v>2855.2</v>
      </c>
      <c r="J244" s="9">
        <f t="shared" si="15"/>
        <v>265.25</v>
      </c>
      <c r="K244" s="9">
        <v>1114.4000000000001</v>
      </c>
      <c r="L244" s="9">
        <f t="shared" si="16"/>
        <v>103.53</v>
      </c>
    </row>
    <row r="245" spans="1:12" ht="16.5" x14ac:dyDescent="0.3">
      <c r="A245" s="6">
        <v>244</v>
      </c>
      <c r="B245" s="5" t="s">
        <v>16</v>
      </c>
      <c r="C245" s="4" t="s">
        <v>11</v>
      </c>
      <c r="D245" s="4">
        <v>1</v>
      </c>
      <c r="E245" s="4">
        <v>101</v>
      </c>
      <c r="F245" s="4" t="str">
        <f t="shared" si="17"/>
        <v>T4-101</v>
      </c>
      <c r="G245" s="13">
        <v>2530.37</v>
      </c>
      <c r="H245" s="13">
        <f t="shared" si="14"/>
        <v>235.08</v>
      </c>
      <c r="I245" s="13">
        <v>1442.31</v>
      </c>
      <c r="J245" s="13">
        <f t="shared" si="15"/>
        <v>133.99</v>
      </c>
      <c r="K245" s="13">
        <v>491.27</v>
      </c>
      <c r="L245" s="13">
        <f t="shared" si="16"/>
        <v>45.64</v>
      </c>
    </row>
    <row r="246" spans="1:12" ht="16.5" x14ac:dyDescent="0.3">
      <c r="A246" s="6">
        <v>245</v>
      </c>
      <c r="B246" s="5" t="s">
        <v>16</v>
      </c>
      <c r="C246" s="4" t="s">
        <v>11</v>
      </c>
      <c r="D246" s="4">
        <v>1</v>
      </c>
      <c r="E246" s="4">
        <v>102</v>
      </c>
      <c r="F246" s="4" t="str">
        <f t="shared" si="17"/>
        <v>T4-102</v>
      </c>
      <c r="G246" s="13">
        <v>2530.37</v>
      </c>
      <c r="H246" s="13">
        <f t="shared" si="14"/>
        <v>235.08</v>
      </c>
      <c r="I246" s="13">
        <v>1442.31</v>
      </c>
      <c r="J246" s="13">
        <f t="shared" si="15"/>
        <v>133.99</v>
      </c>
      <c r="K246" s="13">
        <v>491.27</v>
      </c>
      <c r="L246" s="13">
        <f t="shared" si="16"/>
        <v>45.64</v>
      </c>
    </row>
    <row r="247" spans="1:12" ht="16.5" x14ac:dyDescent="0.3">
      <c r="A247" s="6">
        <v>246</v>
      </c>
      <c r="B247" s="5" t="s">
        <v>16</v>
      </c>
      <c r="C247" s="4" t="s">
        <v>11</v>
      </c>
      <c r="D247" s="4">
        <v>2</v>
      </c>
      <c r="E247" s="4">
        <v>201</v>
      </c>
      <c r="F247" s="4" t="str">
        <f t="shared" si="17"/>
        <v>T4-201</v>
      </c>
      <c r="G247" s="13">
        <v>2530.37</v>
      </c>
      <c r="H247" s="13">
        <f t="shared" si="14"/>
        <v>235.08</v>
      </c>
      <c r="I247" s="13">
        <v>1442.31</v>
      </c>
      <c r="J247" s="13">
        <f t="shared" si="15"/>
        <v>133.99</v>
      </c>
      <c r="K247" s="13">
        <v>491.27</v>
      </c>
      <c r="L247" s="13">
        <f t="shared" si="16"/>
        <v>45.64</v>
      </c>
    </row>
    <row r="248" spans="1:12" ht="16.5" x14ac:dyDescent="0.3">
      <c r="A248" s="6">
        <v>247</v>
      </c>
      <c r="B248" s="5" t="s">
        <v>16</v>
      </c>
      <c r="C248" s="4" t="s">
        <v>11</v>
      </c>
      <c r="D248" s="4">
        <v>2</v>
      </c>
      <c r="E248" s="4">
        <v>202</v>
      </c>
      <c r="F248" s="4" t="str">
        <f t="shared" si="17"/>
        <v>T4-202</v>
      </c>
      <c r="G248" s="13">
        <v>2530.37</v>
      </c>
      <c r="H248" s="13">
        <f t="shared" si="14"/>
        <v>235.08</v>
      </c>
      <c r="I248" s="13">
        <v>1442.31</v>
      </c>
      <c r="J248" s="13">
        <f t="shared" si="15"/>
        <v>133.99</v>
      </c>
      <c r="K248" s="13">
        <v>491.27</v>
      </c>
      <c r="L248" s="13">
        <f t="shared" si="16"/>
        <v>45.64</v>
      </c>
    </row>
    <row r="249" spans="1:12" ht="16.5" x14ac:dyDescent="0.3">
      <c r="A249" s="6">
        <v>248</v>
      </c>
      <c r="B249" s="5" t="s">
        <v>16</v>
      </c>
      <c r="C249" s="4" t="s">
        <v>11</v>
      </c>
      <c r="D249" s="4">
        <v>3</v>
      </c>
      <c r="E249" s="4">
        <v>301</v>
      </c>
      <c r="F249" s="4" t="str">
        <f t="shared" si="17"/>
        <v>T4-301</v>
      </c>
      <c r="G249" s="13">
        <v>2530.37</v>
      </c>
      <c r="H249" s="13">
        <f t="shared" si="14"/>
        <v>235.08</v>
      </c>
      <c r="I249" s="13">
        <v>1442.31</v>
      </c>
      <c r="J249" s="13">
        <f t="shared" si="15"/>
        <v>133.99</v>
      </c>
      <c r="K249" s="13">
        <v>491.27</v>
      </c>
      <c r="L249" s="13">
        <f t="shared" si="16"/>
        <v>45.64</v>
      </c>
    </row>
    <row r="250" spans="1:12" ht="16.5" x14ac:dyDescent="0.3">
      <c r="A250" s="6">
        <v>249</v>
      </c>
      <c r="B250" s="5" t="s">
        <v>16</v>
      </c>
      <c r="C250" s="4" t="s">
        <v>11</v>
      </c>
      <c r="D250" s="4">
        <v>3</v>
      </c>
      <c r="E250" s="4">
        <v>302</v>
      </c>
      <c r="F250" s="4" t="str">
        <f t="shared" si="17"/>
        <v>T4-302</v>
      </c>
      <c r="G250" s="13">
        <v>2530.37</v>
      </c>
      <c r="H250" s="13">
        <f t="shared" si="14"/>
        <v>235.08</v>
      </c>
      <c r="I250" s="13">
        <v>1442.31</v>
      </c>
      <c r="J250" s="13">
        <f t="shared" si="15"/>
        <v>133.99</v>
      </c>
      <c r="K250" s="13">
        <v>491.27</v>
      </c>
      <c r="L250" s="13">
        <f t="shared" si="16"/>
        <v>45.64</v>
      </c>
    </row>
    <row r="251" spans="1:12" ht="16.5" x14ac:dyDescent="0.3">
      <c r="A251" s="6">
        <v>250</v>
      </c>
      <c r="B251" s="5" t="s">
        <v>16</v>
      </c>
      <c r="C251" s="4" t="s">
        <v>11</v>
      </c>
      <c r="D251" s="4">
        <v>4</v>
      </c>
      <c r="E251" s="4">
        <v>401</v>
      </c>
      <c r="F251" s="4" t="str">
        <f t="shared" si="17"/>
        <v>T4-401</v>
      </c>
      <c r="G251" s="13">
        <v>2530.37</v>
      </c>
      <c r="H251" s="13">
        <f t="shared" si="14"/>
        <v>235.08</v>
      </c>
      <c r="I251" s="13">
        <v>1442.31</v>
      </c>
      <c r="J251" s="13">
        <f t="shared" si="15"/>
        <v>133.99</v>
      </c>
      <c r="K251" s="13">
        <v>491.27</v>
      </c>
      <c r="L251" s="13">
        <f t="shared" si="16"/>
        <v>45.64</v>
      </c>
    </row>
    <row r="252" spans="1:12" ht="16.5" x14ac:dyDescent="0.3">
      <c r="A252" s="6">
        <v>251</v>
      </c>
      <c r="B252" s="5" t="s">
        <v>16</v>
      </c>
      <c r="C252" s="4" t="s">
        <v>11</v>
      </c>
      <c r="D252" s="4">
        <v>4</v>
      </c>
      <c r="E252" s="4">
        <v>402</v>
      </c>
      <c r="F252" s="4" t="str">
        <f t="shared" si="17"/>
        <v>T4-402</v>
      </c>
      <c r="G252" s="13">
        <v>2530.37</v>
      </c>
      <c r="H252" s="13">
        <f t="shared" si="14"/>
        <v>235.08</v>
      </c>
      <c r="I252" s="13">
        <v>1442.31</v>
      </c>
      <c r="J252" s="13">
        <f t="shared" si="15"/>
        <v>133.99</v>
      </c>
      <c r="K252" s="13">
        <v>491.27</v>
      </c>
      <c r="L252" s="13">
        <f t="shared" si="16"/>
        <v>45.64</v>
      </c>
    </row>
    <row r="253" spans="1:12" ht="16.5" x14ac:dyDescent="0.3">
      <c r="A253" s="6">
        <v>252</v>
      </c>
      <c r="B253" s="5" t="s">
        <v>16</v>
      </c>
      <c r="C253" s="4" t="s">
        <v>11</v>
      </c>
      <c r="D253" s="4">
        <v>5</v>
      </c>
      <c r="E253" s="4">
        <v>501</v>
      </c>
      <c r="F253" s="4" t="str">
        <f t="shared" si="17"/>
        <v>T4-501</v>
      </c>
      <c r="G253" s="13">
        <v>2530.37</v>
      </c>
      <c r="H253" s="13">
        <f t="shared" si="14"/>
        <v>235.08</v>
      </c>
      <c r="I253" s="13">
        <v>1442.31</v>
      </c>
      <c r="J253" s="13">
        <f t="shared" si="15"/>
        <v>133.99</v>
      </c>
      <c r="K253" s="13">
        <v>491.27</v>
      </c>
      <c r="L253" s="13">
        <f t="shared" si="16"/>
        <v>45.64</v>
      </c>
    </row>
    <row r="254" spans="1:12" ht="16.5" x14ac:dyDescent="0.3">
      <c r="A254" s="6">
        <v>253</v>
      </c>
      <c r="B254" s="5" t="s">
        <v>16</v>
      </c>
      <c r="C254" s="4" t="s">
        <v>11</v>
      </c>
      <c r="D254" s="4">
        <v>5</v>
      </c>
      <c r="E254" s="4">
        <v>502</v>
      </c>
      <c r="F254" s="4" t="str">
        <f t="shared" si="17"/>
        <v>T4-502</v>
      </c>
      <c r="G254" s="13">
        <v>2530.37</v>
      </c>
      <c r="H254" s="13">
        <f t="shared" si="14"/>
        <v>235.08</v>
      </c>
      <c r="I254" s="13">
        <v>1442.31</v>
      </c>
      <c r="J254" s="13">
        <f t="shared" si="15"/>
        <v>133.99</v>
      </c>
      <c r="K254" s="13">
        <v>491.27</v>
      </c>
      <c r="L254" s="13">
        <f t="shared" si="16"/>
        <v>45.64</v>
      </c>
    </row>
    <row r="255" spans="1:12" ht="16.5" x14ac:dyDescent="0.3">
      <c r="A255" s="6">
        <v>254</v>
      </c>
      <c r="B255" s="5" t="s">
        <v>16</v>
      </c>
      <c r="C255" s="4" t="s">
        <v>11</v>
      </c>
      <c r="D255" s="4">
        <v>6</v>
      </c>
      <c r="E255" s="4">
        <v>601</v>
      </c>
      <c r="F255" s="4" t="str">
        <f t="shared" si="17"/>
        <v>T4-601</v>
      </c>
      <c r="G255" s="13">
        <v>2530.37</v>
      </c>
      <c r="H255" s="13">
        <f t="shared" si="14"/>
        <v>235.08</v>
      </c>
      <c r="I255" s="13">
        <v>1442.31</v>
      </c>
      <c r="J255" s="13">
        <f t="shared" si="15"/>
        <v>133.99</v>
      </c>
      <c r="K255" s="13">
        <v>491.27</v>
      </c>
      <c r="L255" s="13">
        <f t="shared" si="16"/>
        <v>45.64</v>
      </c>
    </row>
    <row r="256" spans="1:12" ht="16.5" x14ac:dyDescent="0.3">
      <c r="A256" s="6">
        <v>255</v>
      </c>
      <c r="B256" s="5" t="s">
        <v>16</v>
      </c>
      <c r="C256" s="4" t="s">
        <v>11</v>
      </c>
      <c r="D256" s="4">
        <v>6</v>
      </c>
      <c r="E256" s="4">
        <v>602</v>
      </c>
      <c r="F256" s="4" t="str">
        <f t="shared" si="17"/>
        <v>T4-602</v>
      </c>
      <c r="G256" s="13">
        <v>2530.37</v>
      </c>
      <c r="H256" s="13">
        <f t="shared" si="14"/>
        <v>235.08</v>
      </c>
      <c r="I256" s="13">
        <v>1442.31</v>
      </c>
      <c r="J256" s="13">
        <f t="shared" si="15"/>
        <v>133.99</v>
      </c>
      <c r="K256" s="13">
        <v>491.27</v>
      </c>
      <c r="L256" s="13">
        <f t="shared" si="16"/>
        <v>45.64</v>
      </c>
    </row>
    <row r="257" spans="1:12" ht="16.5" x14ac:dyDescent="0.3">
      <c r="A257" s="6">
        <v>256</v>
      </c>
      <c r="B257" s="5" t="s">
        <v>16</v>
      </c>
      <c r="C257" s="4" t="s">
        <v>11</v>
      </c>
      <c r="D257" s="4">
        <v>7</v>
      </c>
      <c r="E257" s="4">
        <v>701</v>
      </c>
      <c r="F257" s="4" t="str">
        <f t="shared" si="17"/>
        <v>T4-701</v>
      </c>
      <c r="G257" s="13">
        <v>2530.37</v>
      </c>
      <c r="H257" s="13">
        <f t="shared" si="14"/>
        <v>235.08</v>
      </c>
      <c r="I257" s="13">
        <v>1442.31</v>
      </c>
      <c r="J257" s="13">
        <f t="shared" si="15"/>
        <v>133.99</v>
      </c>
      <c r="K257" s="13">
        <v>491.27</v>
      </c>
      <c r="L257" s="13">
        <f t="shared" si="16"/>
        <v>45.64</v>
      </c>
    </row>
    <row r="258" spans="1:12" ht="16.5" x14ac:dyDescent="0.3">
      <c r="A258" s="6">
        <v>257</v>
      </c>
      <c r="B258" s="5" t="s">
        <v>16</v>
      </c>
      <c r="C258" s="4" t="s">
        <v>11</v>
      </c>
      <c r="D258" s="4">
        <v>7</v>
      </c>
      <c r="E258" s="4">
        <v>702</v>
      </c>
      <c r="F258" s="4" t="str">
        <f t="shared" si="17"/>
        <v>T4-702</v>
      </c>
      <c r="G258" s="13">
        <v>2530.37</v>
      </c>
      <c r="H258" s="13">
        <f t="shared" ref="H258:H321" si="18">ROUND((G258/10.764),2)</f>
        <v>235.08</v>
      </c>
      <c r="I258" s="13">
        <v>1442.31</v>
      </c>
      <c r="J258" s="13">
        <f t="shared" ref="J258:J321" si="19">ROUND((I258/10.764),2)</f>
        <v>133.99</v>
      </c>
      <c r="K258" s="13">
        <v>491.27</v>
      </c>
      <c r="L258" s="13">
        <f t="shared" ref="L258:L321" si="20">ROUND((K258/10.764),2)</f>
        <v>45.64</v>
      </c>
    </row>
    <row r="259" spans="1:12" ht="16.5" x14ac:dyDescent="0.3">
      <c r="A259" s="6">
        <v>258</v>
      </c>
      <c r="B259" s="5" t="s">
        <v>16</v>
      </c>
      <c r="C259" s="4" t="s">
        <v>11</v>
      </c>
      <c r="D259" s="4">
        <v>8</v>
      </c>
      <c r="E259" s="4">
        <v>801</v>
      </c>
      <c r="F259" s="4" t="str">
        <f t="shared" si="17"/>
        <v>T4-801</v>
      </c>
      <c r="G259" s="13">
        <v>2530.37</v>
      </c>
      <c r="H259" s="13">
        <f t="shared" si="18"/>
        <v>235.08</v>
      </c>
      <c r="I259" s="13">
        <v>1442.31</v>
      </c>
      <c r="J259" s="13">
        <f t="shared" si="19"/>
        <v>133.99</v>
      </c>
      <c r="K259" s="13">
        <v>491.27</v>
      </c>
      <c r="L259" s="13">
        <f t="shared" si="20"/>
        <v>45.64</v>
      </c>
    </row>
    <row r="260" spans="1:12" ht="16.5" x14ac:dyDescent="0.3">
      <c r="A260" s="6">
        <v>259</v>
      </c>
      <c r="B260" s="5" t="s">
        <v>16</v>
      </c>
      <c r="C260" s="4" t="s">
        <v>11</v>
      </c>
      <c r="D260" s="4">
        <v>8</v>
      </c>
      <c r="E260" s="4">
        <v>802</v>
      </c>
      <c r="F260" s="4" t="str">
        <f t="shared" si="17"/>
        <v>T4-802</v>
      </c>
      <c r="G260" s="13">
        <v>2530.37</v>
      </c>
      <c r="H260" s="13">
        <f t="shared" si="18"/>
        <v>235.08</v>
      </c>
      <c r="I260" s="13">
        <v>1442.31</v>
      </c>
      <c r="J260" s="13">
        <f t="shared" si="19"/>
        <v>133.99</v>
      </c>
      <c r="K260" s="13">
        <v>491.27</v>
      </c>
      <c r="L260" s="13">
        <f t="shared" si="20"/>
        <v>45.64</v>
      </c>
    </row>
    <row r="261" spans="1:12" ht="16.5" x14ac:dyDescent="0.3">
      <c r="A261" s="6">
        <v>260</v>
      </c>
      <c r="B261" s="5" t="s">
        <v>16</v>
      </c>
      <c r="C261" s="4" t="s">
        <v>11</v>
      </c>
      <c r="D261" s="4">
        <v>9</v>
      </c>
      <c r="E261" s="4">
        <v>901</v>
      </c>
      <c r="F261" s="4" t="str">
        <f t="shared" si="17"/>
        <v>T4-901</v>
      </c>
      <c r="G261" s="13">
        <v>2530.37</v>
      </c>
      <c r="H261" s="13">
        <f t="shared" si="18"/>
        <v>235.08</v>
      </c>
      <c r="I261" s="13">
        <v>1442.31</v>
      </c>
      <c r="J261" s="13">
        <f t="shared" si="19"/>
        <v>133.99</v>
      </c>
      <c r="K261" s="13">
        <v>491.27</v>
      </c>
      <c r="L261" s="13">
        <f t="shared" si="20"/>
        <v>45.64</v>
      </c>
    </row>
    <row r="262" spans="1:12" ht="16.5" x14ac:dyDescent="0.3">
      <c r="A262" s="6">
        <v>261</v>
      </c>
      <c r="B262" s="5" t="s">
        <v>16</v>
      </c>
      <c r="C262" s="4" t="s">
        <v>11</v>
      </c>
      <c r="D262" s="4">
        <v>9</v>
      </c>
      <c r="E262" s="4">
        <v>902</v>
      </c>
      <c r="F262" s="4" t="str">
        <f t="shared" si="17"/>
        <v>T4-902</v>
      </c>
      <c r="G262" s="13">
        <v>2530.37</v>
      </c>
      <c r="H262" s="13">
        <f t="shared" si="18"/>
        <v>235.08</v>
      </c>
      <c r="I262" s="13">
        <v>1442.31</v>
      </c>
      <c r="J262" s="13">
        <f t="shared" si="19"/>
        <v>133.99</v>
      </c>
      <c r="K262" s="13">
        <v>491.27</v>
      </c>
      <c r="L262" s="13">
        <f t="shared" si="20"/>
        <v>45.64</v>
      </c>
    </row>
    <row r="263" spans="1:12" ht="16.5" x14ac:dyDescent="0.3">
      <c r="A263" s="6">
        <v>262</v>
      </c>
      <c r="B263" s="5" t="s">
        <v>16</v>
      </c>
      <c r="C263" s="4" t="s">
        <v>11</v>
      </c>
      <c r="D263" s="4">
        <v>10</v>
      </c>
      <c r="E263" s="4">
        <v>1001</v>
      </c>
      <c r="F263" s="4" t="str">
        <f t="shared" si="17"/>
        <v>T4-1001</v>
      </c>
      <c r="G263" s="13">
        <v>2530.37</v>
      </c>
      <c r="H263" s="13">
        <f t="shared" si="18"/>
        <v>235.08</v>
      </c>
      <c r="I263" s="13">
        <v>1442.31</v>
      </c>
      <c r="J263" s="13">
        <f t="shared" si="19"/>
        <v>133.99</v>
      </c>
      <c r="K263" s="13">
        <v>491.27</v>
      </c>
      <c r="L263" s="13">
        <f t="shared" si="20"/>
        <v>45.64</v>
      </c>
    </row>
    <row r="264" spans="1:12" ht="16.5" x14ac:dyDescent="0.3">
      <c r="A264" s="6">
        <v>263</v>
      </c>
      <c r="B264" s="5" t="s">
        <v>16</v>
      </c>
      <c r="C264" s="4" t="s">
        <v>11</v>
      </c>
      <c r="D264" s="4">
        <v>10</v>
      </c>
      <c r="E264" s="4">
        <v>1002</v>
      </c>
      <c r="F264" s="4" t="str">
        <f t="shared" si="17"/>
        <v>T4-1002</v>
      </c>
      <c r="G264" s="13">
        <v>2530.37</v>
      </c>
      <c r="H264" s="13">
        <f t="shared" si="18"/>
        <v>235.08</v>
      </c>
      <c r="I264" s="13">
        <v>1442.31</v>
      </c>
      <c r="J264" s="13">
        <f t="shared" si="19"/>
        <v>133.99</v>
      </c>
      <c r="K264" s="13">
        <v>491.27</v>
      </c>
      <c r="L264" s="13">
        <f t="shared" si="20"/>
        <v>45.64</v>
      </c>
    </row>
    <row r="265" spans="1:12" ht="16.5" x14ac:dyDescent="0.3">
      <c r="A265" s="6">
        <v>264</v>
      </c>
      <c r="B265" s="5" t="s">
        <v>16</v>
      </c>
      <c r="C265" s="4" t="s">
        <v>11</v>
      </c>
      <c r="D265" s="4">
        <v>11</v>
      </c>
      <c r="E265" s="4">
        <v>1101</v>
      </c>
      <c r="F265" s="4" t="str">
        <f t="shared" si="17"/>
        <v>T4-1101</v>
      </c>
      <c r="G265" s="13">
        <v>2530.37</v>
      </c>
      <c r="H265" s="13">
        <f t="shared" si="18"/>
        <v>235.08</v>
      </c>
      <c r="I265" s="13">
        <v>1442.31</v>
      </c>
      <c r="J265" s="13">
        <f t="shared" si="19"/>
        <v>133.99</v>
      </c>
      <c r="K265" s="13">
        <v>491.27</v>
      </c>
      <c r="L265" s="13">
        <f t="shared" si="20"/>
        <v>45.64</v>
      </c>
    </row>
    <row r="266" spans="1:12" ht="16.5" x14ac:dyDescent="0.3">
      <c r="A266" s="6">
        <v>265</v>
      </c>
      <c r="B266" s="5" t="s">
        <v>16</v>
      </c>
      <c r="C266" s="4" t="s">
        <v>11</v>
      </c>
      <c r="D266" s="4">
        <v>11</v>
      </c>
      <c r="E266" s="7">
        <v>1102</v>
      </c>
      <c r="F266" s="4" t="str">
        <f t="shared" si="17"/>
        <v>T4-1102</v>
      </c>
      <c r="G266" s="13">
        <v>2530.37</v>
      </c>
      <c r="H266" s="13">
        <f t="shared" si="18"/>
        <v>235.08</v>
      </c>
      <c r="I266" s="13">
        <v>1442.31</v>
      </c>
      <c r="J266" s="13">
        <f t="shared" si="19"/>
        <v>133.99</v>
      </c>
      <c r="K266" s="13">
        <v>491.27</v>
      </c>
      <c r="L266" s="13">
        <f t="shared" si="20"/>
        <v>45.64</v>
      </c>
    </row>
    <row r="267" spans="1:12" ht="16.5" x14ac:dyDescent="0.3">
      <c r="A267" s="6">
        <v>266</v>
      </c>
      <c r="B267" s="5" t="s">
        <v>16</v>
      </c>
      <c r="C267" s="4" t="s">
        <v>11</v>
      </c>
      <c r="D267" s="4">
        <v>12</v>
      </c>
      <c r="E267" s="4">
        <v>1201</v>
      </c>
      <c r="F267" s="4" t="str">
        <f t="shared" si="17"/>
        <v>T4-1201</v>
      </c>
      <c r="G267" s="13">
        <v>2530.37</v>
      </c>
      <c r="H267" s="13">
        <f t="shared" si="18"/>
        <v>235.08</v>
      </c>
      <c r="I267" s="13">
        <v>1442.31</v>
      </c>
      <c r="J267" s="13">
        <f t="shared" si="19"/>
        <v>133.99</v>
      </c>
      <c r="K267" s="13">
        <v>491.27</v>
      </c>
      <c r="L267" s="13">
        <f t="shared" si="20"/>
        <v>45.64</v>
      </c>
    </row>
    <row r="268" spans="1:12" ht="16.5" x14ac:dyDescent="0.3">
      <c r="A268" s="6">
        <v>267</v>
      </c>
      <c r="B268" s="5" t="s">
        <v>16</v>
      </c>
      <c r="C268" s="4" t="s">
        <v>11</v>
      </c>
      <c r="D268" s="4">
        <v>12</v>
      </c>
      <c r="E268" s="4">
        <v>1202</v>
      </c>
      <c r="F268" s="4" t="str">
        <f t="shared" si="17"/>
        <v>T4-1202</v>
      </c>
      <c r="G268" s="13">
        <v>2530.37</v>
      </c>
      <c r="H268" s="13">
        <f t="shared" si="18"/>
        <v>235.08</v>
      </c>
      <c r="I268" s="13">
        <v>1442.31</v>
      </c>
      <c r="J268" s="13">
        <f t="shared" si="19"/>
        <v>133.99</v>
      </c>
      <c r="K268" s="13">
        <v>491.27</v>
      </c>
      <c r="L268" s="13">
        <f t="shared" si="20"/>
        <v>45.64</v>
      </c>
    </row>
    <row r="269" spans="1:12" ht="16.5" x14ac:dyDescent="0.3">
      <c r="A269" s="6">
        <v>268</v>
      </c>
      <c r="B269" s="5" t="s">
        <v>16</v>
      </c>
      <c r="C269" s="4" t="s">
        <v>11</v>
      </c>
      <c r="D269" s="4">
        <v>12</v>
      </c>
      <c r="E269" s="4" t="s">
        <v>14</v>
      </c>
      <c r="F269" s="4" t="str">
        <f t="shared" si="17"/>
        <v>T4-1201A</v>
      </c>
      <c r="G269" s="13">
        <v>2530.37</v>
      </c>
      <c r="H269" s="13">
        <f t="shared" si="18"/>
        <v>235.08</v>
      </c>
      <c r="I269" s="13">
        <v>1442.31</v>
      </c>
      <c r="J269" s="13">
        <f t="shared" si="19"/>
        <v>133.99</v>
      </c>
      <c r="K269" s="13">
        <v>491.27</v>
      </c>
      <c r="L269" s="13">
        <f t="shared" si="20"/>
        <v>45.64</v>
      </c>
    </row>
    <row r="270" spans="1:12" ht="16.5" x14ac:dyDescent="0.3">
      <c r="A270" s="6">
        <v>269</v>
      </c>
      <c r="B270" s="5" t="s">
        <v>16</v>
      </c>
      <c r="C270" s="4" t="s">
        <v>11</v>
      </c>
      <c r="D270" s="4">
        <v>12</v>
      </c>
      <c r="E270" s="4" t="s">
        <v>15</v>
      </c>
      <c r="F270" s="4" t="str">
        <f t="shared" si="17"/>
        <v>T4-1202A</v>
      </c>
      <c r="G270" s="13">
        <v>2530.37</v>
      </c>
      <c r="H270" s="13">
        <f t="shared" si="18"/>
        <v>235.08</v>
      </c>
      <c r="I270" s="13">
        <v>1442.31</v>
      </c>
      <c r="J270" s="13">
        <f t="shared" si="19"/>
        <v>133.99</v>
      </c>
      <c r="K270" s="13">
        <v>491.27</v>
      </c>
      <c r="L270" s="13">
        <f t="shared" si="20"/>
        <v>45.64</v>
      </c>
    </row>
    <row r="271" spans="1:12" ht="16.5" x14ac:dyDescent="0.3">
      <c r="A271" s="6">
        <v>270</v>
      </c>
      <c r="B271" s="5" t="s">
        <v>16</v>
      </c>
      <c r="C271" s="4" t="s">
        <v>11</v>
      </c>
      <c r="D271" s="4">
        <v>14</v>
      </c>
      <c r="E271" s="4">
        <v>1401</v>
      </c>
      <c r="F271" s="4" t="str">
        <f t="shared" si="17"/>
        <v>T4-1401</v>
      </c>
      <c r="G271" s="13">
        <v>2530.37</v>
      </c>
      <c r="H271" s="13">
        <f t="shared" si="18"/>
        <v>235.08</v>
      </c>
      <c r="I271" s="13">
        <v>1442.31</v>
      </c>
      <c r="J271" s="13">
        <f t="shared" si="19"/>
        <v>133.99</v>
      </c>
      <c r="K271" s="13">
        <v>491.27</v>
      </c>
      <c r="L271" s="13">
        <f t="shared" si="20"/>
        <v>45.64</v>
      </c>
    </row>
    <row r="272" spans="1:12" ht="16.5" x14ac:dyDescent="0.3">
      <c r="A272" s="6">
        <v>271</v>
      </c>
      <c r="B272" s="5" t="s">
        <v>16</v>
      </c>
      <c r="C272" s="4" t="s">
        <v>11</v>
      </c>
      <c r="D272" s="4">
        <v>14</v>
      </c>
      <c r="E272" s="4">
        <v>1402</v>
      </c>
      <c r="F272" s="4" t="str">
        <f t="shared" si="17"/>
        <v>T4-1402</v>
      </c>
      <c r="G272" s="13">
        <v>2530.37</v>
      </c>
      <c r="H272" s="13">
        <f t="shared" si="18"/>
        <v>235.08</v>
      </c>
      <c r="I272" s="13">
        <v>1442.31</v>
      </c>
      <c r="J272" s="13">
        <f t="shared" si="19"/>
        <v>133.99</v>
      </c>
      <c r="K272" s="13">
        <v>491.27</v>
      </c>
      <c r="L272" s="13">
        <f t="shared" si="20"/>
        <v>45.64</v>
      </c>
    </row>
    <row r="273" spans="1:12" ht="16.5" x14ac:dyDescent="0.3">
      <c r="A273" s="6">
        <v>272</v>
      </c>
      <c r="B273" s="5" t="s">
        <v>16</v>
      </c>
      <c r="C273" s="4" t="s">
        <v>11</v>
      </c>
      <c r="D273" s="4">
        <v>15</v>
      </c>
      <c r="E273" s="4">
        <v>1501</v>
      </c>
      <c r="F273" s="4" t="str">
        <f t="shared" si="17"/>
        <v>T4-1501</v>
      </c>
      <c r="G273" s="13">
        <v>2530.37</v>
      </c>
      <c r="H273" s="13">
        <f t="shared" si="18"/>
        <v>235.08</v>
      </c>
      <c r="I273" s="13">
        <v>1442.31</v>
      </c>
      <c r="J273" s="13">
        <f t="shared" si="19"/>
        <v>133.99</v>
      </c>
      <c r="K273" s="13">
        <v>491.27</v>
      </c>
      <c r="L273" s="13">
        <f t="shared" si="20"/>
        <v>45.64</v>
      </c>
    </row>
    <row r="274" spans="1:12" ht="16.5" x14ac:dyDescent="0.3">
      <c r="A274" s="6">
        <v>273</v>
      </c>
      <c r="B274" s="5" t="s">
        <v>16</v>
      </c>
      <c r="C274" s="4" t="s">
        <v>11</v>
      </c>
      <c r="D274" s="4">
        <v>15</v>
      </c>
      <c r="E274" s="4">
        <v>1502</v>
      </c>
      <c r="F274" s="4" t="str">
        <f t="shared" ref="F274:F337" si="21">CONCATENATE(C274,"-",E274)</f>
        <v>T4-1502</v>
      </c>
      <c r="G274" s="13">
        <v>2530.37</v>
      </c>
      <c r="H274" s="13">
        <f t="shared" si="18"/>
        <v>235.08</v>
      </c>
      <c r="I274" s="13">
        <v>1442.31</v>
      </c>
      <c r="J274" s="13">
        <f t="shared" si="19"/>
        <v>133.99</v>
      </c>
      <c r="K274" s="13">
        <v>491.27</v>
      </c>
      <c r="L274" s="13">
        <f t="shared" si="20"/>
        <v>45.64</v>
      </c>
    </row>
    <row r="275" spans="1:12" ht="16.5" x14ac:dyDescent="0.3">
      <c r="A275" s="6">
        <v>274</v>
      </c>
      <c r="B275" s="5" t="s">
        <v>16</v>
      </c>
      <c r="C275" s="4" t="s">
        <v>11</v>
      </c>
      <c r="D275" s="4">
        <v>16</v>
      </c>
      <c r="E275" s="4">
        <v>1601</v>
      </c>
      <c r="F275" s="4" t="str">
        <f t="shared" si="21"/>
        <v>T4-1601</v>
      </c>
      <c r="G275" s="13">
        <v>2530.37</v>
      </c>
      <c r="H275" s="13">
        <f t="shared" si="18"/>
        <v>235.08</v>
      </c>
      <c r="I275" s="13">
        <v>1442.31</v>
      </c>
      <c r="J275" s="13">
        <f t="shared" si="19"/>
        <v>133.99</v>
      </c>
      <c r="K275" s="13">
        <v>491.27</v>
      </c>
      <c r="L275" s="13">
        <f t="shared" si="20"/>
        <v>45.64</v>
      </c>
    </row>
    <row r="276" spans="1:12" ht="16.5" x14ac:dyDescent="0.3">
      <c r="A276" s="6">
        <v>275</v>
      </c>
      <c r="B276" s="5" t="s">
        <v>16</v>
      </c>
      <c r="C276" s="4" t="s">
        <v>11</v>
      </c>
      <c r="D276" s="4">
        <v>16</v>
      </c>
      <c r="E276" s="4">
        <v>1602</v>
      </c>
      <c r="F276" s="4" t="str">
        <f t="shared" si="21"/>
        <v>T4-1602</v>
      </c>
      <c r="G276" s="13">
        <v>2530.37</v>
      </c>
      <c r="H276" s="13">
        <f t="shared" si="18"/>
        <v>235.08</v>
      </c>
      <c r="I276" s="13">
        <v>1442.31</v>
      </c>
      <c r="J276" s="13">
        <f t="shared" si="19"/>
        <v>133.99</v>
      </c>
      <c r="K276" s="13">
        <v>491.27</v>
      </c>
      <c r="L276" s="13">
        <f t="shared" si="20"/>
        <v>45.64</v>
      </c>
    </row>
    <row r="277" spans="1:12" ht="16.5" x14ac:dyDescent="0.3">
      <c r="A277" s="6">
        <v>276</v>
      </c>
      <c r="B277" s="5" t="s">
        <v>16</v>
      </c>
      <c r="C277" s="4" t="s">
        <v>11</v>
      </c>
      <c r="D277" s="4">
        <v>17</v>
      </c>
      <c r="E277" s="4">
        <v>1701</v>
      </c>
      <c r="F277" s="4" t="str">
        <f t="shared" si="21"/>
        <v>T4-1701</v>
      </c>
      <c r="G277" s="13">
        <v>2530.37</v>
      </c>
      <c r="H277" s="13">
        <f t="shared" si="18"/>
        <v>235.08</v>
      </c>
      <c r="I277" s="13">
        <v>1442.31</v>
      </c>
      <c r="J277" s="13">
        <f t="shared" si="19"/>
        <v>133.99</v>
      </c>
      <c r="K277" s="13">
        <v>491.27</v>
      </c>
      <c r="L277" s="13">
        <f t="shared" si="20"/>
        <v>45.64</v>
      </c>
    </row>
    <row r="278" spans="1:12" ht="16.5" x14ac:dyDescent="0.3">
      <c r="A278" s="6">
        <v>277</v>
      </c>
      <c r="B278" s="5" t="s">
        <v>16</v>
      </c>
      <c r="C278" s="4" t="s">
        <v>11</v>
      </c>
      <c r="D278" s="4">
        <v>17</v>
      </c>
      <c r="E278" s="4">
        <v>1702</v>
      </c>
      <c r="F278" s="4" t="str">
        <f t="shared" si="21"/>
        <v>T4-1702</v>
      </c>
      <c r="G278" s="13">
        <v>2530.37</v>
      </c>
      <c r="H278" s="13">
        <f t="shared" si="18"/>
        <v>235.08</v>
      </c>
      <c r="I278" s="13">
        <v>1442.31</v>
      </c>
      <c r="J278" s="13">
        <f t="shared" si="19"/>
        <v>133.99</v>
      </c>
      <c r="K278" s="13">
        <v>491.27</v>
      </c>
      <c r="L278" s="13">
        <f t="shared" si="20"/>
        <v>45.64</v>
      </c>
    </row>
    <row r="279" spans="1:12" ht="16.5" x14ac:dyDescent="0.3">
      <c r="A279" s="6">
        <v>278</v>
      </c>
      <c r="B279" s="5" t="s">
        <v>16</v>
      </c>
      <c r="C279" s="4" t="s">
        <v>11</v>
      </c>
      <c r="D279" s="4">
        <v>18</v>
      </c>
      <c r="E279" s="4">
        <v>1801</v>
      </c>
      <c r="F279" s="4" t="str">
        <f t="shared" si="21"/>
        <v>T4-1801</v>
      </c>
      <c r="G279" s="13">
        <v>2530.37</v>
      </c>
      <c r="H279" s="13">
        <f t="shared" si="18"/>
        <v>235.08</v>
      </c>
      <c r="I279" s="13">
        <v>1442.31</v>
      </c>
      <c r="J279" s="13">
        <f t="shared" si="19"/>
        <v>133.99</v>
      </c>
      <c r="K279" s="13">
        <v>491.27</v>
      </c>
      <c r="L279" s="13">
        <f t="shared" si="20"/>
        <v>45.64</v>
      </c>
    </row>
    <row r="280" spans="1:12" ht="16.5" x14ac:dyDescent="0.3">
      <c r="A280" s="6">
        <v>279</v>
      </c>
      <c r="B280" s="5" t="s">
        <v>16</v>
      </c>
      <c r="C280" s="4" t="s">
        <v>11</v>
      </c>
      <c r="D280" s="4">
        <v>18</v>
      </c>
      <c r="E280" s="4">
        <v>1802</v>
      </c>
      <c r="F280" s="4" t="str">
        <f t="shared" si="21"/>
        <v>T4-1802</v>
      </c>
      <c r="G280" s="13">
        <v>2530.37</v>
      </c>
      <c r="H280" s="13">
        <f t="shared" si="18"/>
        <v>235.08</v>
      </c>
      <c r="I280" s="13">
        <v>1442.31</v>
      </c>
      <c r="J280" s="13">
        <f t="shared" si="19"/>
        <v>133.99</v>
      </c>
      <c r="K280" s="13">
        <v>491.27</v>
      </c>
      <c r="L280" s="13">
        <f t="shared" si="20"/>
        <v>45.64</v>
      </c>
    </row>
    <row r="281" spans="1:12" ht="16.5" x14ac:dyDescent="0.3">
      <c r="A281" s="6">
        <v>280</v>
      </c>
      <c r="B281" s="5" t="s">
        <v>16</v>
      </c>
      <c r="C281" s="4" t="s">
        <v>11</v>
      </c>
      <c r="D281" s="4">
        <v>19</v>
      </c>
      <c r="E281" s="4">
        <v>1901</v>
      </c>
      <c r="F281" s="4" t="str">
        <f t="shared" si="21"/>
        <v>T4-1901</v>
      </c>
      <c r="G281" s="13">
        <v>2530.37</v>
      </c>
      <c r="H281" s="13">
        <f t="shared" si="18"/>
        <v>235.08</v>
      </c>
      <c r="I281" s="13">
        <v>1442.31</v>
      </c>
      <c r="J281" s="13">
        <f t="shared" si="19"/>
        <v>133.99</v>
      </c>
      <c r="K281" s="13">
        <v>491.27</v>
      </c>
      <c r="L281" s="13">
        <f t="shared" si="20"/>
        <v>45.64</v>
      </c>
    </row>
    <row r="282" spans="1:12" ht="16.5" x14ac:dyDescent="0.3">
      <c r="A282" s="6">
        <v>281</v>
      </c>
      <c r="B282" s="5" t="s">
        <v>16</v>
      </c>
      <c r="C282" s="4" t="s">
        <v>11</v>
      </c>
      <c r="D282" s="4">
        <v>19</v>
      </c>
      <c r="E282" s="8">
        <v>1902</v>
      </c>
      <c r="F282" s="4" t="str">
        <f t="shared" si="21"/>
        <v>T4-1902</v>
      </c>
      <c r="G282" s="13">
        <v>2530.37</v>
      </c>
      <c r="H282" s="13">
        <f t="shared" si="18"/>
        <v>235.08</v>
      </c>
      <c r="I282" s="13">
        <v>1442.31</v>
      </c>
      <c r="J282" s="13">
        <f t="shared" si="19"/>
        <v>133.99</v>
      </c>
      <c r="K282" s="13">
        <v>491.27</v>
      </c>
      <c r="L282" s="13">
        <f t="shared" si="20"/>
        <v>45.64</v>
      </c>
    </row>
    <row r="283" spans="1:12" ht="16.5" x14ac:dyDescent="0.3">
      <c r="A283" s="6">
        <v>282</v>
      </c>
      <c r="B283" s="5" t="s">
        <v>16</v>
      </c>
      <c r="C283" s="4" t="s">
        <v>11</v>
      </c>
      <c r="D283" s="4">
        <v>20</v>
      </c>
      <c r="E283" s="4">
        <v>2001</v>
      </c>
      <c r="F283" s="4" t="str">
        <f t="shared" si="21"/>
        <v>T4-2001</v>
      </c>
      <c r="G283" s="13">
        <v>2530.37</v>
      </c>
      <c r="H283" s="13">
        <f t="shared" si="18"/>
        <v>235.08</v>
      </c>
      <c r="I283" s="13">
        <v>1442.31</v>
      </c>
      <c r="J283" s="13">
        <f t="shared" si="19"/>
        <v>133.99</v>
      </c>
      <c r="K283" s="13">
        <v>491.27</v>
      </c>
      <c r="L283" s="13">
        <f t="shared" si="20"/>
        <v>45.64</v>
      </c>
    </row>
    <row r="284" spans="1:12" ht="16.5" x14ac:dyDescent="0.3">
      <c r="A284" s="6">
        <v>283</v>
      </c>
      <c r="B284" s="5" t="s">
        <v>16</v>
      </c>
      <c r="C284" s="4" t="s">
        <v>11</v>
      </c>
      <c r="D284" s="4">
        <v>20</v>
      </c>
      <c r="E284" s="4">
        <v>2002</v>
      </c>
      <c r="F284" s="4" t="str">
        <f t="shared" si="21"/>
        <v>T4-2002</v>
      </c>
      <c r="G284" s="13">
        <v>2530.37</v>
      </c>
      <c r="H284" s="13">
        <f t="shared" si="18"/>
        <v>235.08</v>
      </c>
      <c r="I284" s="13">
        <v>1442.31</v>
      </c>
      <c r="J284" s="13">
        <f t="shared" si="19"/>
        <v>133.99</v>
      </c>
      <c r="K284" s="13">
        <v>491.27</v>
      </c>
      <c r="L284" s="13">
        <f t="shared" si="20"/>
        <v>45.64</v>
      </c>
    </row>
    <row r="285" spans="1:12" ht="16.5" x14ac:dyDescent="0.3">
      <c r="A285" s="6">
        <v>284</v>
      </c>
      <c r="B285" s="5" t="s">
        <v>16</v>
      </c>
      <c r="C285" s="4" t="s">
        <v>11</v>
      </c>
      <c r="D285" s="4">
        <v>21</v>
      </c>
      <c r="E285" s="4">
        <v>2101</v>
      </c>
      <c r="F285" s="4" t="str">
        <f t="shared" si="21"/>
        <v>T4-2101</v>
      </c>
      <c r="G285" s="13">
        <v>2530.37</v>
      </c>
      <c r="H285" s="13">
        <f t="shared" si="18"/>
        <v>235.08</v>
      </c>
      <c r="I285" s="13">
        <v>1442.31</v>
      </c>
      <c r="J285" s="13">
        <f t="shared" si="19"/>
        <v>133.99</v>
      </c>
      <c r="K285" s="13">
        <v>491.27</v>
      </c>
      <c r="L285" s="13">
        <f t="shared" si="20"/>
        <v>45.64</v>
      </c>
    </row>
    <row r="286" spans="1:12" ht="16.5" x14ac:dyDescent="0.3">
      <c r="A286" s="6">
        <v>285</v>
      </c>
      <c r="B286" s="5" t="s">
        <v>16</v>
      </c>
      <c r="C286" s="4" t="s">
        <v>11</v>
      </c>
      <c r="D286" s="4">
        <v>21</v>
      </c>
      <c r="E286" s="4">
        <v>2102</v>
      </c>
      <c r="F286" s="4" t="str">
        <f t="shared" si="21"/>
        <v>T4-2102</v>
      </c>
      <c r="G286" s="13">
        <v>2530.37</v>
      </c>
      <c r="H286" s="13">
        <f t="shared" si="18"/>
        <v>235.08</v>
      </c>
      <c r="I286" s="13">
        <v>1442.31</v>
      </c>
      <c r="J286" s="13">
        <f t="shared" si="19"/>
        <v>133.99</v>
      </c>
      <c r="K286" s="13">
        <v>491.27</v>
      </c>
      <c r="L286" s="13">
        <f t="shared" si="20"/>
        <v>45.64</v>
      </c>
    </row>
    <row r="287" spans="1:12" ht="16.5" x14ac:dyDescent="0.3">
      <c r="A287" s="6">
        <v>286</v>
      </c>
      <c r="B287" s="5" t="s">
        <v>16</v>
      </c>
      <c r="C287" s="4" t="s">
        <v>11</v>
      </c>
      <c r="D287" s="4">
        <v>22</v>
      </c>
      <c r="E287" s="4">
        <v>2201</v>
      </c>
      <c r="F287" s="4" t="str">
        <f t="shared" si="21"/>
        <v>T4-2201</v>
      </c>
      <c r="G287" s="13">
        <v>2530.37</v>
      </c>
      <c r="H287" s="13">
        <f t="shared" si="18"/>
        <v>235.08</v>
      </c>
      <c r="I287" s="13">
        <v>1442.31</v>
      </c>
      <c r="J287" s="13">
        <f t="shared" si="19"/>
        <v>133.99</v>
      </c>
      <c r="K287" s="13">
        <v>491.27</v>
      </c>
      <c r="L287" s="13">
        <f t="shared" si="20"/>
        <v>45.64</v>
      </c>
    </row>
    <row r="288" spans="1:12" ht="16.5" x14ac:dyDescent="0.3">
      <c r="A288" s="6">
        <v>287</v>
      </c>
      <c r="B288" s="5" t="s">
        <v>16</v>
      </c>
      <c r="C288" s="4" t="s">
        <v>11</v>
      </c>
      <c r="D288" s="4">
        <v>22</v>
      </c>
      <c r="E288" s="4">
        <v>2202</v>
      </c>
      <c r="F288" s="4" t="str">
        <f t="shared" si="21"/>
        <v>T4-2202</v>
      </c>
      <c r="G288" s="13">
        <v>2530.37</v>
      </c>
      <c r="H288" s="13">
        <f t="shared" si="18"/>
        <v>235.08</v>
      </c>
      <c r="I288" s="13">
        <v>1442.31</v>
      </c>
      <c r="J288" s="13">
        <f t="shared" si="19"/>
        <v>133.99</v>
      </c>
      <c r="K288" s="13">
        <v>491.27</v>
      </c>
      <c r="L288" s="13">
        <f t="shared" si="20"/>
        <v>45.64</v>
      </c>
    </row>
    <row r="289" spans="1:12" ht="16.5" x14ac:dyDescent="0.3">
      <c r="A289" s="6">
        <v>288</v>
      </c>
      <c r="B289" s="5" t="s">
        <v>16</v>
      </c>
      <c r="C289" s="4" t="s">
        <v>11</v>
      </c>
      <c r="D289" s="4">
        <v>23</v>
      </c>
      <c r="E289" s="4">
        <v>2301</v>
      </c>
      <c r="F289" s="4" t="str">
        <f t="shared" si="21"/>
        <v>T4-2301</v>
      </c>
      <c r="G289" s="13">
        <v>2530.37</v>
      </c>
      <c r="H289" s="13">
        <f t="shared" si="18"/>
        <v>235.08</v>
      </c>
      <c r="I289" s="13">
        <v>1442.31</v>
      </c>
      <c r="J289" s="13">
        <f t="shared" si="19"/>
        <v>133.99</v>
      </c>
      <c r="K289" s="13">
        <v>491.27</v>
      </c>
      <c r="L289" s="13">
        <f t="shared" si="20"/>
        <v>45.64</v>
      </c>
    </row>
    <row r="290" spans="1:12" ht="16.5" x14ac:dyDescent="0.3">
      <c r="A290" s="6">
        <v>289</v>
      </c>
      <c r="B290" s="5" t="s">
        <v>16</v>
      </c>
      <c r="C290" s="4" t="s">
        <v>11</v>
      </c>
      <c r="D290" s="4">
        <v>23</v>
      </c>
      <c r="E290" s="4">
        <v>2302</v>
      </c>
      <c r="F290" s="4" t="str">
        <f t="shared" si="21"/>
        <v>T4-2302</v>
      </c>
      <c r="G290" s="13">
        <v>2530.37</v>
      </c>
      <c r="H290" s="13">
        <f t="shared" si="18"/>
        <v>235.08</v>
      </c>
      <c r="I290" s="13">
        <v>1442.31</v>
      </c>
      <c r="J290" s="13">
        <f t="shared" si="19"/>
        <v>133.99</v>
      </c>
      <c r="K290" s="13">
        <v>491.27</v>
      </c>
      <c r="L290" s="13">
        <f t="shared" si="20"/>
        <v>45.64</v>
      </c>
    </row>
    <row r="291" spans="1:12" ht="16.5" x14ac:dyDescent="0.3">
      <c r="A291" s="6">
        <v>290</v>
      </c>
      <c r="B291" s="5" t="s">
        <v>16</v>
      </c>
      <c r="C291" s="4" t="s">
        <v>11</v>
      </c>
      <c r="D291" s="4">
        <v>24</v>
      </c>
      <c r="E291" s="4">
        <v>2401</v>
      </c>
      <c r="F291" s="4" t="str">
        <f t="shared" si="21"/>
        <v>T4-2401</v>
      </c>
      <c r="G291" s="13">
        <v>2530.37</v>
      </c>
      <c r="H291" s="13">
        <f t="shared" si="18"/>
        <v>235.08</v>
      </c>
      <c r="I291" s="13">
        <v>1442.31</v>
      </c>
      <c r="J291" s="13">
        <f t="shared" si="19"/>
        <v>133.99</v>
      </c>
      <c r="K291" s="13">
        <v>491.27</v>
      </c>
      <c r="L291" s="13">
        <f t="shared" si="20"/>
        <v>45.64</v>
      </c>
    </row>
    <row r="292" spans="1:12" ht="16.5" x14ac:dyDescent="0.3">
      <c r="A292" s="6">
        <v>291</v>
      </c>
      <c r="B292" s="5" t="s">
        <v>16</v>
      </c>
      <c r="C292" s="4" t="s">
        <v>11</v>
      </c>
      <c r="D292" s="4">
        <v>24</v>
      </c>
      <c r="E292" s="4">
        <v>2402</v>
      </c>
      <c r="F292" s="4" t="str">
        <f t="shared" si="21"/>
        <v>T4-2402</v>
      </c>
      <c r="G292" s="13">
        <v>2530.37</v>
      </c>
      <c r="H292" s="13">
        <f t="shared" si="18"/>
        <v>235.08</v>
      </c>
      <c r="I292" s="13">
        <v>1442.31</v>
      </c>
      <c r="J292" s="13">
        <f t="shared" si="19"/>
        <v>133.99</v>
      </c>
      <c r="K292" s="13">
        <v>491.27</v>
      </c>
      <c r="L292" s="13">
        <f t="shared" si="20"/>
        <v>45.64</v>
      </c>
    </row>
    <row r="293" spans="1:12" ht="16.5" x14ac:dyDescent="0.3">
      <c r="A293" s="6">
        <v>292</v>
      </c>
      <c r="B293" s="5" t="s">
        <v>16</v>
      </c>
      <c r="C293" s="4" t="s">
        <v>11</v>
      </c>
      <c r="D293" s="4">
        <v>25</v>
      </c>
      <c r="E293" s="4">
        <v>2501</v>
      </c>
      <c r="F293" s="4" t="str">
        <f t="shared" si="21"/>
        <v>T4-2501</v>
      </c>
      <c r="G293" s="13">
        <v>2530.37</v>
      </c>
      <c r="H293" s="13">
        <f t="shared" si="18"/>
        <v>235.08</v>
      </c>
      <c r="I293" s="13">
        <v>1442.31</v>
      </c>
      <c r="J293" s="13">
        <f t="shared" si="19"/>
        <v>133.99</v>
      </c>
      <c r="K293" s="13">
        <v>491.27</v>
      </c>
      <c r="L293" s="13">
        <f t="shared" si="20"/>
        <v>45.64</v>
      </c>
    </row>
    <row r="294" spans="1:12" ht="16.5" x14ac:dyDescent="0.3">
      <c r="A294" s="6">
        <v>293</v>
      </c>
      <c r="B294" s="5" t="s">
        <v>16</v>
      </c>
      <c r="C294" s="4" t="s">
        <v>11</v>
      </c>
      <c r="D294" s="4">
        <v>25</v>
      </c>
      <c r="E294" s="4">
        <v>2502</v>
      </c>
      <c r="F294" s="4" t="str">
        <f t="shared" si="21"/>
        <v>T4-2502</v>
      </c>
      <c r="G294" s="13">
        <v>2530.37</v>
      </c>
      <c r="H294" s="13">
        <f t="shared" si="18"/>
        <v>235.08</v>
      </c>
      <c r="I294" s="13">
        <v>1442.31</v>
      </c>
      <c r="J294" s="13">
        <f t="shared" si="19"/>
        <v>133.99</v>
      </c>
      <c r="K294" s="13">
        <v>491.27</v>
      </c>
      <c r="L294" s="13">
        <f t="shared" si="20"/>
        <v>45.64</v>
      </c>
    </row>
    <row r="295" spans="1:12" ht="16.5" x14ac:dyDescent="0.3">
      <c r="A295" s="6">
        <v>294</v>
      </c>
      <c r="B295" s="5" t="s">
        <v>16</v>
      </c>
      <c r="C295" s="4" t="s">
        <v>11</v>
      </c>
      <c r="D295" s="4">
        <v>26</v>
      </c>
      <c r="E295" s="4">
        <v>2601</v>
      </c>
      <c r="F295" s="4" t="str">
        <f t="shared" si="21"/>
        <v>T4-2601</v>
      </c>
      <c r="G295" s="13">
        <v>2530.37</v>
      </c>
      <c r="H295" s="13">
        <f t="shared" si="18"/>
        <v>235.08</v>
      </c>
      <c r="I295" s="13">
        <v>1442.31</v>
      </c>
      <c r="J295" s="13">
        <f t="shared" si="19"/>
        <v>133.99</v>
      </c>
      <c r="K295" s="13">
        <v>491.27</v>
      </c>
      <c r="L295" s="13">
        <f t="shared" si="20"/>
        <v>45.64</v>
      </c>
    </row>
    <row r="296" spans="1:12" ht="16.5" x14ac:dyDescent="0.3">
      <c r="A296" s="6">
        <v>295</v>
      </c>
      <c r="B296" s="5" t="s">
        <v>16</v>
      </c>
      <c r="C296" s="4" t="s">
        <v>11</v>
      </c>
      <c r="D296" s="4">
        <v>26</v>
      </c>
      <c r="E296" s="4">
        <v>2602</v>
      </c>
      <c r="F296" s="4" t="str">
        <f t="shared" si="21"/>
        <v>T4-2602</v>
      </c>
      <c r="G296" s="13">
        <v>2530.37</v>
      </c>
      <c r="H296" s="13">
        <f t="shared" si="18"/>
        <v>235.08</v>
      </c>
      <c r="I296" s="13">
        <v>1442.31</v>
      </c>
      <c r="J296" s="13">
        <f t="shared" si="19"/>
        <v>133.99</v>
      </c>
      <c r="K296" s="13">
        <v>491.27</v>
      </c>
      <c r="L296" s="13">
        <f t="shared" si="20"/>
        <v>45.64</v>
      </c>
    </row>
    <row r="297" spans="1:12" ht="16.5" x14ac:dyDescent="0.3">
      <c r="A297" s="6">
        <v>296</v>
      </c>
      <c r="B297" s="5" t="s">
        <v>16</v>
      </c>
      <c r="C297" s="4" t="s">
        <v>11</v>
      </c>
      <c r="D297" s="4">
        <v>27</v>
      </c>
      <c r="E297" s="4">
        <v>2701</v>
      </c>
      <c r="F297" s="4" t="str">
        <f t="shared" si="21"/>
        <v>T4-2701</v>
      </c>
      <c r="G297" s="13">
        <v>2530.37</v>
      </c>
      <c r="H297" s="13">
        <f t="shared" si="18"/>
        <v>235.08</v>
      </c>
      <c r="I297" s="13">
        <v>1442.31</v>
      </c>
      <c r="J297" s="13">
        <f t="shared" si="19"/>
        <v>133.99</v>
      </c>
      <c r="K297" s="13">
        <v>491.27</v>
      </c>
      <c r="L297" s="13">
        <f t="shared" si="20"/>
        <v>45.64</v>
      </c>
    </row>
    <row r="298" spans="1:12" ht="16.5" x14ac:dyDescent="0.3">
      <c r="A298" s="6">
        <v>297</v>
      </c>
      <c r="B298" s="5" t="s">
        <v>16</v>
      </c>
      <c r="C298" s="4" t="s">
        <v>11</v>
      </c>
      <c r="D298" s="4">
        <v>27</v>
      </c>
      <c r="E298" s="4">
        <v>2702</v>
      </c>
      <c r="F298" s="4" t="str">
        <f t="shared" si="21"/>
        <v>T4-2702</v>
      </c>
      <c r="G298" s="13">
        <v>2530.37</v>
      </c>
      <c r="H298" s="13">
        <f t="shared" si="18"/>
        <v>235.08</v>
      </c>
      <c r="I298" s="13">
        <v>1442.31</v>
      </c>
      <c r="J298" s="13">
        <f t="shared" si="19"/>
        <v>133.99</v>
      </c>
      <c r="K298" s="13">
        <v>491.27</v>
      </c>
      <c r="L298" s="13">
        <f t="shared" si="20"/>
        <v>45.64</v>
      </c>
    </row>
    <row r="299" spans="1:12" ht="16.5" x14ac:dyDescent="0.3">
      <c r="A299" s="6">
        <v>298</v>
      </c>
      <c r="B299" s="5" t="s">
        <v>16</v>
      </c>
      <c r="C299" s="4" t="s">
        <v>11</v>
      </c>
      <c r="D299" s="4">
        <v>28</v>
      </c>
      <c r="E299" s="4">
        <v>2801</v>
      </c>
      <c r="F299" s="4" t="str">
        <f t="shared" si="21"/>
        <v>T4-2801</v>
      </c>
      <c r="G299" s="13">
        <v>2530.37</v>
      </c>
      <c r="H299" s="13">
        <f t="shared" si="18"/>
        <v>235.08</v>
      </c>
      <c r="I299" s="13">
        <v>1442.31</v>
      </c>
      <c r="J299" s="13">
        <f t="shared" si="19"/>
        <v>133.99</v>
      </c>
      <c r="K299" s="13">
        <v>491.27</v>
      </c>
      <c r="L299" s="13">
        <f t="shared" si="20"/>
        <v>45.64</v>
      </c>
    </row>
    <row r="300" spans="1:12" ht="16.5" x14ac:dyDescent="0.3">
      <c r="A300" s="6">
        <v>299</v>
      </c>
      <c r="B300" s="5" t="s">
        <v>16</v>
      </c>
      <c r="C300" s="4" t="s">
        <v>11</v>
      </c>
      <c r="D300" s="4">
        <v>28</v>
      </c>
      <c r="E300" s="4">
        <v>2802</v>
      </c>
      <c r="F300" s="4" t="str">
        <f t="shared" si="21"/>
        <v>T4-2802</v>
      </c>
      <c r="G300" s="13">
        <v>2530.37</v>
      </c>
      <c r="H300" s="13">
        <f t="shared" si="18"/>
        <v>235.08</v>
      </c>
      <c r="I300" s="13">
        <v>1442.31</v>
      </c>
      <c r="J300" s="13">
        <f t="shared" si="19"/>
        <v>133.99</v>
      </c>
      <c r="K300" s="13">
        <v>491.27</v>
      </c>
      <c r="L300" s="13">
        <f t="shared" si="20"/>
        <v>45.64</v>
      </c>
    </row>
    <row r="301" spans="1:12" ht="16.5" x14ac:dyDescent="0.3">
      <c r="A301" s="6">
        <v>300</v>
      </c>
      <c r="B301" s="5" t="s">
        <v>16</v>
      </c>
      <c r="C301" s="4" t="s">
        <v>11</v>
      </c>
      <c r="D301" s="4">
        <v>29</v>
      </c>
      <c r="E301" s="4">
        <v>2901</v>
      </c>
      <c r="F301" s="4" t="str">
        <f t="shared" si="21"/>
        <v>T4-2901</v>
      </c>
      <c r="G301" s="13">
        <v>2530.37</v>
      </c>
      <c r="H301" s="13">
        <f t="shared" si="18"/>
        <v>235.08</v>
      </c>
      <c r="I301" s="13">
        <v>1442.31</v>
      </c>
      <c r="J301" s="13">
        <f t="shared" si="19"/>
        <v>133.99</v>
      </c>
      <c r="K301" s="13">
        <v>491.27</v>
      </c>
      <c r="L301" s="13">
        <f t="shared" si="20"/>
        <v>45.64</v>
      </c>
    </row>
    <row r="302" spans="1:12" ht="16.5" x14ac:dyDescent="0.3">
      <c r="A302" s="6">
        <v>301</v>
      </c>
      <c r="B302" s="5" t="s">
        <v>16</v>
      </c>
      <c r="C302" s="4" t="s">
        <v>11</v>
      </c>
      <c r="D302" s="4">
        <v>29</v>
      </c>
      <c r="E302" s="4">
        <v>2902</v>
      </c>
      <c r="F302" s="4" t="str">
        <f t="shared" si="21"/>
        <v>T4-2902</v>
      </c>
      <c r="G302" s="13">
        <v>2530.37</v>
      </c>
      <c r="H302" s="13">
        <f t="shared" si="18"/>
        <v>235.08</v>
      </c>
      <c r="I302" s="13">
        <v>1442.31</v>
      </c>
      <c r="J302" s="13">
        <f t="shared" si="19"/>
        <v>133.99</v>
      </c>
      <c r="K302" s="13">
        <v>491.27</v>
      </c>
      <c r="L302" s="13">
        <f t="shared" si="20"/>
        <v>45.64</v>
      </c>
    </row>
    <row r="303" spans="1:12" ht="16.5" x14ac:dyDescent="0.3">
      <c r="A303" s="6">
        <v>302</v>
      </c>
      <c r="B303" s="5" t="s">
        <v>16</v>
      </c>
      <c r="C303" s="4" t="s">
        <v>11</v>
      </c>
      <c r="D303" s="4">
        <v>30</v>
      </c>
      <c r="E303" s="4">
        <v>3001</v>
      </c>
      <c r="F303" s="4" t="str">
        <f t="shared" si="21"/>
        <v>T4-3001</v>
      </c>
      <c r="G303" s="13">
        <v>2530.37</v>
      </c>
      <c r="H303" s="13">
        <f t="shared" si="18"/>
        <v>235.08</v>
      </c>
      <c r="I303" s="13">
        <v>1442.31</v>
      </c>
      <c r="J303" s="13">
        <f t="shared" si="19"/>
        <v>133.99</v>
      </c>
      <c r="K303" s="13">
        <v>491.27</v>
      </c>
      <c r="L303" s="13">
        <f t="shared" si="20"/>
        <v>45.64</v>
      </c>
    </row>
    <row r="304" spans="1:12" ht="16.5" x14ac:dyDescent="0.3">
      <c r="A304" s="6">
        <v>303</v>
      </c>
      <c r="B304" s="5" t="s">
        <v>16</v>
      </c>
      <c r="C304" s="4" t="s">
        <v>11</v>
      </c>
      <c r="D304" s="4">
        <v>30</v>
      </c>
      <c r="E304" s="4">
        <v>3002</v>
      </c>
      <c r="F304" s="4" t="str">
        <f t="shared" si="21"/>
        <v>T4-3002</v>
      </c>
      <c r="G304" s="13">
        <v>2530.37</v>
      </c>
      <c r="H304" s="13">
        <f t="shared" si="18"/>
        <v>235.08</v>
      </c>
      <c r="I304" s="13">
        <v>1442.31</v>
      </c>
      <c r="J304" s="13">
        <f t="shared" si="19"/>
        <v>133.99</v>
      </c>
      <c r="K304" s="13">
        <v>491.27</v>
      </c>
      <c r="L304" s="13">
        <f t="shared" si="20"/>
        <v>45.64</v>
      </c>
    </row>
    <row r="305" spans="1:12" ht="16.5" x14ac:dyDescent="0.3">
      <c r="A305" s="6">
        <v>304</v>
      </c>
      <c r="B305" s="5" t="s">
        <v>16</v>
      </c>
      <c r="C305" s="4" t="s">
        <v>11</v>
      </c>
      <c r="D305" s="4">
        <v>31</v>
      </c>
      <c r="E305" s="4">
        <v>3101</v>
      </c>
      <c r="F305" s="4" t="str">
        <f t="shared" si="21"/>
        <v>T4-3101</v>
      </c>
      <c r="G305" s="13">
        <v>2530.37</v>
      </c>
      <c r="H305" s="13">
        <f t="shared" si="18"/>
        <v>235.08</v>
      </c>
      <c r="I305" s="13">
        <v>1442.31</v>
      </c>
      <c r="J305" s="13">
        <f t="shared" si="19"/>
        <v>133.99</v>
      </c>
      <c r="K305" s="13">
        <v>491.27</v>
      </c>
      <c r="L305" s="13">
        <f t="shared" si="20"/>
        <v>45.64</v>
      </c>
    </row>
    <row r="306" spans="1:12" ht="16.5" x14ac:dyDescent="0.3">
      <c r="A306" s="6">
        <v>305</v>
      </c>
      <c r="B306" s="5" t="s">
        <v>16</v>
      </c>
      <c r="C306" s="4" t="s">
        <v>11</v>
      </c>
      <c r="D306" s="4">
        <v>31</v>
      </c>
      <c r="E306" s="4">
        <v>3102</v>
      </c>
      <c r="F306" s="4" t="str">
        <f t="shared" si="21"/>
        <v>T4-3102</v>
      </c>
      <c r="G306" s="13">
        <v>2530.37</v>
      </c>
      <c r="H306" s="13">
        <f t="shared" si="18"/>
        <v>235.08</v>
      </c>
      <c r="I306" s="13">
        <v>1442.31</v>
      </c>
      <c r="J306" s="13">
        <f t="shared" si="19"/>
        <v>133.99</v>
      </c>
      <c r="K306" s="13">
        <v>491.27</v>
      </c>
      <c r="L306" s="13">
        <f t="shared" si="20"/>
        <v>45.64</v>
      </c>
    </row>
    <row r="307" spans="1:12" ht="16.5" x14ac:dyDescent="0.3">
      <c r="A307" s="6">
        <v>306</v>
      </c>
      <c r="B307" s="5" t="s">
        <v>16</v>
      </c>
      <c r="C307" s="4" t="s">
        <v>11</v>
      </c>
      <c r="D307" s="4">
        <v>32</v>
      </c>
      <c r="E307" s="4">
        <v>3201</v>
      </c>
      <c r="F307" s="4" t="str">
        <f t="shared" si="21"/>
        <v>T4-3201</v>
      </c>
      <c r="G307" s="13">
        <v>2530.37</v>
      </c>
      <c r="H307" s="13">
        <f t="shared" si="18"/>
        <v>235.08</v>
      </c>
      <c r="I307" s="13">
        <v>1442.31</v>
      </c>
      <c r="J307" s="13">
        <f t="shared" si="19"/>
        <v>133.99</v>
      </c>
      <c r="K307" s="13">
        <v>491.27</v>
      </c>
      <c r="L307" s="13">
        <f t="shared" si="20"/>
        <v>45.64</v>
      </c>
    </row>
    <row r="308" spans="1:12" ht="16.5" x14ac:dyDescent="0.3">
      <c r="A308" s="6">
        <v>307</v>
      </c>
      <c r="B308" s="5" t="s">
        <v>16</v>
      </c>
      <c r="C308" s="4" t="s">
        <v>11</v>
      </c>
      <c r="D308" s="4">
        <v>32</v>
      </c>
      <c r="E308" s="4">
        <v>3202</v>
      </c>
      <c r="F308" s="4" t="str">
        <f t="shared" si="21"/>
        <v>T4-3202</v>
      </c>
      <c r="G308" s="13">
        <v>2530.37</v>
      </c>
      <c r="H308" s="13">
        <f t="shared" si="18"/>
        <v>235.08</v>
      </c>
      <c r="I308" s="13">
        <v>1442.31</v>
      </c>
      <c r="J308" s="13">
        <f t="shared" si="19"/>
        <v>133.99</v>
      </c>
      <c r="K308" s="13">
        <v>491.27</v>
      </c>
      <c r="L308" s="13">
        <f t="shared" si="20"/>
        <v>45.64</v>
      </c>
    </row>
    <row r="309" spans="1:12" ht="16.5" x14ac:dyDescent="0.3">
      <c r="A309" s="6">
        <v>308</v>
      </c>
      <c r="B309" s="5" t="s">
        <v>16</v>
      </c>
      <c r="C309" s="4" t="s">
        <v>11</v>
      </c>
      <c r="D309" s="4">
        <v>33</v>
      </c>
      <c r="E309" s="4">
        <v>3301</v>
      </c>
      <c r="F309" s="4" t="str">
        <f t="shared" si="21"/>
        <v>T4-3301</v>
      </c>
      <c r="G309" s="13">
        <v>2530.37</v>
      </c>
      <c r="H309" s="13">
        <f t="shared" si="18"/>
        <v>235.08</v>
      </c>
      <c r="I309" s="13">
        <v>1442.31</v>
      </c>
      <c r="J309" s="13">
        <f t="shared" si="19"/>
        <v>133.99</v>
      </c>
      <c r="K309" s="13">
        <v>491.27</v>
      </c>
      <c r="L309" s="13">
        <f t="shared" si="20"/>
        <v>45.64</v>
      </c>
    </row>
    <row r="310" spans="1:12" ht="16.5" x14ac:dyDescent="0.3">
      <c r="A310" s="6">
        <v>309</v>
      </c>
      <c r="B310" s="5" t="s">
        <v>16</v>
      </c>
      <c r="C310" s="4" t="s">
        <v>11</v>
      </c>
      <c r="D310" s="4">
        <v>33</v>
      </c>
      <c r="E310" s="4">
        <v>3302</v>
      </c>
      <c r="F310" s="4" t="str">
        <f t="shared" si="21"/>
        <v>T4-3302</v>
      </c>
      <c r="G310" s="13">
        <v>2530.37</v>
      </c>
      <c r="H310" s="13">
        <f t="shared" si="18"/>
        <v>235.08</v>
      </c>
      <c r="I310" s="13">
        <v>1442.31</v>
      </c>
      <c r="J310" s="13">
        <f t="shared" si="19"/>
        <v>133.99</v>
      </c>
      <c r="K310" s="13">
        <v>491.27</v>
      </c>
      <c r="L310" s="13">
        <f t="shared" si="20"/>
        <v>45.64</v>
      </c>
    </row>
    <row r="311" spans="1:12" ht="16.5" x14ac:dyDescent="0.3">
      <c r="A311" s="6">
        <v>310</v>
      </c>
      <c r="B311" s="5" t="s">
        <v>16</v>
      </c>
      <c r="C311" s="4" t="s">
        <v>11</v>
      </c>
      <c r="D311" s="4">
        <v>34</v>
      </c>
      <c r="E311" s="4">
        <v>3401</v>
      </c>
      <c r="F311" s="4" t="str">
        <f t="shared" si="21"/>
        <v>T4-3401</v>
      </c>
      <c r="G311" s="13">
        <v>2530.37</v>
      </c>
      <c r="H311" s="13">
        <f t="shared" si="18"/>
        <v>235.08</v>
      </c>
      <c r="I311" s="13">
        <v>1442.31</v>
      </c>
      <c r="J311" s="13">
        <f t="shared" si="19"/>
        <v>133.99</v>
      </c>
      <c r="K311" s="13">
        <v>491.27</v>
      </c>
      <c r="L311" s="13">
        <f t="shared" si="20"/>
        <v>45.64</v>
      </c>
    </row>
    <row r="312" spans="1:12" ht="16.5" x14ac:dyDescent="0.3">
      <c r="A312" s="6">
        <v>311</v>
      </c>
      <c r="B312" s="5" t="s">
        <v>16</v>
      </c>
      <c r="C312" s="4" t="s">
        <v>11</v>
      </c>
      <c r="D312" s="4">
        <v>34</v>
      </c>
      <c r="E312" s="4">
        <v>3402</v>
      </c>
      <c r="F312" s="4" t="str">
        <f t="shared" si="21"/>
        <v>T4-3402</v>
      </c>
      <c r="G312" s="13">
        <v>2530.37</v>
      </c>
      <c r="H312" s="13">
        <f t="shared" si="18"/>
        <v>235.08</v>
      </c>
      <c r="I312" s="13">
        <v>1442.31</v>
      </c>
      <c r="J312" s="13">
        <f t="shared" si="19"/>
        <v>133.99</v>
      </c>
      <c r="K312" s="13">
        <v>491.27</v>
      </c>
      <c r="L312" s="13">
        <f t="shared" si="20"/>
        <v>45.64</v>
      </c>
    </row>
    <row r="313" spans="1:12" ht="16.5" x14ac:dyDescent="0.3">
      <c r="A313" s="6">
        <v>312</v>
      </c>
      <c r="B313" s="5" t="s">
        <v>16</v>
      </c>
      <c r="C313" s="4" t="s">
        <v>11</v>
      </c>
      <c r="D313" s="4">
        <v>35</v>
      </c>
      <c r="E313" s="4">
        <v>3501</v>
      </c>
      <c r="F313" s="4" t="str">
        <f t="shared" si="21"/>
        <v>T4-3501</v>
      </c>
      <c r="G313" s="13">
        <v>2530.37</v>
      </c>
      <c r="H313" s="13">
        <f t="shared" si="18"/>
        <v>235.08</v>
      </c>
      <c r="I313" s="13">
        <v>1442.31</v>
      </c>
      <c r="J313" s="13">
        <f t="shared" si="19"/>
        <v>133.99</v>
      </c>
      <c r="K313" s="13">
        <v>491.27</v>
      </c>
      <c r="L313" s="13">
        <f t="shared" si="20"/>
        <v>45.64</v>
      </c>
    </row>
    <row r="314" spans="1:12" ht="16.5" x14ac:dyDescent="0.3">
      <c r="A314" s="6">
        <v>313</v>
      </c>
      <c r="B314" s="5" t="s">
        <v>16</v>
      </c>
      <c r="C314" s="4" t="s">
        <v>11</v>
      </c>
      <c r="D314" s="4">
        <v>35</v>
      </c>
      <c r="E314" s="4">
        <v>3502</v>
      </c>
      <c r="F314" s="4" t="str">
        <f t="shared" si="21"/>
        <v>T4-3502</v>
      </c>
      <c r="G314" s="13">
        <v>2530.37</v>
      </c>
      <c r="H314" s="13">
        <f t="shared" si="18"/>
        <v>235.08</v>
      </c>
      <c r="I314" s="13">
        <v>1442.31</v>
      </c>
      <c r="J314" s="13">
        <f t="shared" si="19"/>
        <v>133.99</v>
      </c>
      <c r="K314" s="13">
        <v>491.27</v>
      </c>
      <c r="L314" s="13">
        <f t="shared" si="20"/>
        <v>45.64</v>
      </c>
    </row>
    <row r="315" spans="1:12" ht="16.5" x14ac:dyDescent="0.3">
      <c r="A315" s="6">
        <v>314</v>
      </c>
      <c r="B315" s="5" t="s">
        <v>16</v>
      </c>
      <c r="C315" s="4" t="s">
        <v>11</v>
      </c>
      <c r="D315" s="4">
        <v>36</v>
      </c>
      <c r="E315" s="4">
        <v>3601</v>
      </c>
      <c r="F315" s="4" t="str">
        <f t="shared" si="21"/>
        <v>T4-3601</v>
      </c>
      <c r="G315" s="13">
        <v>2530.37</v>
      </c>
      <c r="H315" s="13">
        <f t="shared" si="18"/>
        <v>235.08</v>
      </c>
      <c r="I315" s="13">
        <v>1442.31</v>
      </c>
      <c r="J315" s="13">
        <f t="shared" si="19"/>
        <v>133.99</v>
      </c>
      <c r="K315" s="13">
        <v>491.27</v>
      </c>
      <c r="L315" s="13">
        <f t="shared" si="20"/>
        <v>45.64</v>
      </c>
    </row>
    <row r="316" spans="1:12" ht="16.5" x14ac:dyDescent="0.3">
      <c r="A316" s="6">
        <v>315</v>
      </c>
      <c r="B316" s="5" t="s">
        <v>16</v>
      </c>
      <c r="C316" s="4" t="s">
        <v>11</v>
      </c>
      <c r="D316" s="4">
        <v>36</v>
      </c>
      <c r="E316" s="4">
        <v>3602</v>
      </c>
      <c r="F316" s="4" t="str">
        <f t="shared" si="21"/>
        <v>T4-3602</v>
      </c>
      <c r="G316" s="13">
        <v>2530.37</v>
      </c>
      <c r="H316" s="13">
        <f t="shared" si="18"/>
        <v>235.08</v>
      </c>
      <c r="I316" s="13">
        <v>1442.31</v>
      </c>
      <c r="J316" s="13">
        <f t="shared" si="19"/>
        <v>133.99</v>
      </c>
      <c r="K316" s="13">
        <v>491.27</v>
      </c>
      <c r="L316" s="13">
        <f t="shared" si="20"/>
        <v>45.64</v>
      </c>
    </row>
    <row r="317" spans="1:12" ht="16.5" x14ac:dyDescent="0.3">
      <c r="A317" s="6">
        <v>316</v>
      </c>
      <c r="B317" s="5" t="s">
        <v>16</v>
      </c>
      <c r="C317" s="4" t="s">
        <v>11</v>
      </c>
      <c r="D317" s="4">
        <v>37</v>
      </c>
      <c r="E317" s="4">
        <v>3701</v>
      </c>
      <c r="F317" s="4" t="str">
        <f t="shared" si="21"/>
        <v>T4-3701</v>
      </c>
      <c r="G317" s="13">
        <v>2530.37</v>
      </c>
      <c r="H317" s="13">
        <f t="shared" si="18"/>
        <v>235.08</v>
      </c>
      <c r="I317" s="13">
        <v>1442.31</v>
      </c>
      <c r="J317" s="13">
        <f t="shared" si="19"/>
        <v>133.99</v>
      </c>
      <c r="K317" s="13">
        <v>491.27</v>
      </c>
      <c r="L317" s="13">
        <f t="shared" si="20"/>
        <v>45.64</v>
      </c>
    </row>
    <row r="318" spans="1:12" ht="16.5" x14ac:dyDescent="0.3">
      <c r="A318" s="6">
        <v>317</v>
      </c>
      <c r="B318" s="5" t="s">
        <v>16</v>
      </c>
      <c r="C318" s="4" t="s">
        <v>11</v>
      </c>
      <c r="D318" s="4">
        <v>37</v>
      </c>
      <c r="E318" s="4">
        <v>3702</v>
      </c>
      <c r="F318" s="4" t="str">
        <f t="shared" si="21"/>
        <v>T4-3702</v>
      </c>
      <c r="G318" s="13">
        <v>2530.37</v>
      </c>
      <c r="H318" s="13">
        <f t="shared" si="18"/>
        <v>235.08</v>
      </c>
      <c r="I318" s="13">
        <v>1442.31</v>
      </c>
      <c r="J318" s="13">
        <f t="shared" si="19"/>
        <v>133.99</v>
      </c>
      <c r="K318" s="13">
        <v>491.27</v>
      </c>
      <c r="L318" s="13">
        <f t="shared" si="20"/>
        <v>45.64</v>
      </c>
    </row>
    <row r="319" spans="1:12" ht="16.5" x14ac:dyDescent="0.3">
      <c r="A319" s="6">
        <v>318</v>
      </c>
      <c r="B319" s="5" t="s">
        <v>16</v>
      </c>
      <c r="C319" s="4" t="s">
        <v>11</v>
      </c>
      <c r="D319" s="4">
        <v>38</v>
      </c>
      <c r="E319" s="4">
        <v>3801</v>
      </c>
      <c r="F319" s="4" t="str">
        <f t="shared" si="21"/>
        <v>T4-3801</v>
      </c>
      <c r="G319" s="13">
        <v>2530.37</v>
      </c>
      <c r="H319" s="13">
        <f t="shared" si="18"/>
        <v>235.08</v>
      </c>
      <c r="I319" s="13">
        <v>1442.31</v>
      </c>
      <c r="J319" s="13">
        <f t="shared" si="19"/>
        <v>133.99</v>
      </c>
      <c r="K319" s="13">
        <v>491.27</v>
      </c>
      <c r="L319" s="13">
        <f t="shared" si="20"/>
        <v>45.64</v>
      </c>
    </row>
    <row r="320" spans="1:12" ht="16.5" x14ac:dyDescent="0.3">
      <c r="A320" s="6">
        <v>319</v>
      </c>
      <c r="B320" s="5" t="s">
        <v>16</v>
      </c>
      <c r="C320" s="4" t="s">
        <v>11</v>
      </c>
      <c r="D320" s="4">
        <v>38</v>
      </c>
      <c r="E320" s="4">
        <v>3802</v>
      </c>
      <c r="F320" s="4" t="str">
        <f t="shared" si="21"/>
        <v>T4-3802</v>
      </c>
      <c r="G320" s="13">
        <v>2530.37</v>
      </c>
      <c r="H320" s="13">
        <f t="shared" si="18"/>
        <v>235.08</v>
      </c>
      <c r="I320" s="13">
        <v>1442.31</v>
      </c>
      <c r="J320" s="13">
        <f t="shared" si="19"/>
        <v>133.99</v>
      </c>
      <c r="K320" s="13">
        <v>491.27</v>
      </c>
      <c r="L320" s="13">
        <f t="shared" si="20"/>
        <v>45.64</v>
      </c>
    </row>
    <row r="321" spans="1:12" ht="16.5" x14ac:dyDescent="0.3">
      <c r="A321" s="6">
        <v>320</v>
      </c>
      <c r="B321" s="5" t="s">
        <v>16</v>
      </c>
      <c r="C321" s="4" t="s">
        <v>11</v>
      </c>
      <c r="D321" s="4">
        <v>39</v>
      </c>
      <c r="E321" s="4">
        <v>3901</v>
      </c>
      <c r="F321" s="4" t="str">
        <f t="shared" si="21"/>
        <v>T4-3901</v>
      </c>
      <c r="G321" s="13">
        <v>2530.37</v>
      </c>
      <c r="H321" s="13">
        <f t="shared" si="18"/>
        <v>235.08</v>
      </c>
      <c r="I321" s="13">
        <v>1442.31</v>
      </c>
      <c r="J321" s="13">
        <f t="shared" si="19"/>
        <v>133.99</v>
      </c>
      <c r="K321" s="13">
        <v>491.27</v>
      </c>
      <c r="L321" s="13">
        <f t="shared" si="20"/>
        <v>45.64</v>
      </c>
    </row>
    <row r="322" spans="1:12" ht="16.5" x14ac:dyDescent="0.3">
      <c r="A322" s="6">
        <v>321</v>
      </c>
      <c r="B322" s="5" t="s">
        <v>16</v>
      </c>
      <c r="C322" s="4" t="s">
        <v>11</v>
      </c>
      <c r="D322" s="4">
        <v>39</v>
      </c>
      <c r="E322" s="4">
        <v>3902</v>
      </c>
      <c r="F322" s="4" t="str">
        <f t="shared" si="21"/>
        <v>T4-3902</v>
      </c>
      <c r="G322" s="13">
        <v>2530.37</v>
      </c>
      <c r="H322" s="13">
        <f t="shared" ref="H322:H385" si="22">ROUND((G322/10.764),2)</f>
        <v>235.08</v>
      </c>
      <c r="I322" s="13">
        <v>1442.31</v>
      </c>
      <c r="J322" s="13">
        <f t="shared" ref="J322:J385" si="23">ROUND((I322/10.764),2)</f>
        <v>133.99</v>
      </c>
      <c r="K322" s="13">
        <v>491.27</v>
      </c>
      <c r="L322" s="13">
        <f t="shared" ref="L322:L385" si="24">ROUND((K322/10.764),2)</f>
        <v>45.64</v>
      </c>
    </row>
    <row r="323" spans="1:12" ht="16.5" x14ac:dyDescent="0.3">
      <c r="A323" s="6">
        <v>322</v>
      </c>
      <c r="B323" s="5" t="s">
        <v>16</v>
      </c>
      <c r="C323" s="4" t="s">
        <v>11</v>
      </c>
      <c r="D323" s="4">
        <v>40</v>
      </c>
      <c r="E323" s="4">
        <v>4001</v>
      </c>
      <c r="F323" s="4" t="str">
        <f t="shared" si="21"/>
        <v>T4-4001</v>
      </c>
      <c r="G323" s="13">
        <v>2530.37</v>
      </c>
      <c r="H323" s="13">
        <f t="shared" si="22"/>
        <v>235.08</v>
      </c>
      <c r="I323" s="13">
        <v>1442.31</v>
      </c>
      <c r="J323" s="13">
        <f t="shared" si="23"/>
        <v>133.99</v>
      </c>
      <c r="K323" s="13">
        <v>491.27</v>
      </c>
      <c r="L323" s="13">
        <f t="shared" si="24"/>
        <v>45.64</v>
      </c>
    </row>
    <row r="324" spans="1:12" ht="16.5" x14ac:dyDescent="0.3">
      <c r="A324" s="6">
        <v>323</v>
      </c>
      <c r="B324" s="5" t="s">
        <v>16</v>
      </c>
      <c r="C324" s="4" t="s">
        <v>11</v>
      </c>
      <c r="D324" s="4">
        <v>40</v>
      </c>
      <c r="E324" s="4">
        <v>4002</v>
      </c>
      <c r="F324" s="4" t="str">
        <f t="shared" si="21"/>
        <v>T4-4002</v>
      </c>
      <c r="G324" s="13">
        <v>2530.37</v>
      </c>
      <c r="H324" s="13">
        <f t="shared" si="22"/>
        <v>235.08</v>
      </c>
      <c r="I324" s="13">
        <v>1442.31</v>
      </c>
      <c r="J324" s="13">
        <f t="shared" si="23"/>
        <v>133.99</v>
      </c>
      <c r="K324" s="13">
        <v>491.27</v>
      </c>
      <c r="L324" s="13">
        <f t="shared" si="24"/>
        <v>45.64</v>
      </c>
    </row>
    <row r="325" spans="1:12" ht="16.5" x14ac:dyDescent="0.3">
      <c r="A325" s="6">
        <v>324</v>
      </c>
      <c r="B325" s="5" t="s">
        <v>20</v>
      </c>
      <c r="C325" s="4" t="s">
        <v>11</v>
      </c>
      <c r="D325" s="4">
        <v>41</v>
      </c>
      <c r="E325" s="4" t="s">
        <v>20</v>
      </c>
      <c r="F325" s="4" t="str">
        <f t="shared" si="21"/>
        <v>T4-PH</v>
      </c>
      <c r="G325" s="13">
        <v>5297.74</v>
      </c>
      <c r="H325" s="13">
        <f t="shared" si="22"/>
        <v>492.17</v>
      </c>
      <c r="I325" s="13">
        <v>3019.71</v>
      </c>
      <c r="J325" s="13">
        <f t="shared" si="23"/>
        <v>280.54000000000002</v>
      </c>
      <c r="K325" s="13">
        <v>1136.25</v>
      </c>
      <c r="L325" s="13">
        <f t="shared" si="24"/>
        <v>105.56</v>
      </c>
    </row>
    <row r="326" spans="1:12" ht="16.5" x14ac:dyDescent="0.3">
      <c r="A326" s="6">
        <v>325</v>
      </c>
      <c r="B326" s="5" t="s">
        <v>23</v>
      </c>
      <c r="C326" s="4" t="s">
        <v>12</v>
      </c>
      <c r="D326" s="4">
        <v>1</v>
      </c>
      <c r="E326" s="4">
        <v>101</v>
      </c>
      <c r="F326" s="4" t="str">
        <f t="shared" si="21"/>
        <v>T5-101</v>
      </c>
      <c r="G326" s="9">
        <v>3445.75</v>
      </c>
      <c r="H326" s="9">
        <f t="shared" si="22"/>
        <v>320.12</v>
      </c>
      <c r="I326" s="9">
        <v>1964.07</v>
      </c>
      <c r="J326" s="9">
        <f t="shared" si="23"/>
        <v>182.47</v>
      </c>
      <c r="K326" s="9">
        <v>582.87</v>
      </c>
      <c r="L326" s="9">
        <f t="shared" si="24"/>
        <v>54.15</v>
      </c>
    </row>
    <row r="327" spans="1:12" ht="16.5" x14ac:dyDescent="0.3">
      <c r="A327" s="6">
        <v>326</v>
      </c>
      <c r="B327" s="5" t="s">
        <v>22</v>
      </c>
      <c r="C327" s="4" t="s">
        <v>12</v>
      </c>
      <c r="D327" s="4">
        <v>1</v>
      </c>
      <c r="E327" s="4">
        <v>102</v>
      </c>
      <c r="F327" s="4" t="str">
        <f t="shared" si="21"/>
        <v>T5-102</v>
      </c>
      <c r="G327" s="9">
        <v>3152.62</v>
      </c>
      <c r="H327" s="9">
        <f t="shared" si="22"/>
        <v>292.89</v>
      </c>
      <c r="I327" s="9">
        <v>1797</v>
      </c>
      <c r="J327" s="9">
        <f t="shared" si="23"/>
        <v>166.95</v>
      </c>
      <c r="K327" s="9">
        <v>549.92999999999995</v>
      </c>
      <c r="L327" s="9">
        <f t="shared" si="24"/>
        <v>51.09</v>
      </c>
    </row>
    <row r="328" spans="1:12" ht="16.5" x14ac:dyDescent="0.3">
      <c r="A328" s="6">
        <v>327</v>
      </c>
      <c r="B328" s="5" t="s">
        <v>23</v>
      </c>
      <c r="C328" s="4" t="s">
        <v>12</v>
      </c>
      <c r="D328" s="4">
        <v>2</v>
      </c>
      <c r="E328" s="4">
        <v>201</v>
      </c>
      <c r="F328" s="4" t="str">
        <f t="shared" si="21"/>
        <v>T5-201</v>
      </c>
      <c r="G328" s="9">
        <v>3445.75</v>
      </c>
      <c r="H328" s="9">
        <f t="shared" si="22"/>
        <v>320.12</v>
      </c>
      <c r="I328" s="9">
        <v>1964.07</v>
      </c>
      <c r="J328" s="9">
        <f t="shared" si="23"/>
        <v>182.47</v>
      </c>
      <c r="K328" s="9">
        <v>582.87</v>
      </c>
      <c r="L328" s="9">
        <f t="shared" si="24"/>
        <v>54.15</v>
      </c>
    </row>
    <row r="329" spans="1:12" ht="16.5" x14ac:dyDescent="0.3">
      <c r="A329" s="6">
        <v>328</v>
      </c>
      <c r="B329" s="5" t="s">
        <v>22</v>
      </c>
      <c r="C329" s="4" t="s">
        <v>12</v>
      </c>
      <c r="D329" s="4">
        <v>2</v>
      </c>
      <c r="E329" s="4">
        <v>202</v>
      </c>
      <c r="F329" s="4" t="str">
        <f t="shared" si="21"/>
        <v>T5-202</v>
      </c>
      <c r="G329" s="9">
        <v>3152.62</v>
      </c>
      <c r="H329" s="9">
        <f t="shared" si="22"/>
        <v>292.89</v>
      </c>
      <c r="I329" s="9">
        <v>1797</v>
      </c>
      <c r="J329" s="9">
        <f t="shared" si="23"/>
        <v>166.95</v>
      </c>
      <c r="K329" s="9">
        <v>549.92999999999995</v>
      </c>
      <c r="L329" s="9">
        <f t="shared" si="24"/>
        <v>51.09</v>
      </c>
    </row>
    <row r="330" spans="1:12" ht="16.5" x14ac:dyDescent="0.3">
      <c r="A330" s="6">
        <v>329</v>
      </c>
      <c r="B330" s="5" t="s">
        <v>23</v>
      </c>
      <c r="C330" s="4" t="s">
        <v>12</v>
      </c>
      <c r="D330" s="4">
        <v>3</v>
      </c>
      <c r="E330" s="4">
        <v>301</v>
      </c>
      <c r="F330" s="4" t="str">
        <f t="shared" si="21"/>
        <v>T5-301</v>
      </c>
      <c r="G330" s="9">
        <v>3445.75</v>
      </c>
      <c r="H330" s="9">
        <f t="shared" si="22"/>
        <v>320.12</v>
      </c>
      <c r="I330" s="9">
        <v>1964.07</v>
      </c>
      <c r="J330" s="9">
        <f t="shared" si="23"/>
        <v>182.47</v>
      </c>
      <c r="K330" s="9">
        <v>582.87</v>
      </c>
      <c r="L330" s="9">
        <f t="shared" si="24"/>
        <v>54.15</v>
      </c>
    </row>
    <row r="331" spans="1:12" ht="16.5" x14ac:dyDescent="0.3">
      <c r="A331" s="6">
        <v>330</v>
      </c>
      <c r="B331" s="5" t="s">
        <v>22</v>
      </c>
      <c r="C331" s="4" t="s">
        <v>12</v>
      </c>
      <c r="D331" s="4">
        <v>3</v>
      </c>
      <c r="E331" s="4">
        <v>302</v>
      </c>
      <c r="F331" s="4" t="str">
        <f t="shared" si="21"/>
        <v>T5-302</v>
      </c>
      <c r="G331" s="9">
        <v>3152.62</v>
      </c>
      <c r="H331" s="9">
        <f t="shared" si="22"/>
        <v>292.89</v>
      </c>
      <c r="I331" s="9">
        <v>1797</v>
      </c>
      <c r="J331" s="9">
        <f t="shared" si="23"/>
        <v>166.95</v>
      </c>
      <c r="K331" s="9">
        <v>549.92999999999995</v>
      </c>
      <c r="L331" s="9">
        <f t="shared" si="24"/>
        <v>51.09</v>
      </c>
    </row>
    <row r="332" spans="1:12" ht="16.5" x14ac:dyDescent="0.3">
      <c r="A332" s="6">
        <v>331</v>
      </c>
      <c r="B332" s="5" t="s">
        <v>23</v>
      </c>
      <c r="C332" s="4" t="s">
        <v>12</v>
      </c>
      <c r="D332" s="4">
        <v>4</v>
      </c>
      <c r="E332" s="4">
        <v>401</v>
      </c>
      <c r="F332" s="4" t="str">
        <f t="shared" si="21"/>
        <v>T5-401</v>
      </c>
      <c r="G332" s="9">
        <v>3445.75</v>
      </c>
      <c r="H332" s="9">
        <f t="shared" si="22"/>
        <v>320.12</v>
      </c>
      <c r="I332" s="9">
        <v>1964.07</v>
      </c>
      <c r="J332" s="9">
        <f t="shared" si="23"/>
        <v>182.47</v>
      </c>
      <c r="K332" s="9">
        <v>582.87</v>
      </c>
      <c r="L332" s="9">
        <f t="shared" si="24"/>
        <v>54.15</v>
      </c>
    </row>
    <row r="333" spans="1:12" ht="16.5" x14ac:dyDescent="0.3">
      <c r="A333" s="6">
        <v>332</v>
      </c>
      <c r="B333" s="5" t="s">
        <v>22</v>
      </c>
      <c r="C333" s="4" t="s">
        <v>12</v>
      </c>
      <c r="D333" s="4">
        <v>4</v>
      </c>
      <c r="E333" s="4">
        <v>402</v>
      </c>
      <c r="F333" s="4" t="str">
        <f t="shared" si="21"/>
        <v>T5-402</v>
      </c>
      <c r="G333" s="9">
        <v>3152.62</v>
      </c>
      <c r="H333" s="9">
        <f t="shared" si="22"/>
        <v>292.89</v>
      </c>
      <c r="I333" s="9">
        <v>1797</v>
      </c>
      <c r="J333" s="9">
        <f t="shared" si="23"/>
        <v>166.95</v>
      </c>
      <c r="K333" s="9">
        <v>549.92999999999995</v>
      </c>
      <c r="L333" s="9">
        <f t="shared" si="24"/>
        <v>51.09</v>
      </c>
    </row>
    <row r="334" spans="1:12" ht="16.5" x14ac:dyDescent="0.3">
      <c r="A334" s="6">
        <v>333</v>
      </c>
      <c r="B334" s="5" t="s">
        <v>23</v>
      </c>
      <c r="C334" s="4" t="s">
        <v>12</v>
      </c>
      <c r="D334" s="4">
        <v>5</v>
      </c>
      <c r="E334" s="4">
        <v>501</v>
      </c>
      <c r="F334" s="4" t="str">
        <f t="shared" si="21"/>
        <v>T5-501</v>
      </c>
      <c r="G334" s="9">
        <v>3445.75</v>
      </c>
      <c r="H334" s="9">
        <f t="shared" si="22"/>
        <v>320.12</v>
      </c>
      <c r="I334" s="9">
        <v>1964.07</v>
      </c>
      <c r="J334" s="9">
        <f t="shared" si="23"/>
        <v>182.47</v>
      </c>
      <c r="K334" s="9">
        <v>582.87</v>
      </c>
      <c r="L334" s="9">
        <f t="shared" si="24"/>
        <v>54.15</v>
      </c>
    </row>
    <row r="335" spans="1:12" ht="16.5" x14ac:dyDescent="0.3">
      <c r="A335" s="6">
        <v>334</v>
      </c>
      <c r="B335" s="5" t="s">
        <v>22</v>
      </c>
      <c r="C335" s="4" t="s">
        <v>12</v>
      </c>
      <c r="D335" s="4">
        <v>5</v>
      </c>
      <c r="E335" s="4">
        <v>502</v>
      </c>
      <c r="F335" s="4" t="str">
        <f t="shared" si="21"/>
        <v>T5-502</v>
      </c>
      <c r="G335" s="9">
        <v>3152.62</v>
      </c>
      <c r="H335" s="9">
        <f t="shared" si="22"/>
        <v>292.89</v>
      </c>
      <c r="I335" s="9">
        <v>1797</v>
      </c>
      <c r="J335" s="9">
        <f t="shared" si="23"/>
        <v>166.95</v>
      </c>
      <c r="K335" s="9">
        <v>549.92999999999995</v>
      </c>
      <c r="L335" s="9">
        <f t="shared" si="24"/>
        <v>51.09</v>
      </c>
    </row>
    <row r="336" spans="1:12" ht="16.5" x14ac:dyDescent="0.3">
      <c r="A336" s="6">
        <v>335</v>
      </c>
      <c r="B336" s="5" t="s">
        <v>23</v>
      </c>
      <c r="C336" s="4" t="s">
        <v>12</v>
      </c>
      <c r="D336" s="4">
        <v>6</v>
      </c>
      <c r="E336" s="4">
        <v>601</v>
      </c>
      <c r="F336" s="4" t="str">
        <f t="shared" si="21"/>
        <v>T5-601</v>
      </c>
      <c r="G336" s="9">
        <v>3445.75</v>
      </c>
      <c r="H336" s="9">
        <f t="shared" si="22"/>
        <v>320.12</v>
      </c>
      <c r="I336" s="9">
        <v>1964.07</v>
      </c>
      <c r="J336" s="9">
        <f t="shared" si="23"/>
        <v>182.47</v>
      </c>
      <c r="K336" s="9">
        <v>582.87</v>
      </c>
      <c r="L336" s="9">
        <f t="shared" si="24"/>
        <v>54.15</v>
      </c>
    </row>
    <row r="337" spans="1:12" ht="16.5" x14ac:dyDescent="0.3">
      <c r="A337" s="6">
        <v>336</v>
      </c>
      <c r="B337" s="5" t="s">
        <v>22</v>
      </c>
      <c r="C337" s="4" t="s">
        <v>12</v>
      </c>
      <c r="D337" s="4">
        <v>6</v>
      </c>
      <c r="E337" s="4">
        <v>602</v>
      </c>
      <c r="F337" s="4" t="str">
        <f t="shared" si="21"/>
        <v>T5-602</v>
      </c>
      <c r="G337" s="9">
        <v>3152.62</v>
      </c>
      <c r="H337" s="9">
        <f t="shared" si="22"/>
        <v>292.89</v>
      </c>
      <c r="I337" s="9">
        <v>1797</v>
      </c>
      <c r="J337" s="9">
        <f t="shared" si="23"/>
        <v>166.95</v>
      </c>
      <c r="K337" s="9">
        <v>549.92999999999995</v>
      </c>
      <c r="L337" s="9">
        <f t="shared" si="24"/>
        <v>51.09</v>
      </c>
    </row>
    <row r="338" spans="1:12" ht="16.5" x14ac:dyDescent="0.3">
      <c r="A338" s="6">
        <v>337</v>
      </c>
      <c r="B338" s="5" t="s">
        <v>23</v>
      </c>
      <c r="C338" s="4" t="s">
        <v>12</v>
      </c>
      <c r="D338" s="4">
        <v>7</v>
      </c>
      <c r="E338" s="4">
        <v>701</v>
      </c>
      <c r="F338" s="4" t="str">
        <f t="shared" ref="F338:F401" si="25">CONCATENATE(C338,"-",E338)</f>
        <v>T5-701</v>
      </c>
      <c r="G338" s="9">
        <v>3445.75</v>
      </c>
      <c r="H338" s="9">
        <f t="shared" si="22"/>
        <v>320.12</v>
      </c>
      <c r="I338" s="9">
        <v>1964.07</v>
      </c>
      <c r="J338" s="9">
        <f t="shared" si="23"/>
        <v>182.47</v>
      </c>
      <c r="K338" s="9">
        <v>582.87</v>
      </c>
      <c r="L338" s="9">
        <f t="shared" si="24"/>
        <v>54.15</v>
      </c>
    </row>
    <row r="339" spans="1:12" ht="16.5" x14ac:dyDescent="0.3">
      <c r="A339" s="6">
        <v>338</v>
      </c>
      <c r="B339" s="5" t="s">
        <v>22</v>
      </c>
      <c r="C339" s="4" t="s">
        <v>12</v>
      </c>
      <c r="D339" s="4">
        <v>7</v>
      </c>
      <c r="E339" s="4">
        <v>702</v>
      </c>
      <c r="F339" s="4" t="str">
        <f t="shared" si="25"/>
        <v>T5-702</v>
      </c>
      <c r="G339" s="9">
        <v>3152.62</v>
      </c>
      <c r="H339" s="9">
        <f t="shared" si="22"/>
        <v>292.89</v>
      </c>
      <c r="I339" s="9">
        <v>1797</v>
      </c>
      <c r="J339" s="9">
        <f t="shared" si="23"/>
        <v>166.95</v>
      </c>
      <c r="K339" s="9">
        <v>549.92999999999995</v>
      </c>
      <c r="L339" s="9">
        <f t="shared" si="24"/>
        <v>51.09</v>
      </c>
    </row>
    <row r="340" spans="1:12" ht="16.5" x14ac:dyDescent="0.3">
      <c r="A340" s="6">
        <v>339</v>
      </c>
      <c r="B340" s="5" t="s">
        <v>23</v>
      </c>
      <c r="C340" s="4" t="s">
        <v>12</v>
      </c>
      <c r="D340" s="4">
        <v>8</v>
      </c>
      <c r="E340" s="4">
        <v>801</v>
      </c>
      <c r="F340" s="4" t="str">
        <f t="shared" si="25"/>
        <v>T5-801</v>
      </c>
      <c r="G340" s="9">
        <v>3445.75</v>
      </c>
      <c r="H340" s="9">
        <f t="shared" si="22"/>
        <v>320.12</v>
      </c>
      <c r="I340" s="9">
        <v>1964.07</v>
      </c>
      <c r="J340" s="9">
        <f t="shared" si="23"/>
        <v>182.47</v>
      </c>
      <c r="K340" s="9">
        <v>582.87</v>
      </c>
      <c r="L340" s="9">
        <f t="shared" si="24"/>
        <v>54.15</v>
      </c>
    </row>
    <row r="341" spans="1:12" ht="16.5" x14ac:dyDescent="0.3">
      <c r="A341" s="6">
        <v>340</v>
      </c>
      <c r="B341" s="5" t="s">
        <v>22</v>
      </c>
      <c r="C341" s="4" t="s">
        <v>12</v>
      </c>
      <c r="D341" s="4">
        <v>8</v>
      </c>
      <c r="E341" s="4">
        <v>802</v>
      </c>
      <c r="F341" s="4" t="str">
        <f t="shared" si="25"/>
        <v>T5-802</v>
      </c>
      <c r="G341" s="9">
        <v>3152.62</v>
      </c>
      <c r="H341" s="9">
        <f t="shared" si="22"/>
        <v>292.89</v>
      </c>
      <c r="I341" s="9">
        <v>1797</v>
      </c>
      <c r="J341" s="9">
        <f t="shared" si="23"/>
        <v>166.95</v>
      </c>
      <c r="K341" s="9">
        <v>549.92999999999995</v>
      </c>
      <c r="L341" s="9">
        <f t="shared" si="24"/>
        <v>51.09</v>
      </c>
    </row>
    <row r="342" spans="1:12" ht="16.5" x14ac:dyDescent="0.3">
      <c r="A342" s="6">
        <v>341</v>
      </c>
      <c r="B342" s="5" t="s">
        <v>23</v>
      </c>
      <c r="C342" s="4" t="s">
        <v>12</v>
      </c>
      <c r="D342" s="4">
        <v>9</v>
      </c>
      <c r="E342" s="4">
        <v>901</v>
      </c>
      <c r="F342" s="4" t="str">
        <f t="shared" si="25"/>
        <v>T5-901</v>
      </c>
      <c r="G342" s="9">
        <v>3445.75</v>
      </c>
      <c r="H342" s="9">
        <f t="shared" si="22"/>
        <v>320.12</v>
      </c>
      <c r="I342" s="9">
        <v>1964.07</v>
      </c>
      <c r="J342" s="9">
        <f t="shared" si="23"/>
        <v>182.47</v>
      </c>
      <c r="K342" s="9">
        <v>582.87</v>
      </c>
      <c r="L342" s="9">
        <f t="shared" si="24"/>
        <v>54.15</v>
      </c>
    </row>
    <row r="343" spans="1:12" ht="16.5" x14ac:dyDescent="0.3">
      <c r="A343" s="6">
        <v>342</v>
      </c>
      <c r="B343" s="5" t="s">
        <v>22</v>
      </c>
      <c r="C343" s="4" t="s">
        <v>12</v>
      </c>
      <c r="D343" s="4">
        <v>9</v>
      </c>
      <c r="E343" s="4">
        <v>902</v>
      </c>
      <c r="F343" s="4" t="str">
        <f t="shared" si="25"/>
        <v>T5-902</v>
      </c>
      <c r="G343" s="9">
        <v>3152.62</v>
      </c>
      <c r="H343" s="9">
        <f t="shared" si="22"/>
        <v>292.89</v>
      </c>
      <c r="I343" s="9">
        <v>1797</v>
      </c>
      <c r="J343" s="9">
        <f t="shared" si="23"/>
        <v>166.95</v>
      </c>
      <c r="K343" s="9">
        <v>549.92999999999995</v>
      </c>
      <c r="L343" s="9">
        <f t="shared" si="24"/>
        <v>51.09</v>
      </c>
    </row>
    <row r="344" spans="1:12" ht="16.5" x14ac:dyDescent="0.3">
      <c r="A344" s="6">
        <v>343</v>
      </c>
      <c r="B344" s="5" t="s">
        <v>23</v>
      </c>
      <c r="C344" s="4" t="s">
        <v>12</v>
      </c>
      <c r="D344" s="4">
        <v>10</v>
      </c>
      <c r="E344" s="4">
        <v>1001</v>
      </c>
      <c r="F344" s="4" t="str">
        <f t="shared" si="25"/>
        <v>T5-1001</v>
      </c>
      <c r="G344" s="9">
        <v>3445.75</v>
      </c>
      <c r="H344" s="9">
        <f t="shared" si="22"/>
        <v>320.12</v>
      </c>
      <c r="I344" s="9">
        <v>1964.07</v>
      </c>
      <c r="J344" s="9">
        <f t="shared" si="23"/>
        <v>182.47</v>
      </c>
      <c r="K344" s="9">
        <v>582.87</v>
      </c>
      <c r="L344" s="9">
        <f t="shared" si="24"/>
        <v>54.15</v>
      </c>
    </row>
    <row r="345" spans="1:12" ht="16.5" x14ac:dyDescent="0.3">
      <c r="A345" s="6">
        <v>344</v>
      </c>
      <c r="B345" s="5" t="s">
        <v>22</v>
      </c>
      <c r="C345" s="4" t="s">
        <v>12</v>
      </c>
      <c r="D345" s="4">
        <v>10</v>
      </c>
      <c r="E345" s="4">
        <v>1002</v>
      </c>
      <c r="F345" s="4" t="str">
        <f t="shared" si="25"/>
        <v>T5-1002</v>
      </c>
      <c r="G345" s="9">
        <v>3152.62</v>
      </c>
      <c r="H345" s="9">
        <f t="shared" si="22"/>
        <v>292.89</v>
      </c>
      <c r="I345" s="9">
        <v>1797</v>
      </c>
      <c r="J345" s="9">
        <f t="shared" si="23"/>
        <v>166.95</v>
      </c>
      <c r="K345" s="9">
        <v>549.92999999999995</v>
      </c>
      <c r="L345" s="9">
        <f t="shared" si="24"/>
        <v>51.09</v>
      </c>
    </row>
    <row r="346" spans="1:12" ht="16.5" x14ac:dyDescent="0.3">
      <c r="A346" s="6">
        <v>345</v>
      </c>
      <c r="B346" s="5" t="s">
        <v>23</v>
      </c>
      <c r="C346" s="4" t="s">
        <v>12</v>
      </c>
      <c r="D346" s="4">
        <v>11</v>
      </c>
      <c r="E346" s="4">
        <v>1101</v>
      </c>
      <c r="F346" s="4" t="str">
        <f t="shared" si="25"/>
        <v>T5-1101</v>
      </c>
      <c r="G346" s="9">
        <v>3445.75</v>
      </c>
      <c r="H346" s="9">
        <f t="shared" si="22"/>
        <v>320.12</v>
      </c>
      <c r="I346" s="9">
        <v>1964.07</v>
      </c>
      <c r="J346" s="9">
        <f t="shared" si="23"/>
        <v>182.47</v>
      </c>
      <c r="K346" s="9">
        <v>582.87</v>
      </c>
      <c r="L346" s="9">
        <f t="shared" si="24"/>
        <v>54.15</v>
      </c>
    </row>
    <row r="347" spans="1:12" ht="16.5" x14ac:dyDescent="0.3">
      <c r="A347" s="6">
        <v>346</v>
      </c>
      <c r="B347" s="5" t="s">
        <v>22</v>
      </c>
      <c r="C347" s="4" t="s">
        <v>12</v>
      </c>
      <c r="D347" s="4">
        <v>11</v>
      </c>
      <c r="E347" s="7">
        <v>1102</v>
      </c>
      <c r="F347" s="4" t="str">
        <f t="shared" si="25"/>
        <v>T5-1102</v>
      </c>
      <c r="G347" s="9">
        <v>3152.62</v>
      </c>
      <c r="H347" s="9">
        <f t="shared" si="22"/>
        <v>292.89</v>
      </c>
      <c r="I347" s="9">
        <v>1797</v>
      </c>
      <c r="J347" s="9">
        <f t="shared" si="23"/>
        <v>166.95</v>
      </c>
      <c r="K347" s="9">
        <v>549.92999999999995</v>
      </c>
      <c r="L347" s="9">
        <f t="shared" si="24"/>
        <v>51.09</v>
      </c>
    </row>
    <row r="348" spans="1:12" ht="16.5" x14ac:dyDescent="0.3">
      <c r="A348" s="6">
        <v>347</v>
      </c>
      <c r="B348" s="5" t="s">
        <v>23</v>
      </c>
      <c r="C348" s="4" t="s">
        <v>12</v>
      </c>
      <c r="D348" s="4">
        <v>12</v>
      </c>
      <c r="E348" s="4">
        <v>1201</v>
      </c>
      <c r="F348" s="4" t="str">
        <f t="shared" si="25"/>
        <v>T5-1201</v>
      </c>
      <c r="G348" s="9">
        <v>3445.75</v>
      </c>
      <c r="H348" s="9">
        <f t="shared" si="22"/>
        <v>320.12</v>
      </c>
      <c r="I348" s="9">
        <v>1964.07</v>
      </c>
      <c r="J348" s="9">
        <f t="shared" si="23"/>
        <v>182.47</v>
      </c>
      <c r="K348" s="9">
        <v>582.87</v>
      </c>
      <c r="L348" s="9">
        <f t="shared" si="24"/>
        <v>54.15</v>
      </c>
    </row>
    <row r="349" spans="1:12" ht="16.5" x14ac:dyDescent="0.3">
      <c r="A349" s="6">
        <v>348</v>
      </c>
      <c r="B349" s="5" t="s">
        <v>22</v>
      </c>
      <c r="C349" s="4" t="s">
        <v>12</v>
      </c>
      <c r="D349" s="4">
        <v>12</v>
      </c>
      <c r="E349" s="4">
        <v>1202</v>
      </c>
      <c r="F349" s="4" t="str">
        <f t="shared" si="25"/>
        <v>T5-1202</v>
      </c>
      <c r="G349" s="9">
        <v>3152.62</v>
      </c>
      <c r="H349" s="9">
        <f t="shared" si="22"/>
        <v>292.89</v>
      </c>
      <c r="I349" s="9">
        <v>1797</v>
      </c>
      <c r="J349" s="9">
        <f t="shared" si="23"/>
        <v>166.95</v>
      </c>
      <c r="K349" s="9">
        <v>549.92999999999995</v>
      </c>
      <c r="L349" s="9">
        <f t="shared" si="24"/>
        <v>51.09</v>
      </c>
    </row>
    <row r="350" spans="1:12" ht="16.5" x14ac:dyDescent="0.3">
      <c r="A350" s="6">
        <v>349</v>
      </c>
      <c r="B350" s="5" t="s">
        <v>23</v>
      </c>
      <c r="C350" s="4" t="s">
        <v>12</v>
      </c>
      <c r="D350" s="4">
        <v>12</v>
      </c>
      <c r="E350" s="4" t="s">
        <v>14</v>
      </c>
      <c r="F350" s="4" t="str">
        <f t="shared" si="25"/>
        <v>T5-1201A</v>
      </c>
      <c r="G350" s="9">
        <v>3445.75</v>
      </c>
      <c r="H350" s="9">
        <f t="shared" si="22"/>
        <v>320.12</v>
      </c>
      <c r="I350" s="9">
        <v>1964.07</v>
      </c>
      <c r="J350" s="9">
        <f t="shared" si="23"/>
        <v>182.47</v>
      </c>
      <c r="K350" s="9">
        <v>582.87</v>
      </c>
      <c r="L350" s="9">
        <f t="shared" si="24"/>
        <v>54.15</v>
      </c>
    </row>
    <row r="351" spans="1:12" ht="16.5" x14ac:dyDescent="0.3">
      <c r="A351" s="6">
        <v>350</v>
      </c>
      <c r="B351" s="5" t="s">
        <v>22</v>
      </c>
      <c r="C351" s="4" t="s">
        <v>12</v>
      </c>
      <c r="D351" s="4">
        <v>12</v>
      </c>
      <c r="E351" s="4" t="s">
        <v>15</v>
      </c>
      <c r="F351" s="4" t="str">
        <f t="shared" si="25"/>
        <v>T5-1202A</v>
      </c>
      <c r="G351" s="9">
        <v>3152.62</v>
      </c>
      <c r="H351" s="9">
        <f t="shared" si="22"/>
        <v>292.89</v>
      </c>
      <c r="I351" s="9">
        <v>1797</v>
      </c>
      <c r="J351" s="9">
        <f t="shared" si="23"/>
        <v>166.95</v>
      </c>
      <c r="K351" s="9">
        <v>549.92999999999995</v>
      </c>
      <c r="L351" s="9">
        <f t="shared" si="24"/>
        <v>51.09</v>
      </c>
    </row>
    <row r="352" spans="1:12" ht="16.5" x14ac:dyDescent="0.3">
      <c r="A352" s="6">
        <v>351</v>
      </c>
      <c r="B352" s="5" t="s">
        <v>23</v>
      </c>
      <c r="C352" s="4" t="s">
        <v>12</v>
      </c>
      <c r="D352" s="4">
        <v>14</v>
      </c>
      <c r="E352" s="4">
        <v>1401</v>
      </c>
      <c r="F352" s="4" t="str">
        <f t="shared" si="25"/>
        <v>T5-1401</v>
      </c>
      <c r="G352" s="9">
        <v>3445.75</v>
      </c>
      <c r="H352" s="9">
        <f t="shared" si="22"/>
        <v>320.12</v>
      </c>
      <c r="I352" s="9">
        <v>1964.07</v>
      </c>
      <c r="J352" s="9">
        <f t="shared" si="23"/>
        <v>182.47</v>
      </c>
      <c r="K352" s="9">
        <v>582.87</v>
      </c>
      <c r="L352" s="9">
        <f t="shared" si="24"/>
        <v>54.15</v>
      </c>
    </row>
    <row r="353" spans="1:12" ht="16.5" x14ac:dyDescent="0.3">
      <c r="A353" s="6">
        <v>352</v>
      </c>
      <c r="B353" s="5" t="s">
        <v>22</v>
      </c>
      <c r="C353" s="4" t="s">
        <v>12</v>
      </c>
      <c r="D353" s="4">
        <v>14</v>
      </c>
      <c r="E353" s="4">
        <v>1402</v>
      </c>
      <c r="F353" s="4" t="str">
        <f t="shared" si="25"/>
        <v>T5-1402</v>
      </c>
      <c r="G353" s="9">
        <v>3152.62</v>
      </c>
      <c r="H353" s="9">
        <f t="shared" si="22"/>
        <v>292.89</v>
      </c>
      <c r="I353" s="9">
        <v>1797</v>
      </c>
      <c r="J353" s="9">
        <f t="shared" si="23"/>
        <v>166.95</v>
      </c>
      <c r="K353" s="9">
        <v>549.92999999999995</v>
      </c>
      <c r="L353" s="9">
        <f t="shared" si="24"/>
        <v>51.09</v>
      </c>
    </row>
    <row r="354" spans="1:12" ht="16.5" x14ac:dyDescent="0.3">
      <c r="A354" s="6">
        <v>353</v>
      </c>
      <c r="B354" s="5" t="s">
        <v>23</v>
      </c>
      <c r="C354" s="4" t="s">
        <v>12</v>
      </c>
      <c r="D354" s="4">
        <v>15</v>
      </c>
      <c r="E354" s="4">
        <v>1501</v>
      </c>
      <c r="F354" s="4" t="str">
        <f t="shared" si="25"/>
        <v>T5-1501</v>
      </c>
      <c r="G354" s="9">
        <v>3445.75</v>
      </c>
      <c r="H354" s="9">
        <f t="shared" si="22"/>
        <v>320.12</v>
      </c>
      <c r="I354" s="9">
        <v>1964.07</v>
      </c>
      <c r="J354" s="9">
        <f t="shared" si="23"/>
        <v>182.47</v>
      </c>
      <c r="K354" s="9">
        <v>582.87</v>
      </c>
      <c r="L354" s="9">
        <f t="shared" si="24"/>
        <v>54.15</v>
      </c>
    </row>
    <row r="355" spans="1:12" ht="16.5" x14ac:dyDescent="0.3">
      <c r="A355" s="6">
        <v>354</v>
      </c>
      <c r="B355" s="5" t="s">
        <v>22</v>
      </c>
      <c r="C355" s="4" t="s">
        <v>12</v>
      </c>
      <c r="D355" s="4">
        <v>15</v>
      </c>
      <c r="E355" s="4">
        <v>1502</v>
      </c>
      <c r="F355" s="4" t="str">
        <f t="shared" si="25"/>
        <v>T5-1502</v>
      </c>
      <c r="G355" s="9">
        <v>3152.62</v>
      </c>
      <c r="H355" s="9">
        <f t="shared" si="22"/>
        <v>292.89</v>
      </c>
      <c r="I355" s="9">
        <v>1797</v>
      </c>
      <c r="J355" s="9">
        <f t="shared" si="23"/>
        <v>166.95</v>
      </c>
      <c r="K355" s="9">
        <v>549.92999999999995</v>
      </c>
      <c r="L355" s="9">
        <f t="shared" si="24"/>
        <v>51.09</v>
      </c>
    </row>
    <row r="356" spans="1:12" ht="16.5" x14ac:dyDescent="0.3">
      <c r="A356" s="6">
        <v>355</v>
      </c>
      <c r="B356" s="5" t="s">
        <v>23</v>
      </c>
      <c r="C356" s="4" t="s">
        <v>12</v>
      </c>
      <c r="D356" s="4">
        <v>16</v>
      </c>
      <c r="E356" s="4">
        <v>1601</v>
      </c>
      <c r="F356" s="4" t="str">
        <f t="shared" si="25"/>
        <v>T5-1601</v>
      </c>
      <c r="G356" s="9">
        <v>3445.75</v>
      </c>
      <c r="H356" s="9">
        <f t="shared" si="22"/>
        <v>320.12</v>
      </c>
      <c r="I356" s="9">
        <v>1964.07</v>
      </c>
      <c r="J356" s="9">
        <f t="shared" si="23"/>
        <v>182.47</v>
      </c>
      <c r="K356" s="9">
        <v>582.87</v>
      </c>
      <c r="L356" s="9">
        <f t="shared" si="24"/>
        <v>54.15</v>
      </c>
    </row>
    <row r="357" spans="1:12" ht="16.5" x14ac:dyDescent="0.3">
      <c r="A357" s="6">
        <v>356</v>
      </c>
      <c r="B357" s="5" t="s">
        <v>22</v>
      </c>
      <c r="C357" s="4" t="s">
        <v>12</v>
      </c>
      <c r="D357" s="4">
        <v>16</v>
      </c>
      <c r="E357" s="4">
        <v>1602</v>
      </c>
      <c r="F357" s="4" t="str">
        <f t="shared" si="25"/>
        <v>T5-1602</v>
      </c>
      <c r="G357" s="9">
        <v>3152.62</v>
      </c>
      <c r="H357" s="9">
        <f t="shared" si="22"/>
        <v>292.89</v>
      </c>
      <c r="I357" s="9">
        <v>1797</v>
      </c>
      <c r="J357" s="9">
        <f t="shared" si="23"/>
        <v>166.95</v>
      </c>
      <c r="K357" s="9">
        <v>549.92999999999995</v>
      </c>
      <c r="L357" s="9">
        <f t="shared" si="24"/>
        <v>51.09</v>
      </c>
    </row>
    <row r="358" spans="1:12" ht="16.5" x14ac:dyDescent="0.3">
      <c r="A358" s="6">
        <v>357</v>
      </c>
      <c r="B358" s="5" t="s">
        <v>23</v>
      </c>
      <c r="C358" s="4" t="s">
        <v>12</v>
      </c>
      <c r="D358" s="4">
        <v>17</v>
      </c>
      <c r="E358" s="4">
        <v>1701</v>
      </c>
      <c r="F358" s="4" t="str">
        <f t="shared" si="25"/>
        <v>T5-1701</v>
      </c>
      <c r="G358" s="9">
        <v>3445.75</v>
      </c>
      <c r="H358" s="9">
        <f t="shared" si="22"/>
        <v>320.12</v>
      </c>
      <c r="I358" s="9">
        <v>1964.07</v>
      </c>
      <c r="J358" s="9">
        <f t="shared" si="23"/>
        <v>182.47</v>
      </c>
      <c r="K358" s="9">
        <v>582.87</v>
      </c>
      <c r="L358" s="9">
        <f t="shared" si="24"/>
        <v>54.15</v>
      </c>
    </row>
    <row r="359" spans="1:12" ht="16.5" x14ac:dyDescent="0.3">
      <c r="A359" s="6">
        <v>358</v>
      </c>
      <c r="B359" s="5" t="s">
        <v>22</v>
      </c>
      <c r="C359" s="4" t="s">
        <v>12</v>
      </c>
      <c r="D359" s="4">
        <v>17</v>
      </c>
      <c r="E359" s="4">
        <v>1702</v>
      </c>
      <c r="F359" s="4" t="str">
        <f t="shared" si="25"/>
        <v>T5-1702</v>
      </c>
      <c r="G359" s="9">
        <v>3152.62</v>
      </c>
      <c r="H359" s="9">
        <f t="shared" si="22"/>
        <v>292.89</v>
      </c>
      <c r="I359" s="9">
        <v>1797</v>
      </c>
      <c r="J359" s="9">
        <f t="shared" si="23"/>
        <v>166.95</v>
      </c>
      <c r="K359" s="9">
        <v>549.92999999999995</v>
      </c>
      <c r="L359" s="9">
        <f t="shared" si="24"/>
        <v>51.09</v>
      </c>
    </row>
    <row r="360" spans="1:12" ht="16.5" x14ac:dyDescent="0.3">
      <c r="A360" s="6">
        <v>359</v>
      </c>
      <c r="B360" s="5" t="s">
        <v>23</v>
      </c>
      <c r="C360" s="4" t="s">
        <v>12</v>
      </c>
      <c r="D360" s="4">
        <v>18</v>
      </c>
      <c r="E360" s="4">
        <v>1801</v>
      </c>
      <c r="F360" s="4" t="str">
        <f t="shared" si="25"/>
        <v>T5-1801</v>
      </c>
      <c r="G360" s="9">
        <v>3445.75</v>
      </c>
      <c r="H360" s="9">
        <f t="shared" si="22"/>
        <v>320.12</v>
      </c>
      <c r="I360" s="9">
        <v>1964.07</v>
      </c>
      <c r="J360" s="9">
        <f t="shared" si="23"/>
        <v>182.47</v>
      </c>
      <c r="K360" s="9">
        <v>582.87</v>
      </c>
      <c r="L360" s="9">
        <f t="shared" si="24"/>
        <v>54.15</v>
      </c>
    </row>
    <row r="361" spans="1:12" ht="16.5" x14ac:dyDescent="0.3">
      <c r="A361" s="6">
        <v>360</v>
      </c>
      <c r="B361" s="5" t="s">
        <v>22</v>
      </c>
      <c r="C361" s="4" t="s">
        <v>12</v>
      </c>
      <c r="D361" s="4">
        <v>18</v>
      </c>
      <c r="E361" s="4">
        <v>1802</v>
      </c>
      <c r="F361" s="4" t="str">
        <f t="shared" si="25"/>
        <v>T5-1802</v>
      </c>
      <c r="G361" s="9">
        <v>3152.62</v>
      </c>
      <c r="H361" s="9">
        <f t="shared" si="22"/>
        <v>292.89</v>
      </c>
      <c r="I361" s="9">
        <v>1797</v>
      </c>
      <c r="J361" s="9">
        <f t="shared" si="23"/>
        <v>166.95</v>
      </c>
      <c r="K361" s="9">
        <v>549.92999999999995</v>
      </c>
      <c r="L361" s="9">
        <f t="shared" si="24"/>
        <v>51.09</v>
      </c>
    </row>
    <row r="362" spans="1:12" ht="16.5" x14ac:dyDescent="0.3">
      <c r="A362" s="6">
        <v>361</v>
      </c>
      <c r="B362" s="5" t="s">
        <v>23</v>
      </c>
      <c r="C362" s="4" t="s">
        <v>12</v>
      </c>
      <c r="D362" s="4">
        <v>19</v>
      </c>
      <c r="E362" s="4">
        <v>1901</v>
      </c>
      <c r="F362" s="4" t="str">
        <f t="shared" si="25"/>
        <v>T5-1901</v>
      </c>
      <c r="G362" s="9">
        <v>3445.75</v>
      </c>
      <c r="H362" s="9">
        <f t="shared" si="22"/>
        <v>320.12</v>
      </c>
      <c r="I362" s="9">
        <v>1964.07</v>
      </c>
      <c r="J362" s="9">
        <f t="shared" si="23"/>
        <v>182.47</v>
      </c>
      <c r="K362" s="9">
        <v>582.87</v>
      </c>
      <c r="L362" s="9">
        <f t="shared" si="24"/>
        <v>54.15</v>
      </c>
    </row>
    <row r="363" spans="1:12" ht="16.5" x14ac:dyDescent="0.3">
      <c r="A363" s="6">
        <v>362</v>
      </c>
      <c r="B363" s="5" t="s">
        <v>22</v>
      </c>
      <c r="C363" s="4" t="s">
        <v>12</v>
      </c>
      <c r="D363" s="4">
        <v>19</v>
      </c>
      <c r="E363" s="8">
        <v>1902</v>
      </c>
      <c r="F363" s="4" t="str">
        <f t="shared" si="25"/>
        <v>T5-1902</v>
      </c>
      <c r="G363" s="9">
        <v>3152.62</v>
      </c>
      <c r="H363" s="9">
        <f t="shared" si="22"/>
        <v>292.89</v>
      </c>
      <c r="I363" s="9">
        <v>1797</v>
      </c>
      <c r="J363" s="9">
        <f t="shared" si="23"/>
        <v>166.95</v>
      </c>
      <c r="K363" s="9">
        <v>549.92999999999995</v>
      </c>
      <c r="L363" s="9">
        <f t="shared" si="24"/>
        <v>51.09</v>
      </c>
    </row>
    <row r="364" spans="1:12" ht="16.5" x14ac:dyDescent="0.3">
      <c r="A364" s="6">
        <v>363</v>
      </c>
      <c r="B364" s="5" t="s">
        <v>23</v>
      </c>
      <c r="C364" s="4" t="s">
        <v>12</v>
      </c>
      <c r="D364" s="4">
        <v>20</v>
      </c>
      <c r="E364" s="4">
        <v>2001</v>
      </c>
      <c r="F364" s="4" t="str">
        <f t="shared" si="25"/>
        <v>T5-2001</v>
      </c>
      <c r="G364" s="9">
        <v>3445.75</v>
      </c>
      <c r="H364" s="9">
        <f t="shared" si="22"/>
        <v>320.12</v>
      </c>
      <c r="I364" s="9">
        <v>1964.07</v>
      </c>
      <c r="J364" s="9">
        <f t="shared" si="23"/>
        <v>182.47</v>
      </c>
      <c r="K364" s="9">
        <v>582.87</v>
      </c>
      <c r="L364" s="9">
        <f t="shared" si="24"/>
        <v>54.15</v>
      </c>
    </row>
    <row r="365" spans="1:12" ht="16.5" x14ac:dyDescent="0.3">
      <c r="A365" s="6">
        <v>364</v>
      </c>
      <c r="B365" s="5" t="s">
        <v>22</v>
      </c>
      <c r="C365" s="4" t="s">
        <v>12</v>
      </c>
      <c r="D365" s="4">
        <v>20</v>
      </c>
      <c r="E365" s="4">
        <v>2002</v>
      </c>
      <c r="F365" s="4" t="str">
        <f t="shared" si="25"/>
        <v>T5-2002</v>
      </c>
      <c r="G365" s="9">
        <v>3152.62</v>
      </c>
      <c r="H365" s="9">
        <f t="shared" si="22"/>
        <v>292.89</v>
      </c>
      <c r="I365" s="9">
        <v>1797</v>
      </c>
      <c r="J365" s="9">
        <f t="shared" si="23"/>
        <v>166.95</v>
      </c>
      <c r="K365" s="9">
        <v>549.92999999999995</v>
      </c>
      <c r="L365" s="9">
        <f t="shared" si="24"/>
        <v>51.09</v>
      </c>
    </row>
    <row r="366" spans="1:12" ht="16.5" x14ac:dyDescent="0.3">
      <c r="A366" s="6">
        <v>365</v>
      </c>
      <c r="B366" s="5" t="s">
        <v>23</v>
      </c>
      <c r="C366" s="4" t="s">
        <v>12</v>
      </c>
      <c r="D366" s="4">
        <v>21</v>
      </c>
      <c r="E366" s="4">
        <v>2101</v>
      </c>
      <c r="F366" s="4" t="str">
        <f t="shared" si="25"/>
        <v>T5-2101</v>
      </c>
      <c r="G366" s="9">
        <v>3445.75</v>
      </c>
      <c r="H366" s="9">
        <f t="shared" si="22"/>
        <v>320.12</v>
      </c>
      <c r="I366" s="9">
        <v>1964.07</v>
      </c>
      <c r="J366" s="9">
        <f t="shared" si="23"/>
        <v>182.47</v>
      </c>
      <c r="K366" s="9">
        <v>582.87</v>
      </c>
      <c r="L366" s="9">
        <f t="shared" si="24"/>
        <v>54.15</v>
      </c>
    </row>
    <row r="367" spans="1:12" ht="16.5" x14ac:dyDescent="0.3">
      <c r="A367" s="6">
        <v>366</v>
      </c>
      <c r="B367" s="5" t="s">
        <v>22</v>
      </c>
      <c r="C367" s="4" t="s">
        <v>12</v>
      </c>
      <c r="D367" s="4">
        <v>21</v>
      </c>
      <c r="E367" s="4">
        <v>2102</v>
      </c>
      <c r="F367" s="4" t="str">
        <f t="shared" si="25"/>
        <v>T5-2102</v>
      </c>
      <c r="G367" s="9">
        <v>3152.62</v>
      </c>
      <c r="H367" s="9">
        <f t="shared" si="22"/>
        <v>292.89</v>
      </c>
      <c r="I367" s="9">
        <v>1797</v>
      </c>
      <c r="J367" s="9">
        <f t="shared" si="23"/>
        <v>166.95</v>
      </c>
      <c r="K367" s="9">
        <v>549.92999999999995</v>
      </c>
      <c r="L367" s="9">
        <f t="shared" si="24"/>
        <v>51.09</v>
      </c>
    </row>
    <row r="368" spans="1:12" ht="16.5" x14ac:dyDescent="0.3">
      <c r="A368" s="6">
        <v>367</v>
      </c>
      <c r="B368" s="5" t="s">
        <v>23</v>
      </c>
      <c r="C368" s="4" t="s">
        <v>12</v>
      </c>
      <c r="D368" s="4">
        <v>22</v>
      </c>
      <c r="E368" s="4">
        <v>2201</v>
      </c>
      <c r="F368" s="4" t="str">
        <f t="shared" si="25"/>
        <v>T5-2201</v>
      </c>
      <c r="G368" s="9">
        <v>3445.75</v>
      </c>
      <c r="H368" s="9">
        <f t="shared" si="22"/>
        <v>320.12</v>
      </c>
      <c r="I368" s="9">
        <v>1964.07</v>
      </c>
      <c r="J368" s="9">
        <f t="shared" si="23"/>
        <v>182.47</v>
      </c>
      <c r="K368" s="9">
        <v>582.87</v>
      </c>
      <c r="L368" s="9">
        <f t="shared" si="24"/>
        <v>54.15</v>
      </c>
    </row>
    <row r="369" spans="1:12" ht="16.5" x14ac:dyDescent="0.3">
      <c r="A369" s="6">
        <v>368</v>
      </c>
      <c r="B369" s="5" t="s">
        <v>22</v>
      </c>
      <c r="C369" s="4" t="s">
        <v>12</v>
      </c>
      <c r="D369" s="4">
        <v>22</v>
      </c>
      <c r="E369" s="4">
        <v>2202</v>
      </c>
      <c r="F369" s="4" t="str">
        <f t="shared" si="25"/>
        <v>T5-2202</v>
      </c>
      <c r="G369" s="9">
        <v>3152.62</v>
      </c>
      <c r="H369" s="9">
        <f t="shared" si="22"/>
        <v>292.89</v>
      </c>
      <c r="I369" s="9">
        <v>1797</v>
      </c>
      <c r="J369" s="9">
        <f t="shared" si="23"/>
        <v>166.95</v>
      </c>
      <c r="K369" s="9">
        <v>549.92999999999995</v>
      </c>
      <c r="L369" s="9">
        <f t="shared" si="24"/>
        <v>51.09</v>
      </c>
    </row>
    <row r="370" spans="1:12" ht="16.5" x14ac:dyDescent="0.3">
      <c r="A370" s="6">
        <v>369</v>
      </c>
      <c r="B370" s="5" t="s">
        <v>23</v>
      </c>
      <c r="C370" s="4" t="s">
        <v>12</v>
      </c>
      <c r="D370" s="4">
        <v>23</v>
      </c>
      <c r="E370" s="4">
        <v>2301</v>
      </c>
      <c r="F370" s="4" t="str">
        <f t="shared" si="25"/>
        <v>T5-2301</v>
      </c>
      <c r="G370" s="9">
        <v>3445.75</v>
      </c>
      <c r="H370" s="9">
        <f t="shared" si="22"/>
        <v>320.12</v>
      </c>
      <c r="I370" s="9">
        <v>1964.07</v>
      </c>
      <c r="J370" s="9">
        <f t="shared" si="23"/>
        <v>182.47</v>
      </c>
      <c r="K370" s="9">
        <v>582.87</v>
      </c>
      <c r="L370" s="9">
        <f t="shared" si="24"/>
        <v>54.15</v>
      </c>
    </row>
    <row r="371" spans="1:12" ht="16.5" x14ac:dyDescent="0.3">
      <c r="A371" s="6">
        <v>370</v>
      </c>
      <c r="B371" s="5" t="s">
        <v>22</v>
      </c>
      <c r="C371" s="4" t="s">
        <v>12</v>
      </c>
      <c r="D371" s="4">
        <v>23</v>
      </c>
      <c r="E371" s="4">
        <v>2302</v>
      </c>
      <c r="F371" s="4" t="str">
        <f t="shared" si="25"/>
        <v>T5-2302</v>
      </c>
      <c r="G371" s="9">
        <v>3152.62</v>
      </c>
      <c r="H371" s="9">
        <f t="shared" si="22"/>
        <v>292.89</v>
      </c>
      <c r="I371" s="9">
        <v>1797</v>
      </c>
      <c r="J371" s="9">
        <f t="shared" si="23"/>
        <v>166.95</v>
      </c>
      <c r="K371" s="9">
        <v>549.92999999999995</v>
      </c>
      <c r="L371" s="9">
        <f t="shared" si="24"/>
        <v>51.09</v>
      </c>
    </row>
    <row r="372" spans="1:12" ht="16.5" x14ac:dyDescent="0.3">
      <c r="A372" s="6">
        <v>371</v>
      </c>
      <c r="B372" s="5" t="s">
        <v>23</v>
      </c>
      <c r="C372" s="4" t="s">
        <v>12</v>
      </c>
      <c r="D372" s="4">
        <v>24</v>
      </c>
      <c r="E372" s="4">
        <v>2401</v>
      </c>
      <c r="F372" s="4" t="str">
        <f t="shared" si="25"/>
        <v>T5-2401</v>
      </c>
      <c r="G372" s="9">
        <v>3445.75</v>
      </c>
      <c r="H372" s="9">
        <f t="shared" si="22"/>
        <v>320.12</v>
      </c>
      <c r="I372" s="9">
        <v>1964.07</v>
      </c>
      <c r="J372" s="9">
        <f t="shared" si="23"/>
        <v>182.47</v>
      </c>
      <c r="K372" s="9">
        <v>582.87</v>
      </c>
      <c r="L372" s="9">
        <f t="shared" si="24"/>
        <v>54.15</v>
      </c>
    </row>
    <row r="373" spans="1:12" ht="16.5" x14ac:dyDescent="0.3">
      <c r="A373" s="6">
        <v>372</v>
      </c>
      <c r="B373" s="5" t="s">
        <v>22</v>
      </c>
      <c r="C373" s="4" t="s">
        <v>12</v>
      </c>
      <c r="D373" s="4">
        <v>24</v>
      </c>
      <c r="E373" s="4">
        <v>2402</v>
      </c>
      <c r="F373" s="4" t="str">
        <f t="shared" si="25"/>
        <v>T5-2402</v>
      </c>
      <c r="G373" s="9">
        <v>3152.62</v>
      </c>
      <c r="H373" s="9">
        <f t="shared" si="22"/>
        <v>292.89</v>
      </c>
      <c r="I373" s="9">
        <v>1797</v>
      </c>
      <c r="J373" s="9">
        <f t="shared" si="23"/>
        <v>166.95</v>
      </c>
      <c r="K373" s="9">
        <v>549.92999999999995</v>
      </c>
      <c r="L373" s="9">
        <f t="shared" si="24"/>
        <v>51.09</v>
      </c>
    </row>
    <row r="374" spans="1:12" ht="16.5" x14ac:dyDescent="0.3">
      <c r="A374" s="6">
        <v>373</v>
      </c>
      <c r="B374" s="5" t="s">
        <v>23</v>
      </c>
      <c r="C374" s="4" t="s">
        <v>12</v>
      </c>
      <c r="D374" s="4">
        <v>25</v>
      </c>
      <c r="E374" s="4">
        <v>2501</v>
      </c>
      <c r="F374" s="4" t="str">
        <f t="shared" si="25"/>
        <v>T5-2501</v>
      </c>
      <c r="G374" s="9">
        <v>3445.75</v>
      </c>
      <c r="H374" s="9">
        <f t="shared" si="22"/>
        <v>320.12</v>
      </c>
      <c r="I374" s="9">
        <v>1964.07</v>
      </c>
      <c r="J374" s="9">
        <f t="shared" si="23"/>
        <v>182.47</v>
      </c>
      <c r="K374" s="9">
        <v>582.87</v>
      </c>
      <c r="L374" s="9">
        <f t="shared" si="24"/>
        <v>54.15</v>
      </c>
    </row>
    <row r="375" spans="1:12" ht="16.5" x14ac:dyDescent="0.3">
      <c r="A375" s="6">
        <v>374</v>
      </c>
      <c r="B375" s="5" t="s">
        <v>22</v>
      </c>
      <c r="C375" s="4" t="s">
        <v>12</v>
      </c>
      <c r="D375" s="4">
        <v>25</v>
      </c>
      <c r="E375" s="4">
        <v>2502</v>
      </c>
      <c r="F375" s="4" t="str">
        <f t="shared" si="25"/>
        <v>T5-2502</v>
      </c>
      <c r="G375" s="9">
        <v>3152.62</v>
      </c>
      <c r="H375" s="9">
        <f t="shared" si="22"/>
        <v>292.89</v>
      </c>
      <c r="I375" s="9">
        <v>1797</v>
      </c>
      <c r="J375" s="9">
        <f t="shared" si="23"/>
        <v>166.95</v>
      </c>
      <c r="K375" s="9">
        <v>549.92999999999995</v>
      </c>
      <c r="L375" s="9">
        <f t="shared" si="24"/>
        <v>51.09</v>
      </c>
    </row>
    <row r="376" spans="1:12" ht="16.5" x14ac:dyDescent="0.3">
      <c r="A376" s="6">
        <v>375</v>
      </c>
      <c r="B376" s="5" t="s">
        <v>23</v>
      </c>
      <c r="C376" s="4" t="s">
        <v>12</v>
      </c>
      <c r="D376" s="4">
        <v>26</v>
      </c>
      <c r="E376" s="4">
        <v>2601</v>
      </c>
      <c r="F376" s="4" t="str">
        <f t="shared" si="25"/>
        <v>T5-2601</v>
      </c>
      <c r="G376" s="9">
        <v>3445.75</v>
      </c>
      <c r="H376" s="9">
        <f t="shared" si="22"/>
        <v>320.12</v>
      </c>
      <c r="I376" s="9">
        <v>1964.07</v>
      </c>
      <c r="J376" s="9">
        <f t="shared" si="23"/>
        <v>182.47</v>
      </c>
      <c r="K376" s="9">
        <v>582.87</v>
      </c>
      <c r="L376" s="9">
        <f t="shared" si="24"/>
        <v>54.15</v>
      </c>
    </row>
    <row r="377" spans="1:12" ht="16.5" x14ac:dyDescent="0.3">
      <c r="A377" s="6">
        <v>376</v>
      </c>
      <c r="B377" s="5" t="s">
        <v>22</v>
      </c>
      <c r="C377" s="4" t="s">
        <v>12</v>
      </c>
      <c r="D377" s="4">
        <v>26</v>
      </c>
      <c r="E377" s="4">
        <v>2602</v>
      </c>
      <c r="F377" s="4" t="str">
        <f t="shared" si="25"/>
        <v>T5-2602</v>
      </c>
      <c r="G377" s="9">
        <v>3152.62</v>
      </c>
      <c r="H377" s="9">
        <f t="shared" si="22"/>
        <v>292.89</v>
      </c>
      <c r="I377" s="9">
        <v>1797</v>
      </c>
      <c r="J377" s="9">
        <f t="shared" si="23"/>
        <v>166.95</v>
      </c>
      <c r="K377" s="9">
        <v>549.92999999999995</v>
      </c>
      <c r="L377" s="9">
        <f t="shared" si="24"/>
        <v>51.09</v>
      </c>
    </row>
    <row r="378" spans="1:12" ht="16.5" x14ac:dyDescent="0.3">
      <c r="A378" s="6">
        <v>377</v>
      </c>
      <c r="B378" s="5" t="s">
        <v>23</v>
      </c>
      <c r="C378" s="4" t="s">
        <v>12</v>
      </c>
      <c r="D378" s="4">
        <v>27</v>
      </c>
      <c r="E378" s="4">
        <v>2701</v>
      </c>
      <c r="F378" s="4" t="str">
        <f t="shared" si="25"/>
        <v>T5-2701</v>
      </c>
      <c r="G378" s="9">
        <v>3445.75</v>
      </c>
      <c r="H378" s="9">
        <f t="shared" si="22"/>
        <v>320.12</v>
      </c>
      <c r="I378" s="9">
        <v>1964.07</v>
      </c>
      <c r="J378" s="9">
        <f t="shared" si="23"/>
        <v>182.47</v>
      </c>
      <c r="K378" s="9">
        <v>582.87</v>
      </c>
      <c r="L378" s="9">
        <f t="shared" si="24"/>
        <v>54.15</v>
      </c>
    </row>
    <row r="379" spans="1:12" ht="16.5" x14ac:dyDescent="0.3">
      <c r="A379" s="6">
        <v>378</v>
      </c>
      <c r="B379" s="5" t="s">
        <v>22</v>
      </c>
      <c r="C379" s="4" t="s">
        <v>12</v>
      </c>
      <c r="D379" s="4">
        <v>27</v>
      </c>
      <c r="E379" s="4">
        <v>2702</v>
      </c>
      <c r="F379" s="4" t="str">
        <f t="shared" si="25"/>
        <v>T5-2702</v>
      </c>
      <c r="G379" s="9">
        <v>3152.62</v>
      </c>
      <c r="H379" s="9">
        <f t="shared" si="22"/>
        <v>292.89</v>
      </c>
      <c r="I379" s="9">
        <v>1797</v>
      </c>
      <c r="J379" s="9">
        <f t="shared" si="23"/>
        <v>166.95</v>
      </c>
      <c r="K379" s="9">
        <v>549.92999999999995</v>
      </c>
      <c r="L379" s="9">
        <f t="shared" si="24"/>
        <v>51.09</v>
      </c>
    </row>
    <row r="380" spans="1:12" ht="16.5" x14ac:dyDescent="0.3">
      <c r="A380" s="6">
        <v>379</v>
      </c>
      <c r="B380" s="5" t="s">
        <v>23</v>
      </c>
      <c r="C380" s="4" t="s">
        <v>12</v>
      </c>
      <c r="D380" s="4">
        <v>28</v>
      </c>
      <c r="E380" s="4">
        <v>2801</v>
      </c>
      <c r="F380" s="4" t="str">
        <f t="shared" si="25"/>
        <v>T5-2801</v>
      </c>
      <c r="G380" s="9">
        <v>3445.75</v>
      </c>
      <c r="H380" s="9">
        <f t="shared" si="22"/>
        <v>320.12</v>
      </c>
      <c r="I380" s="9">
        <v>1964.07</v>
      </c>
      <c r="J380" s="9">
        <f t="shared" si="23"/>
        <v>182.47</v>
      </c>
      <c r="K380" s="9">
        <v>582.87</v>
      </c>
      <c r="L380" s="9">
        <f t="shared" si="24"/>
        <v>54.15</v>
      </c>
    </row>
    <row r="381" spans="1:12" ht="16.5" x14ac:dyDescent="0.3">
      <c r="A381" s="6">
        <v>380</v>
      </c>
      <c r="B381" s="5" t="s">
        <v>22</v>
      </c>
      <c r="C381" s="4" t="s">
        <v>12</v>
      </c>
      <c r="D381" s="4">
        <v>28</v>
      </c>
      <c r="E381" s="4">
        <v>2802</v>
      </c>
      <c r="F381" s="4" t="str">
        <f t="shared" si="25"/>
        <v>T5-2802</v>
      </c>
      <c r="G381" s="9">
        <v>3152.62</v>
      </c>
      <c r="H381" s="9">
        <f t="shared" si="22"/>
        <v>292.89</v>
      </c>
      <c r="I381" s="9">
        <v>1797</v>
      </c>
      <c r="J381" s="9">
        <f t="shared" si="23"/>
        <v>166.95</v>
      </c>
      <c r="K381" s="9">
        <v>549.92999999999995</v>
      </c>
      <c r="L381" s="9">
        <f t="shared" si="24"/>
        <v>51.09</v>
      </c>
    </row>
    <row r="382" spans="1:12" ht="16.5" x14ac:dyDescent="0.3">
      <c r="A382" s="6">
        <v>381</v>
      </c>
      <c r="B382" s="5" t="s">
        <v>23</v>
      </c>
      <c r="C382" s="4" t="s">
        <v>12</v>
      </c>
      <c r="D382" s="4">
        <v>29</v>
      </c>
      <c r="E382" s="4">
        <v>2901</v>
      </c>
      <c r="F382" s="4" t="str">
        <f t="shared" si="25"/>
        <v>T5-2901</v>
      </c>
      <c r="G382" s="9">
        <v>3445.75</v>
      </c>
      <c r="H382" s="9">
        <f t="shared" si="22"/>
        <v>320.12</v>
      </c>
      <c r="I382" s="9">
        <v>1964.07</v>
      </c>
      <c r="J382" s="9">
        <f t="shared" si="23"/>
        <v>182.47</v>
      </c>
      <c r="K382" s="9">
        <v>582.87</v>
      </c>
      <c r="L382" s="9">
        <f t="shared" si="24"/>
        <v>54.15</v>
      </c>
    </row>
    <row r="383" spans="1:12" ht="16.5" x14ac:dyDescent="0.3">
      <c r="A383" s="6">
        <v>382</v>
      </c>
      <c r="B383" s="5" t="s">
        <v>22</v>
      </c>
      <c r="C383" s="4" t="s">
        <v>12</v>
      </c>
      <c r="D383" s="4">
        <v>29</v>
      </c>
      <c r="E383" s="4">
        <v>2902</v>
      </c>
      <c r="F383" s="4" t="str">
        <f t="shared" si="25"/>
        <v>T5-2902</v>
      </c>
      <c r="G383" s="9">
        <v>3152.62</v>
      </c>
      <c r="H383" s="9">
        <f t="shared" si="22"/>
        <v>292.89</v>
      </c>
      <c r="I383" s="9">
        <v>1797</v>
      </c>
      <c r="J383" s="9">
        <f t="shared" si="23"/>
        <v>166.95</v>
      </c>
      <c r="K383" s="9">
        <v>549.92999999999995</v>
      </c>
      <c r="L383" s="9">
        <f t="shared" si="24"/>
        <v>51.09</v>
      </c>
    </row>
    <row r="384" spans="1:12" ht="16.5" x14ac:dyDescent="0.3">
      <c r="A384" s="6">
        <v>383</v>
      </c>
      <c r="B384" s="5" t="s">
        <v>23</v>
      </c>
      <c r="C384" s="4" t="s">
        <v>12</v>
      </c>
      <c r="D384" s="4">
        <v>30</v>
      </c>
      <c r="E384" s="4">
        <v>3001</v>
      </c>
      <c r="F384" s="4" t="str">
        <f t="shared" si="25"/>
        <v>T5-3001</v>
      </c>
      <c r="G384" s="9">
        <v>3445.75</v>
      </c>
      <c r="H384" s="9">
        <f t="shared" si="22"/>
        <v>320.12</v>
      </c>
      <c r="I384" s="9">
        <v>1964.07</v>
      </c>
      <c r="J384" s="9">
        <f t="shared" si="23"/>
        <v>182.47</v>
      </c>
      <c r="K384" s="9">
        <v>582.87</v>
      </c>
      <c r="L384" s="9">
        <f t="shared" si="24"/>
        <v>54.15</v>
      </c>
    </row>
    <row r="385" spans="1:12" ht="16.5" x14ac:dyDescent="0.3">
      <c r="A385" s="6">
        <v>384</v>
      </c>
      <c r="B385" s="5" t="s">
        <v>22</v>
      </c>
      <c r="C385" s="4" t="s">
        <v>12</v>
      </c>
      <c r="D385" s="4">
        <v>30</v>
      </c>
      <c r="E385" s="4">
        <v>3002</v>
      </c>
      <c r="F385" s="4" t="str">
        <f t="shared" si="25"/>
        <v>T5-3002</v>
      </c>
      <c r="G385" s="9">
        <v>3152.62</v>
      </c>
      <c r="H385" s="9">
        <f t="shared" si="22"/>
        <v>292.89</v>
      </c>
      <c r="I385" s="9">
        <v>1797</v>
      </c>
      <c r="J385" s="9">
        <f t="shared" si="23"/>
        <v>166.95</v>
      </c>
      <c r="K385" s="9">
        <v>549.92999999999995</v>
      </c>
      <c r="L385" s="9">
        <f t="shared" si="24"/>
        <v>51.09</v>
      </c>
    </row>
    <row r="386" spans="1:12" ht="16.5" x14ac:dyDescent="0.3">
      <c r="A386" s="6">
        <v>385</v>
      </c>
      <c r="B386" s="5" t="s">
        <v>23</v>
      </c>
      <c r="C386" s="4" t="s">
        <v>12</v>
      </c>
      <c r="D386" s="4">
        <v>31</v>
      </c>
      <c r="E386" s="4">
        <v>3101</v>
      </c>
      <c r="F386" s="4" t="str">
        <f t="shared" si="25"/>
        <v>T5-3101</v>
      </c>
      <c r="G386" s="9">
        <v>3445.75</v>
      </c>
      <c r="H386" s="9">
        <f t="shared" ref="H386:H449" si="26">ROUND((G386/10.764),2)</f>
        <v>320.12</v>
      </c>
      <c r="I386" s="9">
        <v>1964.07</v>
      </c>
      <c r="J386" s="9">
        <f t="shared" ref="J386:J449" si="27">ROUND((I386/10.764),2)</f>
        <v>182.47</v>
      </c>
      <c r="K386" s="9">
        <v>582.87</v>
      </c>
      <c r="L386" s="9">
        <f t="shared" ref="L386:L449" si="28">ROUND((K386/10.764),2)</f>
        <v>54.15</v>
      </c>
    </row>
    <row r="387" spans="1:12" ht="16.5" x14ac:dyDescent="0.3">
      <c r="A387" s="6">
        <v>386</v>
      </c>
      <c r="B387" s="5" t="s">
        <v>22</v>
      </c>
      <c r="C387" s="4" t="s">
        <v>12</v>
      </c>
      <c r="D387" s="4">
        <v>31</v>
      </c>
      <c r="E387" s="4">
        <v>3102</v>
      </c>
      <c r="F387" s="4" t="str">
        <f t="shared" si="25"/>
        <v>T5-3102</v>
      </c>
      <c r="G387" s="9">
        <v>3152.62</v>
      </c>
      <c r="H387" s="9">
        <f t="shared" si="26"/>
        <v>292.89</v>
      </c>
      <c r="I387" s="9">
        <v>1797</v>
      </c>
      <c r="J387" s="9">
        <f t="shared" si="27"/>
        <v>166.95</v>
      </c>
      <c r="K387" s="9">
        <v>549.92999999999995</v>
      </c>
      <c r="L387" s="9">
        <f t="shared" si="28"/>
        <v>51.09</v>
      </c>
    </row>
    <row r="388" spans="1:12" ht="16.5" x14ac:dyDescent="0.3">
      <c r="A388" s="6">
        <v>387</v>
      </c>
      <c r="B388" s="5" t="s">
        <v>23</v>
      </c>
      <c r="C388" s="4" t="s">
        <v>12</v>
      </c>
      <c r="D388" s="4">
        <v>32</v>
      </c>
      <c r="E388" s="4">
        <v>3201</v>
      </c>
      <c r="F388" s="4" t="str">
        <f t="shared" si="25"/>
        <v>T5-3201</v>
      </c>
      <c r="G388" s="9">
        <v>3445.75</v>
      </c>
      <c r="H388" s="9">
        <f t="shared" si="26"/>
        <v>320.12</v>
      </c>
      <c r="I388" s="9">
        <v>1964.07</v>
      </c>
      <c r="J388" s="9">
        <f t="shared" si="27"/>
        <v>182.47</v>
      </c>
      <c r="K388" s="9">
        <v>582.87</v>
      </c>
      <c r="L388" s="9">
        <f t="shared" si="28"/>
        <v>54.15</v>
      </c>
    </row>
    <row r="389" spans="1:12" ht="16.5" x14ac:dyDescent="0.3">
      <c r="A389" s="6">
        <v>388</v>
      </c>
      <c r="B389" s="5" t="s">
        <v>22</v>
      </c>
      <c r="C389" s="4" t="s">
        <v>12</v>
      </c>
      <c r="D389" s="4">
        <v>32</v>
      </c>
      <c r="E389" s="4">
        <v>3202</v>
      </c>
      <c r="F389" s="4" t="str">
        <f t="shared" si="25"/>
        <v>T5-3202</v>
      </c>
      <c r="G389" s="9">
        <v>3152.62</v>
      </c>
      <c r="H389" s="9">
        <f t="shared" si="26"/>
        <v>292.89</v>
      </c>
      <c r="I389" s="9">
        <v>1797</v>
      </c>
      <c r="J389" s="9">
        <f t="shared" si="27"/>
        <v>166.95</v>
      </c>
      <c r="K389" s="9">
        <v>549.92999999999995</v>
      </c>
      <c r="L389" s="9">
        <f t="shared" si="28"/>
        <v>51.09</v>
      </c>
    </row>
    <row r="390" spans="1:12" ht="16.5" x14ac:dyDescent="0.3">
      <c r="A390" s="6">
        <v>389</v>
      </c>
      <c r="B390" s="5" t="s">
        <v>23</v>
      </c>
      <c r="C390" s="4" t="s">
        <v>12</v>
      </c>
      <c r="D390" s="4">
        <v>33</v>
      </c>
      <c r="E390" s="4">
        <v>3301</v>
      </c>
      <c r="F390" s="4" t="str">
        <f t="shared" si="25"/>
        <v>T5-3301</v>
      </c>
      <c r="G390" s="9">
        <v>3445.75</v>
      </c>
      <c r="H390" s="9">
        <f t="shared" si="26"/>
        <v>320.12</v>
      </c>
      <c r="I390" s="9">
        <v>1964.07</v>
      </c>
      <c r="J390" s="9">
        <f t="shared" si="27"/>
        <v>182.47</v>
      </c>
      <c r="K390" s="9">
        <v>582.87</v>
      </c>
      <c r="L390" s="9">
        <f t="shared" si="28"/>
        <v>54.15</v>
      </c>
    </row>
    <row r="391" spans="1:12" ht="16.5" x14ac:dyDescent="0.3">
      <c r="A391" s="6">
        <v>390</v>
      </c>
      <c r="B391" s="5" t="s">
        <v>22</v>
      </c>
      <c r="C391" s="4" t="s">
        <v>12</v>
      </c>
      <c r="D391" s="4">
        <v>33</v>
      </c>
      <c r="E391" s="4">
        <v>3302</v>
      </c>
      <c r="F391" s="4" t="str">
        <f t="shared" si="25"/>
        <v>T5-3302</v>
      </c>
      <c r="G391" s="9">
        <v>3152.62</v>
      </c>
      <c r="H391" s="9">
        <f t="shared" si="26"/>
        <v>292.89</v>
      </c>
      <c r="I391" s="9">
        <v>1797</v>
      </c>
      <c r="J391" s="9">
        <f t="shared" si="27"/>
        <v>166.95</v>
      </c>
      <c r="K391" s="9">
        <v>549.92999999999995</v>
      </c>
      <c r="L391" s="9">
        <f t="shared" si="28"/>
        <v>51.09</v>
      </c>
    </row>
    <row r="392" spans="1:12" ht="16.5" x14ac:dyDescent="0.3">
      <c r="A392" s="6">
        <v>391</v>
      </c>
      <c r="B392" s="5" t="s">
        <v>23</v>
      </c>
      <c r="C392" s="4" t="s">
        <v>12</v>
      </c>
      <c r="D392" s="4">
        <v>34</v>
      </c>
      <c r="E392" s="4">
        <v>3401</v>
      </c>
      <c r="F392" s="4" t="str">
        <f t="shared" si="25"/>
        <v>T5-3401</v>
      </c>
      <c r="G392" s="9">
        <v>3445.75</v>
      </c>
      <c r="H392" s="9">
        <f t="shared" si="26"/>
        <v>320.12</v>
      </c>
      <c r="I392" s="9">
        <v>1964.07</v>
      </c>
      <c r="J392" s="9">
        <f t="shared" si="27"/>
        <v>182.47</v>
      </c>
      <c r="K392" s="9">
        <v>582.87</v>
      </c>
      <c r="L392" s="9">
        <f t="shared" si="28"/>
        <v>54.15</v>
      </c>
    </row>
    <row r="393" spans="1:12" ht="16.5" x14ac:dyDescent="0.3">
      <c r="A393" s="6">
        <v>392</v>
      </c>
      <c r="B393" s="5" t="s">
        <v>22</v>
      </c>
      <c r="C393" s="4" t="s">
        <v>12</v>
      </c>
      <c r="D393" s="4">
        <v>34</v>
      </c>
      <c r="E393" s="4">
        <v>3402</v>
      </c>
      <c r="F393" s="4" t="str">
        <f t="shared" si="25"/>
        <v>T5-3402</v>
      </c>
      <c r="G393" s="9">
        <v>3152.62</v>
      </c>
      <c r="H393" s="9">
        <f t="shared" si="26"/>
        <v>292.89</v>
      </c>
      <c r="I393" s="9">
        <v>1797</v>
      </c>
      <c r="J393" s="9">
        <f t="shared" si="27"/>
        <v>166.95</v>
      </c>
      <c r="K393" s="9">
        <v>549.92999999999995</v>
      </c>
      <c r="L393" s="9">
        <f t="shared" si="28"/>
        <v>51.09</v>
      </c>
    </row>
    <row r="394" spans="1:12" ht="16.5" x14ac:dyDescent="0.3">
      <c r="A394" s="6">
        <v>393</v>
      </c>
      <c r="B394" s="5" t="s">
        <v>23</v>
      </c>
      <c r="C394" s="4" t="s">
        <v>12</v>
      </c>
      <c r="D394" s="4">
        <v>35</v>
      </c>
      <c r="E394" s="4">
        <v>3501</v>
      </c>
      <c r="F394" s="4" t="str">
        <f t="shared" si="25"/>
        <v>T5-3501</v>
      </c>
      <c r="G394" s="9">
        <v>3445.75</v>
      </c>
      <c r="H394" s="9">
        <f t="shared" si="26"/>
        <v>320.12</v>
      </c>
      <c r="I394" s="9">
        <v>1964.07</v>
      </c>
      <c r="J394" s="9">
        <f t="shared" si="27"/>
        <v>182.47</v>
      </c>
      <c r="K394" s="9">
        <v>582.87</v>
      </c>
      <c r="L394" s="9">
        <f t="shared" si="28"/>
        <v>54.15</v>
      </c>
    </row>
    <row r="395" spans="1:12" ht="16.5" x14ac:dyDescent="0.3">
      <c r="A395" s="6">
        <v>394</v>
      </c>
      <c r="B395" s="5" t="s">
        <v>22</v>
      </c>
      <c r="C395" s="4" t="s">
        <v>12</v>
      </c>
      <c r="D395" s="4">
        <v>35</v>
      </c>
      <c r="E395" s="4">
        <v>3502</v>
      </c>
      <c r="F395" s="4" t="str">
        <f t="shared" si="25"/>
        <v>T5-3502</v>
      </c>
      <c r="G395" s="9">
        <v>3152.62</v>
      </c>
      <c r="H395" s="9">
        <f t="shared" si="26"/>
        <v>292.89</v>
      </c>
      <c r="I395" s="9">
        <v>1797</v>
      </c>
      <c r="J395" s="9">
        <f t="shared" si="27"/>
        <v>166.95</v>
      </c>
      <c r="K395" s="9">
        <v>549.92999999999995</v>
      </c>
      <c r="L395" s="9">
        <f t="shared" si="28"/>
        <v>51.09</v>
      </c>
    </row>
    <row r="396" spans="1:12" ht="16.5" x14ac:dyDescent="0.3">
      <c r="A396" s="6">
        <v>395</v>
      </c>
      <c r="B396" s="5" t="s">
        <v>23</v>
      </c>
      <c r="C396" s="4" t="s">
        <v>12</v>
      </c>
      <c r="D396" s="4">
        <v>36</v>
      </c>
      <c r="E396" s="4">
        <v>3601</v>
      </c>
      <c r="F396" s="4" t="str">
        <f t="shared" si="25"/>
        <v>T5-3601</v>
      </c>
      <c r="G396" s="9">
        <v>3445.75</v>
      </c>
      <c r="H396" s="9">
        <f t="shared" si="26"/>
        <v>320.12</v>
      </c>
      <c r="I396" s="9">
        <v>1964.07</v>
      </c>
      <c r="J396" s="9">
        <f t="shared" si="27"/>
        <v>182.47</v>
      </c>
      <c r="K396" s="9">
        <v>582.87</v>
      </c>
      <c r="L396" s="9">
        <f t="shared" si="28"/>
        <v>54.15</v>
      </c>
    </row>
    <row r="397" spans="1:12" ht="16.5" x14ac:dyDescent="0.3">
      <c r="A397" s="6">
        <v>396</v>
      </c>
      <c r="B397" s="5" t="s">
        <v>22</v>
      </c>
      <c r="C397" s="4" t="s">
        <v>12</v>
      </c>
      <c r="D397" s="4">
        <v>36</v>
      </c>
      <c r="E397" s="4">
        <v>3602</v>
      </c>
      <c r="F397" s="4" t="str">
        <f t="shared" si="25"/>
        <v>T5-3602</v>
      </c>
      <c r="G397" s="9">
        <v>3152.62</v>
      </c>
      <c r="H397" s="9">
        <f t="shared" si="26"/>
        <v>292.89</v>
      </c>
      <c r="I397" s="9">
        <v>1797</v>
      </c>
      <c r="J397" s="9">
        <f t="shared" si="27"/>
        <v>166.95</v>
      </c>
      <c r="K397" s="9">
        <v>549.92999999999995</v>
      </c>
      <c r="L397" s="9">
        <f t="shared" si="28"/>
        <v>51.09</v>
      </c>
    </row>
    <row r="398" spans="1:12" ht="16.5" x14ac:dyDescent="0.3">
      <c r="A398" s="6">
        <v>397</v>
      </c>
      <c r="B398" s="5" t="s">
        <v>23</v>
      </c>
      <c r="C398" s="4" t="s">
        <v>12</v>
      </c>
      <c r="D398" s="4">
        <v>37</v>
      </c>
      <c r="E398" s="4">
        <v>3701</v>
      </c>
      <c r="F398" s="4" t="str">
        <f t="shared" si="25"/>
        <v>T5-3701</v>
      </c>
      <c r="G398" s="9">
        <v>3445.75</v>
      </c>
      <c r="H398" s="9">
        <f t="shared" si="26"/>
        <v>320.12</v>
      </c>
      <c r="I398" s="9">
        <v>1964.07</v>
      </c>
      <c r="J398" s="9">
        <f t="shared" si="27"/>
        <v>182.47</v>
      </c>
      <c r="K398" s="9">
        <v>582.87</v>
      </c>
      <c r="L398" s="9">
        <f t="shared" si="28"/>
        <v>54.15</v>
      </c>
    </row>
    <row r="399" spans="1:12" ht="16.5" x14ac:dyDescent="0.3">
      <c r="A399" s="6">
        <v>398</v>
      </c>
      <c r="B399" s="5" t="s">
        <v>22</v>
      </c>
      <c r="C399" s="4" t="s">
        <v>12</v>
      </c>
      <c r="D399" s="4">
        <v>37</v>
      </c>
      <c r="E399" s="4">
        <v>3702</v>
      </c>
      <c r="F399" s="4" t="str">
        <f t="shared" si="25"/>
        <v>T5-3702</v>
      </c>
      <c r="G399" s="9">
        <v>3152.62</v>
      </c>
      <c r="H399" s="9">
        <f t="shared" si="26"/>
        <v>292.89</v>
      </c>
      <c r="I399" s="9">
        <v>1797</v>
      </c>
      <c r="J399" s="9">
        <f t="shared" si="27"/>
        <v>166.95</v>
      </c>
      <c r="K399" s="9">
        <v>549.92999999999995</v>
      </c>
      <c r="L399" s="9">
        <f t="shared" si="28"/>
        <v>51.09</v>
      </c>
    </row>
    <row r="400" spans="1:12" ht="16.5" x14ac:dyDescent="0.3">
      <c r="A400" s="6">
        <v>399</v>
      </c>
      <c r="B400" s="5" t="s">
        <v>23</v>
      </c>
      <c r="C400" s="4" t="s">
        <v>12</v>
      </c>
      <c r="D400" s="4">
        <v>38</v>
      </c>
      <c r="E400" s="4">
        <v>3801</v>
      </c>
      <c r="F400" s="4" t="str">
        <f t="shared" si="25"/>
        <v>T5-3801</v>
      </c>
      <c r="G400" s="9">
        <v>3445.75</v>
      </c>
      <c r="H400" s="9">
        <f t="shared" si="26"/>
        <v>320.12</v>
      </c>
      <c r="I400" s="9">
        <v>1964.07</v>
      </c>
      <c r="J400" s="9">
        <f t="shared" si="27"/>
        <v>182.47</v>
      </c>
      <c r="K400" s="9">
        <v>582.87</v>
      </c>
      <c r="L400" s="9">
        <f t="shared" si="28"/>
        <v>54.15</v>
      </c>
    </row>
    <row r="401" spans="1:12" ht="16.5" x14ac:dyDescent="0.3">
      <c r="A401" s="6">
        <v>400</v>
      </c>
      <c r="B401" s="5" t="s">
        <v>22</v>
      </c>
      <c r="C401" s="4" t="s">
        <v>12</v>
      </c>
      <c r="D401" s="4">
        <v>38</v>
      </c>
      <c r="E401" s="4">
        <v>3802</v>
      </c>
      <c r="F401" s="4" t="str">
        <f t="shared" si="25"/>
        <v>T5-3802</v>
      </c>
      <c r="G401" s="9">
        <v>3152.62</v>
      </c>
      <c r="H401" s="9">
        <f t="shared" si="26"/>
        <v>292.89</v>
      </c>
      <c r="I401" s="9">
        <v>1797</v>
      </c>
      <c r="J401" s="9">
        <f t="shared" si="27"/>
        <v>166.95</v>
      </c>
      <c r="K401" s="9">
        <v>549.92999999999995</v>
      </c>
      <c r="L401" s="9">
        <f t="shared" si="28"/>
        <v>51.09</v>
      </c>
    </row>
    <row r="402" spans="1:12" ht="16.5" x14ac:dyDescent="0.3">
      <c r="A402" s="6">
        <v>401</v>
      </c>
      <c r="B402" s="5" t="s">
        <v>23</v>
      </c>
      <c r="C402" s="4" t="s">
        <v>12</v>
      </c>
      <c r="D402" s="4">
        <v>39</v>
      </c>
      <c r="E402" s="4">
        <v>3901</v>
      </c>
      <c r="F402" s="4" t="str">
        <f t="shared" ref="F402:F465" si="29">CONCATENATE(C402,"-",E402)</f>
        <v>T5-3901</v>
      </c>
      <c r="G402" s="9">
        <v>3445.75</v>
      </c>
      <c r="H402" s="9">
        <f t="shared" si="26"/>
        <v>320.12</v>
      </c>
      <c r="I402" s="9">
        <v>1964.07</v>
      </c>
      <c r="J402" s="9">
        <f t="shared" si="27"/>
        <v>182.47</v>
      </c>
      <c r="K402" s="9">
        <v>582.87</v>
      </c>
      <c r="L402" s="9">
        <f t="shared" si="28"/>
        <v>54.15</v>
      </c>
    </row>
    <row r="403" spans="1:12" ht="16.5" x14ac:dyDescent="0.3">
      <c r="A403" s="6">
        <v>402</v>
      </c>
      <c r="B403" s="5" t="s">
        <v>22</v>
      </c>
      <c r="C403" s="4" t="s">
        <v>12</v>
      </c>
      <c r="D403" s="4">
        <v>39</v>
      </c>
      <c r="E403" s="4">
        <v>3902</v>
      </c>
      <c r="F403" s="4" t="str">
        <f t="shared" si="29"/>
        <v>T5-3902</v>
      </c>
      <c r="G403" s="9">
        <v>3152.62</v>
      </c>
      <c r="H403" s="9">
        <f t="shared" si="26"/>
        <v>292.89</v>
      </c>
      <c r="I403" s="9">
        <v>1797</v>
      </c>
      <c r="J403" s="9">
        <f t="shared" si="27"/>
        <v>166.95</v>
      </c>
      <c r="K403" s="9">
        <v>549.92999999999995</v>
      </c>
      <c r="L403" s="9">
        <f t="shared" si="28"/>
        <v>51.09</v>
      </c>
    </row>
    <row r="404" spans="1:12" ht="16.5" x14ac:dyDescent="0.3">
      <c r="A404" s="6">
        <v>403</v>
      </c>
      <c r="B404" s="5" t="s">
        <v>23</v>
      </c>
      <c r="C404" s="4" t="s">
        <v>12</v>
      </c>
      <c r="D404" s="4">
        <v>40</v>
      </c>
      <c r="E404" s="4">
        <v>4001</v>
      </c>
      <c r="F404" s="4" t="str">
        <f t="shared" si="29"/>
        <v>T5-4001</v>
      </c>
      <c r="G404" s="9">
        <v>3445.75</v>
      </c>
      <c r="H404" s="9">
        <f t="shared" si="26"/>
        <v>320.12</v>
      </c>
      <c r="I404" s="9">
        <v>1964.07</v>
      </c>
      <c r="J404" s="9">
        <f t="shared" si="27"/>
        <v>182.47</v>
      </c>
      <c r="K404" s="9">
        <v>582.87</v>
      </c>
      <c r="L404" s="9">
        <f t="shared" si="28"/>
        <v>54.15</v>
      </c>
    </row>
    <row r="405" spans="1:12" ht="16.5" x14ac:dyDescent="0.3">
      <c r="A405" s="6">
        <v>404</v>
      </c>
      <c r="B405" s="5" t="s">
        <v>22</v>
      </c>
      <c r="C405" s="4" t="s">
        <v>12</v>
      </c>
      <c r="D405" s="4">
        <v>40</v>
      </c>
      <c r="E405" s="4">
        <v>4002</v>
      </c>
      <c r="F405" s="4" t="str">
        <f t="shared" si="29"/>
        <v>T5-4002</v>
      </c>
      <c r="G405" s="9">
        <v>3152.62</v>
      </c>
      <c r="H405" s="9">
        <f t="shared" si="26"/>
        <v>292.89</v>
      </c>
      <c r="I405" s="9">
        <v>1797</v>
      </c>
      <c r="J405" s="9">
        <f t="shared" si="27"/>
        <v>166.95</v>
      </c>
      <c r="K405" s="9">
        <v>549.92999999999995</v>
      </c>
      <c r="L405" s="9">
        <f t="shared" si="28"/>
        <v>51.09</v>
      </c>
    </row>
    <row r="406" spans="1:12" ht="16.5" x14ac:dyDescent="0.3">
      <c r="A406" s="6">
        <v>405</v>
      </c>
      <c r="B406" s="5" t="s">
        <v>20</v>
      </c>
      <c r="C406" s="4" t="s">
        <v>12</v>
      </c>
      <c r="D406" s="4">
        <v>41</v>
      </c>
      <c r="E406" s="4" t="s">
        <v>20</v>
      </c>
      <c r="F406" s="4" t="str">
        <f t="shared" si="29"/>
        <v>T5-PH</v>
      </c>
      <c r="G406" s="9">
        <v>6817.67</v>
      </c>
      <c r="H406" s="9">
        <f t="shared" si="26"/>
        <v>633.38</v>
      </c>
      <c r="I406" s="9">
        <v>3886.07</v>
      </c>
      <c r="J406" s="9">
        <f t="shared" si="27"/>
        <v>361.02</v>
      </c>
      <c r="K406" s="9">
        <v>1184.26</v>
      </c>
      <c r="L406" s="9">
        <f t="shared" si="28"/>
        <v>110.02</v>
      </c>
    </row>
    <row r="407" spans="1:12" ht="16.5" x14ac:dyDescent="0.3">
      <c r="A407" s="6">
        <v>406</v>
      </c>
      <c r="B407" s="5" t="s">
        <v>25</v>
      </c>
      <c r="C407" s="4" t="s">
        <v>24</v>
      </c>
      <c r="D407" s="4">
        <v>1</v>
      </c>
      <c r="E407" s="4">
        <v>101</v>
      </c>
      <c r="F407" s="4" t="str">
        <f t="shared" si="29"/>
        <v>T6-101</v>
      </c>
      <c r="G407" s="9">
        <v>3664.1</v>
      </c>
      <c r="H407" s="9">
        <f t="shared" si="26"/>
        <v>340.4</v>
      </c>
      <c r="I407" s="9">
        <v>2088.54</v>
      </c>
      <c r="J407" s="9">
        <f t="shared" si="27"/>
        <v>194.03</v>
      </c>
      <c r="K407" s="9">
        <v>608.6</v>
      </c>
      <c r="L407" s="9">
        <f t="shared" si="28"/>
        <v>56.54</v>
      </c>
    </row>
    <row r="408" spans="1:12" ht="16.5" x14ac:dyDescent="0.3">
      <c r="A408" s="6">
        <v>407</v>
      </c>
      <c r="B408" s="5" t="s">
        <v>26</v>
      </c>
      <c r="C408" s="4" t="s">
        <v>24</v>
      </c>
      <c r="D408" s="4">
        <v>1</v>
      </c>
      <c r="E408" s="4">
        <v>102</v>
      </c>
      <c r="F408" s="4" t="str">
        <f t="shared" si="29"/>
        <v>T6-102</v>
      </c>
      <c r="G408" s="9">
        <v>3495.51</v>
      </c>
      <c r="H408" s="9">
        <f t="shared" si="26"/>
        <v>324.74</v>
      </c>
      <c r="I408" s="9">
        <v>1992.44</v>
      </c>
      <c r="J408" s="9">
        <f t="shared" si="27"/>
        <v>185.1</v>
      </c>
      <c r="K408" s="9">
        <v>577.27</v>
      </c>
      <c r="L408" s="9">
        <f t="shared" si="28"/>
        <v>53.63</v>
      </c>
    </row>
    <row r="409" spans="1:12" ht="16.5" x14ac:dyDescent="0.3">
      <c r="A409" s="6">
        <v>408</v>
      </c>
      <c r="B409" s="5" t="s">
        <v>25</v>
      </c>
      <c r="C409" s="4" t="s">
        <v>24</v>
      </c>
      <c r="D409" s="4">
        <v>2</v>
      </c>
      <c r="E409" s="4">
        <v>201</v>
      </c>
      <c r="F409" s="4" t="str">
        <f t="shared" si="29"/>
        <v>T6-201</v>
      </c>
      <c r="G409" s="9">
        <v>3664.1</v>
      </c>
      <c r="H409" s="9">
        <f t="shared" si="26"/>
        <v>340.4</v>
      </c>
      <c r="I409" s="9">
        <v>2088.54</v>
      </c>
      <c r="J409" s="9">
        <f t="shared" si="27"/>
        <v>194.03</v>
      </c>
      <c r="K409" s="9">
        <v>608.6</v>
      </c>
      <c r="L409" s="9">
        <f t="shared" si="28"/>
        <v>56.54</v>
      </c>
    </row>
    <row r="410" spans="1:12" ht="16.5" x14ac:dyDescent="0.3">
      <c r="A410" s="6">
        <v>409</v>
      </c>
      <c r="B410" s="5" t="s">
        <v>26</v>
      </c>
      <c r="C410" s="4" t="s">
        <v>24</v>
      </c>
      <c r="D410" s="4">
        <v>2</v>
      </c>
      <c r="E410" s="4">
        <v>202</v>
      </c>
      <c r="F410" s="4" t="str">
        <f t="shared" si="29"/>
        <v>T6-202</v>
      </c>
      <c r="G410" s="9">
        <v>3495.51</v>
      </c>
      <c r="H410" s="9">
        <f t="shared" si="26"/>
        <v>324.74</v>
      </c>
      <c r="I410" s="9">
        <v>1992.44</v>
      </c>
      <c r="J410" s="9">
        <f t="shared" si="27"/>
        <v>185.1</v>
      </c>
      <c r="K410" s="9">
        <v>577.27</v>
      </c>
      <c r="L410" s="9">
        <f t="shared" si="28"/>
        <v>53.63</v>
      </c>
    </row>
    <row r="411" spans="1:12" ht="16.5" x14ac:dyDescent="0.3">
      <c r="A411" s="6">
        <v>410</v>
      </c>
      <c r="B411" s="5" t="s">
        <v>25</v>
      </c>
      <c r="C411" s="4" t="s">
        <v>24</v>
      </c>
      <c r="D411" s="4">
        <v>3</v>
      </c>
      <c r="E411" s="4">
        <v>301</v>
      </c>
      <c r="F411" s="4" t="str">
        <f t="shared" si="29"/>
        <v>T6-301</v>
      </c>
      <c r="G411" s="9">
        <v>3664.1</v>
      </c>
      <c r="H411" s="9">
        <f t="shared" si="26"/>
        <v>340.4</v>
      </c>
      <c r="I411" s="9">
        <v>2088.54</v>
      </c>
      <c r="J411" s="9">
        <f t="shared" si="27"/>
        <v>194.03</v>
      </c>
      <c r="K411" s="9">
        <v>608.6</v>
      </c>
      <c r="L411" s="9">
        <f t="shared" si="28"/>
        <v>56.54</v>
      </c>
    </row>
    <row r="412" spans="1:12" ht="16.5" x14ac:dyDescent="0.3">
      <c r="A412" s="6">
        <v>411</v>
      </c>
      <c r="B412" s="5" t="s">
        <v>26</v>
      </c>
      <c r="C412" s="4" t="s">
        <v>24</v>
      </c>
      <c r="D412" s="4">
        <v>3</v>
      </c>
      <c r="E412" s="4">
        <v>302</v>
      </c>
      <c r="F412" s="4" t="str">
        <f t="shared" si="29"/>
        <v>T6-302</v>
      </c>
      <c r="G412" s="9">
        <v>3495.51</v>
      </c>
      <c r="H412" s="9">
        <f t="shared" si="26"/>
        <v>324.74</v>
      </c>
      <c r="I412" s="9">
        <v>1992.44</v>
      </c>
      <c r="J412" s="9">
        <f t="shared" si="27"/>
        <v>185.1</v>
      </c>
      <c r="K412" s="9">
        <v>577.27</v>
      </c>
      <c r="L412" s="9">
        <f t="shared" si="28"/>
        <v>53.63</v>
      </c>
    </row>
    <row r="413" spans="1:12" ht="16.5" x14ac:dyDescent="0.3">
      <c r="A413" s="6">
        <v>412</v>
      </c>
      <c r="B413" s="5" t="s">
        <v>25</v>
      </c>
      <c r="C413" s="4" t="s">
        <v>24</v>
      </c>
      <c r="D413" s="4">
        <v>4</v>
      </c>
      <c r="E413" s="4">
        <v>401</v>
      </c>
      <c r="F413" s="4" t="str">
        <f t="shared" si="29"/>
        <v>T6-401</v>
      </c>
      <c r="G413" s="9">
        <v>3664.1</v>
      </c>
      <c r="H413" s="9">
        <f t="shared" si="26"/>
        <v>340.4</v>
      </c>
      <c r="I413" s="9">
        <v>2088.54</v>
      </c>
      <c r="J413" s="9">
        <f t="shared" si="27"/>
        <v>194.03</v>
      </c>
      <c r="K413" s="9">
        <v>608.6</v>
      </c>
      <c r="L413" s="9">
        <f t="shared" si="28"/>
        <v>56.54</v>
      </c>
    </row>
    <row r="414" spans="1:12" ht="16.5" x14ac:dyDescent="0.3">
      <c r="A414" s="6">
        <v>413</v>
      </c>
      <c r="B414" s="5" t="s">
        <v>26</v>
      </c>
      <c r="C414" s="4" t="s">
        <v>24</v>
      </c>
      <c r="D414" s="4">
        <v>4</v>
      </c>
      <c r="E414" s="4">
        <v>402</v>
      </c>
      <c r="F414" s="4" t="str">
        <f t="shared" si="29"/>
        <v>T6-402</v>
      </c>
      <c r="G414" s="9">
        <v>3495.51</v>
      </c>
      <c r="H414" s="9">
        <f t="shared" si="26"/>
        <v>324.74</v>
      </c>
      <c r="I414" s="9">
        <v>1992.44</v>
      </c>
      <c r="J414" s="9">
        <f t="shared" si="27"/>
        <v>185.1</v>
      </c>
      <c r="K414" s="9">
        <v>577.27</v>
      </c>
      <c r="L414" s="9">
        <f t="shared" si="28"/>
        <v>53.63</v>
      </c>
    </row>
    <row r="415" spans="1:12" ht="16.5" x14ac:dyDescent="0.3">
      <c r="A415" s="6">
        <v>414</v>
      </c>
      <c r="B415" s="5" t="s">
        <v>25</v>
      </c>
      <c r="C415" s="4" t="s">
        <v>24</v>
      </c>
      <c r="D415" s="4">
        <v>5</v>
      </c>
      <c r="E415" s="4">
        <v>501</v>
      </c>
      <c r="F415" s="4" t="str">
        <f t="shared" si="29"/>
        <v>T6-501</v>
      </c>
      <c r="G415" s="9">
        <v>3664.1</v>
      </c>
      <c r="H415" s="9">
        <f t="shared" si="26"/>
        <v>340.4</v>
      </c>
      <c r="I415" s="9">
        <v>2088.54</v>
      </c>
      <c r="J415" s="9">
        <f t="shared" si="27"/>
        <v>194.03</v>
      </c>
      <c r="K415" s="9">
        <v>608.6</v>
      </c>
      <c r="L415" s="9">
        <f t="shared" si="28"/>
        <v>56.54</v>
      </c>
    </row>
    <row r="416" spans="1:12" ht="16.5" x14ac:dyDescent="0.3">
      <c r="A416" s="6">
        <v>415</v>
      </c>
      <c r="B416" s="5" t="s">
        <v>26</v>
      </c>
      <c r="C416" s="4" t="s">
        <v>24</v>
      </c>
      <c r="D416" s="4">
        <v>5</v>
      </c>
      <c r="E416" s="4">
        <v>502</v>
      </c>
      <c r="F416" s="4" t="str">
        <f t="shared" si="29"/>
        <v>T6-502</v>
      </c>
      <c r="G416" s="9">
        <v>3495.51</v>
      </c>
      <c r="H416" s="9">
        <f t="shared" si="26"/>
        <v>324.74</v>
      </c>
      <c r="I416" s="9">
        <v>1992.44</v>
      </c>
      <c r="J416" s="9">
        <f t="shared" si="27"/>
        <v>185.1</v>
      </c>
      <c r="K416" s="9">
        <v>577.27</v>
      </c>
      <c r="L416" s="9">
        <f t="shared" si="28"/>
        <v>53.63</v>
      </c>
    </row>
    <row r="417" spans="1:12" ht="16.5" x14ac:dyDescent="0.3">
      <c r="A417" s="6">
        <v>416</v>
      </c>
      <c r="B417" s="5" t="s">
        <v>25</v>
      </c>
      <c r="C417" s="4" t="s">
        <v>24</v>
      </c>
      <c r="D417" s="4">
        <v>6</v>
      </c>
      <c r="E417" s="4">
        <v>601</v>
      </c>
      <c r="F417" s="4" t="str">
        <f t="shared" si="29"/>
        <v>T6-601</v>
      </c>
      <c r="G417" s="9">
        <v>3664.1</v>
      </c>
      <c r="H417" s="9">
        <f t="shared" si="26"/>
        <v>340.4</v>
      </c>
      <c r="I417" s="9">
        <v>2088.54</v>
      </c>
      <c r="J417" s="9">
        <f t="shared" si="27"/>
        <v>194.03</v>
      </c>
      <c r="K417" s="9">
        <v>608.6</v>
      </c>
      <c r="L417" s="9">
        <f t="shared" si="28"/>
        <v>56.54</v>
      </c>
    </row>
    <row r="418" spans="1:12" ht="16.5" x14ac:dyDescent="0.3">
      <c r="A418" s="6">
        <v>417</v>
      </c>
      <c r="B418" s="5" t="s">
        <v>26</v>
      </c>
      <c r="C418" s="4" t="s">
        <v>24</v>
      </c>
      <c r="D418" s="4">
        <v>6</v>
      </c>
      <c r="E418" s="4">
        <v>602</v>
      </c>
      <c r="F418" s="4" t="str">
        <f t="shared" si="29"/>
        <v>T6-602</v>
      </c>
      <c r="G418" s="9">
        <v>3495.51</v>
      </c>
      <c r="H418" s="9">
        <f t="shared" si="26"/>
        <v>324.74</v>
      </c>
      <c r="I418" s="9">
        <v>1992.44</v>
      </c>
      <c r="J418" s="9">
        <f t="shared" si="27"/>
        <v>185.1</v>
      </c>
      <c r="K418" s="9">
        <v>577.27</v>
      </c>
      <c r="L418" s="9">
        <f t="shared" si="28"/>
        <v>53.63</v>
      </c>
    </row>
    <row r="419" spans="1:12" ht="16.5" x14ac:dyDescent="0.3">
      <c r="A419" s="6">
        <v>418</v>
      </c>
      <c r="B419" s="5" t="s">
        <v>25</v>
      </c>
      <c r="C419" s="4" t="s">
        <v>24</v>
      </c>
      <c r="D419" s="4">
        <v>7</v>
      </c>
      <c r="E419" s="4">
        <v>701</v>
      </c>
      <c r="F419" s="4" t="str">
        <f t="shared" si="29"/>
        <v>T6-701</v>
      </c>
      <c r="G419" s="9">
        <v>3664.1</v>
      </c>
      <c r="H419" s="9">
        <f t="shared" si="26"/>
        <v>340.4</v>
      </c>
      <c r="I419" s="9">
        <v>2088.54</v>
      </c>
      <c r="J419" s="9">
        <f t="shared" si="27"/>
        <v>194.03</v>
      </c>
      <c r="K419" s="9">
        <v>608.6</v>
      </c>
      <c r="L419" s="9">
        <f t="shared" si="28"/>
        <v>56.54</v>
      </c>
    </row>
    <row r="420" spans="1:12" ht="16.5" x14ac:dyDescent="0.3">
      <c r="A420" s="6">
        <v>419</v>
      </c>
      <c r="B420" s="5" t="s">
        <v>26</v>
      </c>
      <c r="C420" s="4" t="s">
        <v>24</v>
      </c>
      <c r="D420" s="4">
        <v>7</v>
      </c>
      <c r="E420" s="4">
        <v>702</v>
      </c>
      <c r="F420" s="4" t="str">
        <f t="shared" si="29"/>
        <v>T6-702</v>
      </c>
      <c r="G420" s="9">
        <v>3495.51</v>
      </c>
      <c r="H420" s="9">
        <f t="shared" si="26"/>
        <v>324.74</v>
      </c>
      <c r="I420" s="9">
        <v>1992.44</v>
      </c>
      <c r="J420" s="9">
        <f t="shared" si="27"/>
        <v>185.1</v>
      </c>
      <c r="K420" s="9">
        <v>577.27</v>
      </c>
      <c r="L420" s="9">
        <f t="shared" si="28"/>
        <v>53.63</v>
      </c>
    </row>
    <row r="421" spans="1:12" ht="16.5" x14ac:dyDescent="0.3">
      <c r="A421" s="6">
        <v>420</v>
      </c>
      <c r="B421" s="5" t="s">
        <v>25</v>
      </c>
      <c r="C421" s="4" t="s">
        <v>24</v>
      </c>
      <c r="D421" s="4">
        <v>8</v>
      </c>
      <c r="E421" s="4">
        <v>801</v>
      </c>
      <c r="F421" s="4" t="str">
        <f t="shared" si="29"/>
        <v>T6-801</v>
      </c>
      <c r="G421" s="9">
        <v>3664.1</v>
      </c>
      <c r="H421" s="9">
        <f t="shared" si="26"/>
        <v>340.4</v>
      </c>
      <c r="I421" s="9">
        <v>2088.54</v>
      </c>
      <c r="J421" s="9">
        <f t="shared" si="27"/>
        <v>194.03</v>
      </c>
      <c r="K421" s="9">
        <v>608.6</v>
      </c>
      <c r="L421" s="9">
        <f t="shared" si="28"/>
        <v>56.54</v>
      </c>
    </row>
    <row r="422" spans="1:12" ht="16.5" x14ac:dyDescent="0.3">
      <c r="A422" s="6">
        <v>421</v>
      </c>
      <c r="B422" s="5" t="s">
        <v>26</v>
      </c>
      <c r="C422" s="4" t="s">
        <v>24</v>
      </c>
      <c r="D422" s="4">
        <v>8</v>
      </c>
      <c r="E422" s="4">
        <v>802</v>
      </c>
      <c r="F422" s="4" t="str">
        <f t="shared" si="29"/>
        <v>T6-802</v>
      </c>
      <c r="G422" s="9">
        <v>3495.51</v>
      </c>
      <c r="H422" s="9">
        <f t="shared" si="26"/>
        <v>324.74</v>
      </c>
      <c r="I422" s="9">
        <v>1992.44</v>
      </c>
      <c r="J422" s="9">
        <f t="shared" si="27"/>
        <v>185.1</v>
      </c>
      <c r="K422" s="9">
        <v>577.27</v>
      </c>
      <c r="L422" s="9">
        <f t="shared" si="28"/>
        <v>53.63</v>
      </c>
    </row>
    <row r="423" spans="1:12" ht="16.5" x14ac:dyDescent="0.3">
      <c r="A423" s="6">
        <v>422</v>
      </c>
      <c r="B423" s="5" t="s">
        <v>25</v>
      </c>
      <c r="C423" s="4" t="s">
        <v>24</v>
      </c>
      <c r="D423" s="4">
        <v>9</v>
      </c>
      <c r="E423" s="4">
        <v>901</v>
      </c>
      <c r="F423" s="4" t="str">
        <f t="shared" si="29"/>
        <v>T6-901</v>
      </c>
      <c r="G423" s="9">
        <v>3664.1</v>
      </c>
      <c r="H423" s="9">
        <f t="shared" si="26"/>
        <v>340.4</v>
      </c>
      <c r="I423" s="9">
        <v>2088.54</v>
      </c>
      <c r="J423" s="9">
        <f t="shared" si="27"/>
        <v>194.03</v>
      </c>
      <c r="K423" s="9">
        <v>608.6</v>
      </c>
      <c r="L423" s="9">
        <f t="shared" si="28"/>
        <v>56.54</v>
      </c>
    </row>
    <row r="424" spans="1:12" ht="16.5" x14ac:dyDescent="0.3">
      <c r="A424" s="6">
        <v>423</v>
      </c>
      <c r="B424" s="5" t="s">
        <v>26</v>
      </c>
      <c r="C424" s="4" t="s">
        <v>24</v>
      </c>
      <c r="D424" s="4">
        <v>9</v>
      </c>
      <c r="E424" s="4">
        <v>902</v>
      </c>
      <c r="F424" s="4" t="str">
        <f t="shared" si="29"/>
        <v>T6-902</v>
      </c>
      <c r="G424" s="9">
        <v>3495.51</v>
      </c>
      <c r="H424" s="9">
        <f t="shared" si="26"/>
        <v>324.74</v>
      </c>
      <c r="I424" s="9">
        <v>1992.44</v>
      </c>
      <c r="J424" s="9">
        <f t="shared" si="27"/>
        <v>185.1</v>
      </c>
      <c r="K424" s="9">
        <v>577.27</v>
      </c>
      <c r="L424" s="9">
        <f t="shared" si="28"/>
        <v>53.63</v>
      </c>
    </row>
    <row r="425" spans="1:12" ht="16.5" x14ac:dyDescent="0.3">
      <c r="A425" s="6">
        <v>424</v>
      </c>
      <c r="B425" s="5" t="s">
        <v>25</v>
      </c>
      <c r="C425" s="4" t="s">
        <v>24</v>
      </c>
      <c r="D425" s="4">
        <v>10</v>
      </c>
      <c r="E425" s="4">
        <v>1001</v>
      </c>
      <c r="F425" s="4" t="str">
        <f t="shared" si="29"/>
        <v>T6-1001</v>
      </c>
      <c r="G425" s="9">
        <v>3664.1</v>
      </c>
      <c r="H425" s="9">
        <f t="shared" si="26"/>
        <v>340.4</v>
      </c>
      <c r="I425" s="9">
        <v>2088.54</v>
      </c>
      <c r="J425" s="9">
        <f t="shared" si="27"/>
        <v>194.03</v>
      </c>
      <c r="K425" s="9">
        <v>608.6</v>
      </c>
      <c r="L425" s="9">
        <f t="shared" si="28"/>
        <v>56.54</v>
      </c>
    </row>
    <row r="426" spans="1:12" ht="16.5" x14ac:dyDescent="0.3">
      <c r="A426" s="6">
        <v>425</v>
      </c>
      <c r="B426" s="5" t="s">
        <v>26</v>
      </c>
      <c r="C426" s="4" t="s">
        <v>24</v>
      </c>
      <c r="D426" s="4">
        <v>10</v>
      </c>
      <c r="E426" s="4">
        <v>1002</v>
      </c>
      <c r="F426" s="4" t="str">
        <f t="shared" si="29"/>
        <v>T6-1002</v>
      </c>
      <c r="G426" s="9">
        <v>3495.51</v>
      </c>
      <c r="H426" s="9">
        <f t="shared" si="26"/>
        <v>324.74</v>
      </c>
      <c r="I426" s="9">
        <v>1992.44</v>
      </c>
      <c r="J426" s="9">
        <f t="shared" si="27"/>
        <v>185.1</v>
      </c>
      <c r="K426" s="9">
        <v>577.27</v>
      </c>
      <c r="L426" s="9">
        <f t="shared" si="28"/>
        <v>53.63</v>
      </c>
    </row>
    <row r="427" spans="1:12" ht="16.5" x14ac:dyDescent="0.3">
      <c r="A427" s="6">
        <v>426</v>
      </c>
      <c r="B427" s="5" t="s">
        <v>25</v>
      </c>
      <c r="C427" s="4" t="s">
        <v>24</v>
      </c>
      <c r="D427" s="4">
        <v>11</v>
      </c>
      <c r="E427" s="4">
        <v>1101</v>
      </c>
      <c r="F427" s="4" t="str">
        <f t="shared" si="29"/>
        <v>T6-1101</v>
      </c>
      <c r="G427" s="9">
        <v>3664.1</v>
      </c>
      <c r="H427" s="9">
        <f t="shared" si="26"/>
        <v>340.4</v>
      </c>
      <c r="I427" s="9">
        <v>2088.54</v>
      </c>
      <c r="J427" s="9">
        <f t="shared" si="27"/>
        <v>194.03</v>
      </c>
      <c r="K427" s="9">
        <v>608.6</v>
      </c>
      <c r="L427" s="9">
        <f t="shared" si="28"/>
        <v>56.54</v>
      </c>
    </row>
    <row r="428" spans="1:12" ht="16.5" x14ac:dyDescent="0.3">
      <c r="A428" s="6">
        <v>427</v>
      </c>
      <c r="B428" s="5" t="s">
        <v>26</v>
      </c>
      <c r="C428" s="4" t="s">
        <v>24</v>
      </c>
      <c r="D428" s="4">
        <v>11</v>
      </c>
      <c r="E428" s="7">
        <v>1102</v>
      </c>
      <c r="F428" s="4" t="str">
        <f t="shared" si="29"/>
        <v>T6-1102</v>
      </c>
      <c r="G428" s="9">
        <v>3495.51</v>
      </c>
      <c r="H428" s="9">
        <f t="shared" si="26"/>
        <v>324.74</v>
      </c>
      <c r="I428" s="9">
        <v>1992.44</v>
      </c>
      <c r="J428" s="9">
        <f t="shared" si="27"/>
        <v>185.1</v>
      </c>
      <c r="K428" s="9">
        <v>577.27</v>
      </c>
      <c r="L428" s="9">
        <f t="shared" si="28"/>
        <v>53.63</v>
      </c>
    </row>
    <row r="429" spans="1:12" ht="16.5" x14ac:dyDescent="0.3">
      <c r="A429" s="6">
        <v>428</v>
      </c>
      <c r="B429" s="5" t="s">
        <v>25</v>
      </c>
      <c r="C429" s="4" t="s">
        <v>24</v>
      </c>
      <c r="D429" s="4">
        <v>12</v>
      </c>
      <c r="E429" s="4">
        <v>1201</v>
      </c>
      <c r="F429" s="4" t="str">
        <f t="shared" si="29"/>
        <v>T6-1201</v>
      </c>
      <c r="G429" s="9">
        <v>3664.1</v>
      </c>
      <c r="H429" s="9">
        <f t="shared" si="26"/>
        <v>340.4</v>
      </c>
      <c r="I429" s="9">
        <v>2088.54</v>
      </c>
      <c r="J429" s="9">
        <f t="shared" si="27"/>
        <v>194.03</v>
      </c>
      <c r="K429" s="9">
        <v>608.6</v>
      </c>
      <c r="L429" s="9">
        <f t="shared" si="28"/>
        <v>56.54</v>
      </c>
    </row>
    <row r="430" spans="1:12" ht="16.5" x14ac:dyDescent="0.3">
      <c r="A430" s="6">
        <v>429</v>
      </c>
      <c r="B430" s="5" t="s">
        <v>26</v>
      </c>
      <c r="C430" s="4" t="s">
        <v>24</v>
      </c>
      <c r="D430" s="4">
        <v>12</v>
      </c>
      <c r="E430" s="4">
        <v>1202</v>
      </c>
      <c r="F430" s="4" t="str">
        <f t="shared" si="29"/>
        <v>T6-1202</v>
      </c>
      <c r="G430" s="9">
        <v>3495.51</v>
      </c>
      <c r="H430" s="9">
        <f t="shared" si="26"/>
        <v>324.74</v>
      </c>
      <c r="I430" s="9">
        <v>1992.44</v>
      </c>
      <c r="J430" s="9">
        <f t="shared" si="27"/>
        <v>185.1</v>
      </c>
      <c r="K430" s="9">
        <v>577.27</v>
      </c>
      <c r="L430" s="9">
        <f t="shared" si="28"/>
        <v>53.63</v>
      </c>
    </row>
    <row r="431" spans="1:12" ht="16.5" x14ac:dyDescent="0.3">
      <c r="A431" s="6">
        <v>430</v>
      </c>
      <c r="B431" s="5" t="s">
        <v>25</v>
      </c>
      <c r="C431" s="4" t="s">
        <v>24</v>
      </c>
      <c r="D431" s="4">
        <v>12</v>
      </c>
      <c r="E431" s="4" t="s">
        <v>14</v>
      </c>
      <c r="F431" s="4" t="str">
        <f t="shared" si="29"/>
        <v>T6-1201A</v>
      </c>
      <c r="G431" s="9">
        <v>3664.1</v>
      </c>
      <c r="H431" s="9">
        <f t="shared" si="26"/>
        <v>340.4</v>
      </c>
      <c r="I431" s="9">
        <v>2088.54</v>
      </c>
      <c r="J431" s="9">
        <f t="shared" si="27"/>
        <v>194.03</v>
      </c>
      <c r="K431" s="9">
        <v>608.6</v>
      </c>
      <c r="L431" s="9">
        <f t="shared" si="28"/>
        <v>56.54</v>
      </c>
    </row>
    <row r="432" spans="1:12" ht="16.5" x14ac:dyDescent="0.3">
      <c r="A432" s="6">
        <v>431</v>
      </c>
      <c r="B432" s="5" t="s">
        <v>26</v>
      </c>
      <c r="C432" s="4" t="s">
        <v>24</v>
      </c>
      <c r="D432" s="4">
        <v>12</v>
      </c>
      <c r="E432" s="4" t="s">
        <v>15</v>
      </c>
      <c r="F432" s="4" t="str">
        <f t="shared" si="29"/>
        <v>T6-1202A</v>
      </c>
      <c r="G432" s="9">
        <v>3495.51</v>
      </c>
      <c r="H432" s="9">
        <f t="shared" si="26"/>
        <v>324.74</v>
      </c>
      <c r="I432" s="9">
        <v>1992.44</v>
      </c>
      <c r="J432" s="9">
        <f t="shared" si="27"/>
        <v>185.1</v>
      </c>
      <c r="K432" s="9">
        <v>577.27</v>
      </c>
      <c r="L432" s="9">
        <f t="shared" si="28"/>
        <v>53.63</v>
      </c>
    </row>
    <row r="433" spans="1:12" ht="16.5" x14ac:dyDescent="0.3">
      <c r="A433" s="6">
        <v>432</v>
      </c>
      <c r="B433" s="5" t="s">
        <v>25</v>
      </c>
      <c r="C433" s="4" t="s">
        <v>24</v>
      </c>
      <c r="D433" s="4">
        <v>14</v>
      </c>
      <c r="E433" s="4">
        <v>1401</v>
      </c>
      <c r="F433" s="4" t="str">
        <f t="shared" si="29"/>
        <v>T6-1401</v>
      </c>
      <c r="G433" s="9">
        <v>3664.1</v>
      </c>
      <c r="H433" s="9">
        <f t="shared" si="26"/>
        <v>340.4</v>
      </c>
      <c r="I433" s="9">
        <v>2088.54</v>
      </c>
      <c r="J433" s="9">
        <f t="shared" si="27"/>
        <v>194.03</v>
      </c>
      <c r="K433" s="9">
        <v>608.6</v>
      </c>
      <c r="L433" s="9">
        <f t="shared" si="28"/>
        <v>56.54</v>
      </c>
    </row>
    <row r="434" spans="1:12" ht="16.5" x14ac:dyDescent="0.3">
      <c r="A434" s="6">
        <v>433</v>
      </c>
      <c r="B434" s="5" t="s">
        <v>26</v>
      </c>
      <c r="C434" s="4" t="s">
        <v>24</v>
      </c>
      <c r="D434" s="4">
        <v>14</v>
      </c>
      <c r="E434" s="4">
        <v>1402</v>
      </c>
      <c r="F434" s="4" t="str">
        <f t="shared" si="29"/>
        <v>T6-1402</v>
      </c>
      <c r="G434" s="9">
        <v>3495.51</v>
      </c>
      <c r="H434" s="9">
        <f t="shared" si="26"/>
        <v>324.74</v>
      </c>
      <c r="I434" s="9">
        <v>1992.44</v>
      </c>
      <c r="J434" s="9">
        <f t="shared" si="27"/>
        <v>185.1</v>
      </c>
      <c r="K434" s="9">
        <v>577.27</v>
      </c>
      <c r="L434" s="9">
        <f t="shared" si="28"/>
        <v>53.63</v>
      </c>
    </row>
    <row r="435" spans="1:12" ht="16.5" x14ac:dyDescent="0.3">
      <c r="A435" s="6">
        <v>434</v>
      </c>
      <c r="B435" s="5" t="s">
        <v>25</v>
      </c>
      <c r="C435" s="4" t="s">
        <v>24</v>
      </c>
      <c r="D435" s="4">
        <v>15</v>
      </c>
      <c r="E435" s="4">
        <v>1501</v>
      </c>
      <c r="F435" s="4" t="str">
        <f t="shared" si="29"/>
        <v>T6-1501</v>
      </c>
      <c r="G435" s="9">
        <v>3664.1</v>
      </c>
      <c r="H435" s="9">
        <f t="shared" si="26"/>
        <v>340.4</v>
      </c>
      <c r="I435" s="9">
        <v>2088.54</v>
      </c>
      <c r="J435" s="9">
        <f t="shared" si="27"/>
        <v>194.03</v>
      </c>
      <c r="K435" s="9">
        <v>608.6</v>
      </c>
      <c r="L435" s="9">
        <f t="shared" si="28"/>
        <v>56.54</v>
      </c>
    </row>
    <row r="436" spans="1:12" ht="16.5" x14ac:dyDescent="0.3">
      <c r="A436" s="6">
        <v>435</v>
      </c>
      <c r="B436" s="5" t="s">
        <v>26</v>
      </c>
      <c r="C436" s="4" t="s">
        <v>24</v>
      </c>
      <c r="D436" s="4">
        <v>15</v>
      </c>
      <c r="E436" s="4">
        <v>1502</v>
      </c>
      <c r="F436" s="4" t="str">
        <f t="shared" si="29"/>
        <v>T6-1502</v>
      </c>
      <c r="G436" s="9">
        <v>3495.51</v>
      </c>
      <c r="H436" s="9">
        <f t="shared" si="26"/>
        <v>324.74</v>
      </c>
      <c r="I436" s="9">
        <v>1992.44</v>
      </c>
      <c r="J436" s="9">
        <f t="shared" si="27"/>
        <v>185.1</v>
      </c>
      <c r="K436" s="9">
        <v>577.27</v>
      </c>
      <c r="L436" s="9">
        <f t="shared" si="28"/>
        <v>53.63</v>
      </c>
    </row>
    <row r="437" spans="1:12" ht="16.5" x14ac:dyDescent="0.3">
      <c r="A437" s="6">
        <v>436</v>
      </c>
      <c r="B437" s="5" t="s">
        <v>25</v>
      </c>
      <c r="C437" s="4" t="s">
        <v>24</v>
      </c>
      <c r="D437" s="4">
        <v>16</v>
      </c>
      <c r="E437" s="4">
        <v>1601</v>
      </c>
      <c r="F437" s="4" t="str">
        <f t="shared" si="29"/>
        <v>T6-1601</v>
      </c>
      <c r="G437" s="9">
        <v>3664.1</v>
      </c>
      <c r="H437" s="9">
        <f t="shared" si="26"/>
        <v>340.4</v>
      </c>
      <c r="I437" s="9">
        <v>2088.54</v>
      </c>
      <c r="J437" s="9">
        <f t="shared" si="27"/>
        <v>194.03</v>
      </c>
      <c r="K437" s="9">
        <v>608.6</v>
      </c>
      <c r="L437" s="9">
        <f t="shared" si="28"/>
        <v>56.54</v>
      </c>
    </row>
    <row r="438" spans="1:12" ht="16.5" x14ac:dyDescent="0.3">
      <c r="A438" s="6">
        <v>437</v>
      </c>
      <c r="B438" s="5" t="s">
        <v>26</v>
      </c>
      <c r="C438" s="4" t="s">
        <v>24</v>
      </c>
      <c r="D438" s="4">
        <v>16</v>
      </c>
      <c r="E438" s="4">
        <v>1602</v>
      </c>
      <c r="F438" s="4" t="str">
        <f t="shared" si="29"/>
        <v>T6-1602</v>
      </c>
      <c r="G438" s="9">
        <v>3495.51</v>
      </c>
      <c r="H438" s="9">
        <f t="shared" si="26"/>
        <v>324.74</v>
      </c>
      <c r="I438" s="9">
        <v>1992.44</v>
      </c>
      <c r="J438" s="9">
        <f t="shared" si="27"/>
        <v>185.1</v>
      </c>
      <c r="K438" s="9">
        <v>577.27</v>
      </c>
      <c r="L438" s="9">
        <f t="shared" si="28"/>
        <v>53.63</v>
      </c>
    </row>
    <row r="439" spans="1:12" ht="16.5" x14ac:dyDescent="0.3">
      <c r="A439" s="6">
        <v>438</v>
      </c>
      <c r="B439" s="5" t="s">
        <v>25</v>
      </c>
      <c r="C439" s="4" t="s">
        <v>24</v>
      </c>
      <c r="D439" s="4">
        <v>17</v>
      </c>
      <c r="E439" s="4">
        <v>1701</v>
      </c>
      <c r="F439" s="4" t="str">
        <f t="shared" si="29"/>
        <v>T6-1701</v>
      </c>
      <c r="G439" s="9">
        <v>3664.1</v>
      </c>
      <c r="H439" s="9">
        <f t="shared" si="26"/>
        <v>340.4</v>
      </c>
      <c r="I439" s="9">
        <v>2088.54</v>
      </c>
      <c r="J439" s="9">
        <f t="shared" si="27"/>
        <v>194.03</v>
      </c>
      <c r="K439" s="9">
        <v>608.6</v>
      </c>
      <c r="L439" s="9">
        <f t="shared" si="28"/>
        <v>56.54</v>
      </c>
    </row>
    <row r="440" spans="1:12" ht="16.5" x14ac:dyDescent="0.3">
      <c r="A440" s="6">
        <v>439</v>
      </c>
      <c r="B440" s="5" t="s">
        <v>26</v>
      </c>
      <c r="C440" s="4" t="s">
        <v>24</v>
      </c>
      <c r="D440" s="4">
        <v>17</v>
      </c>
      <c r="E440" s="4">
        <v>1702</v>
      </c>
      <c r="F440" s="4" t="str">
        <f t="shared" si="29"/>
        <v>T6-1702</v>
      </c>
      <c r="G440" s="9">
        <v>3495.51</v>
      </c>
      <c r="H440" s="9">
        <f t="shared" si="26"/>
        <v>324.74</v>
      </c>
      <c r="I440" s="9">
        <v>1992.44</v>
      </c>
      <c r="J440" s="9">
        <f t="shared" si="27"/>
        <v>185.1</v>
      </c>
      <c r="K440" s="9">
        <v>577.27</v>
      </c>
      <c r="L440" s="9">
        <f t="shared" si="28"/>
        <v>53.63</v>
      </c>
    </row>
    <row r="441" spans="1:12" ht="16.5" x14ac:dyDescent="0.3">
      <c r="A441" s="6">
        <v>440</v>
      </c>
      <c r="B441" s="5" t="s">
        <v>25</v>
      </c>
      <c r="C441" s="4" t="s">
        <v>24</v>
      </c>
      <c r="D441" s="4">
        <v>18</v>
      </c>
      <c r="E441" s="4">
        <v>1801</v>
      </c>
      <c r="F441" s="4" t="str">
        <f t="shared" si="29"/>
        <v>T6-1801</v>
      </c>
      <c r="G441" s="9">
        <v>3664.1</v>
      </c>
      <c r="H441" s="9">
        <f t="shared" si="26"/>
        <v>340.4</v>
      </c>
      <c r="I441" s="9">
        <v>2088.54</v>
      </c>
      <c r="J441" s="9">
        <f t="shared" si="27"/>
        <v>194.03</v>
      </c>
      <c r="K441" s="9">
        <v>608.6</v>
      </c>
      <c r="L441" s="9">
        <f t="shared" si="28"/>
        <v>56.54</v>
      </c>
    </row>
    <row r="442" spans="1:12" ht="16.5" x14ac:dyDescent="0.3">
      <c r="A442" s="6">
        <v>441</v>
      </c>
      <c r="B442" s="5" t="s">
        <v>26</v>
      </c>
      <c r="C442" s="4" t="s">
        <v>24</v>
      </c>
      <c r="D442" s="4">
        <v>18</v>
      </c>
      <c r="E442" s="4">
        <v>1802</v>
      </c>
      <c r="F442" s="4" t="str">
        <f t="shared" si="29"/>
        <v>T6-1802</v>
      </c>
      <c r="G442" s="9">
        <v>3495.51</v>
      </c>
      <c r="H442" s="9">
        <f t="shared" si="26"/>
        <v>324.74</v>
      </c>
      <c r="I442" s="9">
        <v>1992.44</v>
      </c>
      <c r="J442" s="9">
        <f t="shared" si="27"/>
        <v>185.1</v>
      </c>
      <c r="K442" s="9">
        <v>577.27</v>
      </c>
      <c r="L442" s="9">
        <f t="shared" si="28"/>
        <v>53.63</v>
      </c>
    </row>
    <row r="443" spans="1:12" ht="16.5" x14ac:dyDescent="0.3">
      <c r="A443" s="6">
        <v>442</v>
      </c>
      <c r="B443" s="5" t="s">
        <v>25</v>
      </c>
      <c r="C443" s="4" t="s">
        <v>24</v>
      </c>
      <c r="D443" s="4">
        <v>19</v>
      </c>
      <c r="E443" s="4">
        <v>1901</v>
      </c>
      <c r="F443" s="4" t="str">
        <f t="shared" si="29"/>
        <v>T6-1901</v>
      </c>
      <c r="G443" s="9">
        <v>3664.1</v>
      </c>
      <c r="H443" s="9">
        <f t="shared" si="26"/>
        <v>340.4</v>
      </c>
      <c r="I443" s="9">
        <v>2088.54</v>
      </c>
      <c r="J443" s="9">
        <f t="shared" si="27"/>
        <v>194.03</v>
      </c>
      <c r="K443" s="9">
        <v>608.6</v>
      </c>
      <c r="L443" s="9">
        <f t="shared" si="28"/>
        <v>56.54</v>
      </c>
    </row>
    <row r="444" spans="1:12" ht="16.5" x14ac:dyDescent="0.3">
      <c r="A444" s="6">
        <v>443</v>
      </c>
      <c r="B444" s="5" t="s">
        <v>26</v>
      </c>
      <c r="C444" s="4" t="s">
        <v>24</v>
      </c>
      <c r="D444" s="4">
        <v>19</v>
      </c>
      <c r="E444" s="8">
        <v>1902</v>
      </c>
      <c r="F444" s="4" t="str">
        <f t="shared" si="29"/>
        <v>T6-1902</v>
      </c>
      <c r="G444" s="9">
        <v>3495.51</v>
      </c>
      <c r="H444" s="9">
        <f t="shared" si="26"/>
        <v>324.74</v>
      </c>
      <c r="I444" s="9">
        <v>1992.44</v>
      </c>
      <c r="J444" s="9">
        <f t="shared" si="27"/>
        <v>185.1</v>
      </c>
      <c r="K444" s="9">
        <v>577.27</v>
      </c>
      <c r="L444" s="9">
        <f t="shared" si="28"/>
        <v>53.63</v>
      </c>
    </row>
    <row r="445" spans="1:12" ht="16.5" x14ac:dyDescent="0.3">
      <c r="A445" s="6">
        <v>444</v>
      </c>
      <c r="B445" s="5" t="s">
        <v>25</v>
      </c>
      <c r="C445" s="4" t="s">
        <v>24</v>
      </c>
      <c r="D445" s="4">
        <v>20</v>
      </c>
      <c r="E445" s="4">
        <v>2001</v>
      </c>
      <c r="F445" s="4" t="str">
        <f t="shared" si="29"/>
        <v>T6-2001</v>
      </c>
      <c r="G445" s="9">
        <v>3664.1</v>
      </c>
      <c r="H445" s="9">
        <f t="shared" si="26"/>
        <v>340.4</v>
      </c>
      <c r="I445" s="9">
        <v>2088.54</v>
      </c>
      <c r="J445" s="9">
        <f t="shared" si="27"/>
        <v>194.03</v>
      </c>
      <c r="K445" s="9">
        <v>608.6</v>
      </c>
      <c r="L445" s="9">
        <f t="shared" si="28"/>
        <v>56.54</v>
      </c>
    </row>
    <row r="446" spans="1:12" ht="16.5" x14ac:dyDescent="0.3">
      <c r="A446" s="6">
        <v>445</v>
      </c>
      <c r="B446" s="5" t="s">
        <v>26</v>
      </c>
      <c r="C446" s="4" t="s">
        <v>24</v>
      </c>
      <c r="D446" s="4">
        <v>20</v>
      </c>
      <c r="E446" s="4">
        <v>2002</v>
      </c>
      <c r="F446" s="4" t="str">
        <f t="shared" si="29"/>
        <v>T6-2002</v>
      </c>
      <c r="G446" s="9">
        <v>3495.51</v>
      </c>
      <c r="H446" s="9">
        <f t="shared" si="26"/>
        <v>324.74</v>
      </c>
      <c r="I446" s="9">
        <v>1992.44</v>
      </c>
      <c r="J446" s="9">
        <f t="shared" si="27"/>
        <v>185.1</v>
      </c>
      <c r="K446" s="9">
        <v>577.27</v>
      </c>
      <c r="L446" s="9">
        <f t="shared" si="28"/>
        <v>53.63</v>
      </c>
    </row>
    <row r="447" spans="1:12" ht="16.5" x14ac:dyDescent="0.3">
      <c r="A447" s="6">
        <v>446</v>
      </c>
      <c r="B447" s="5" t="s">
        <v>25</v>
      </c>
      <c r="C447" s="4" t="s">
        <v>24</v>
      </c>
      <c r="D447" s="4">
        <v>21</v>
      </c>
      <c r="E447" s="4">
        <v>2101</v>
      </c>
      <c r="F447" s="4" t="str">
        <f t="shared" si="29"/>
        <v>T6-2101</v>
      </c>
      <c r="G447" s="9">
        <v>3664.1</v>
      </c>
      <c r="H447" s="9">
        <f t="shared" si="26"/>
        <v>340.4</v>
      </c>
      <c r="I447" s="9">
        <v>2088.54</v>
      </c>
      <c r="J447" s="9">
        <f t="shared" si="27"/>
        <v>194.03</v>
      </c>
      <c r="K447" s="9">
        <v>608.6</v>
      </c>
      <c r="L447" s="9">
        <f t="shared" si="28"/>
        <v>56.54</v>
      </c>
    </row>
    <row r="448" spans="1:12" ht="16.5" x14ac:dyDescent="0.3">
      <c r="A448" s="6">
        <v>447</v>
      </c>
      <c r="B448" s="5" t="s">
        <v>26</v>
      </c>
      <c r="C448" s="4" t="s">
        <v>24</v>
      </c>
      <c r="D448" s="4">
        <v>21</v>
      </c>
      <c r="E448" s="4">
        <v>2102</v>
      </c>
      <c r="F448" s="4" t="str">
        <f t="shared" si="29"/>
        <v>T6-2102</v>
      </c>
      <c r="G448" s="9">
        <v>3495.51</v>
      </c>
      <c r="H448" s="9">
        <f t="shared" si="26"/>
        <v>324.74</v>
      </c>
      <c r="I448" s="9">
        <v>1992.44</v>
      </c>
      <c r="J448" s="9">
        <f t="shared" si="27"/>
        <v>185.1</v>
      </c>
      <c r="K448" s="9">
        <v>577.27</v>
      </c>
      <c r="L448" s="9">
        <f t="shared" si="28"/>
        <v>53.63</v>
      </c>
    </row>
    <row r="449" spans="1:12" ht="16.5" x14ac:dyDescent="0.3">
      <c r="A449" s="6">
        <v>448</v>
      </c>
      <c r="B449" s="5" t="s">
        <v>25</v>
      </c>
      <c r="C449" s="4" t="s">
        <v>24</v>
      </c>
      <c r="D449" s="4">
        <v>22</v>
      </c>
      <c r="E449" s="4">
        <v>2201</v>
      </c>
      <c r="F449" s="4" t="str">
        <f t="shared" si="29"/>
        <v>T6-2201</v>
      </c>
      <c r="G449" s="9">
        <v>3664.1</v>
      </c>
      <c r="H449" s="9">
        <f t="shared" si="26"/>
        <v>340.4</v>
      </c>
      <c r="I449" s="9">
        <v>2088.54</v>
      </c>
      <c r="J449" s="9">
        <f t="shared" si="27"/>
        <v>194.03</v>
      </c>
      <c r="K449" s="9">
        <v>608.6</v>
      </c>
      <c r="L449" s="9">
        <f t="shared" si="28"/>
        <v>56.54</v>
      </c>
    </row>
    <row r="450" spans="1:12" ht="16.5" x14ac:dyDescent="0.3">
      <c r="A450" s="6">
        <v>449</v>
      </c>
      <c r="B450" s="5" t="s">
        <v>26</v>
      </c>
      <c r="C450" s="4" t="s">
        <v>24</v>
      </c>
      <c r="D450" s="4">
        <v>22</v>
      </c>
      <c r="E450" s="4">
        <v>2202</v>
      </c>
      <c r="F450" s="4" t="str">
        <f t="shared" si="29"/>
        <v>T6-2202</v>
      </c>
      <c r="G450" s="9">
        <v>3495.51</v>
      </c>
      <c r="H450" s="9">
        <f t="shared" ref="H450:H486" si="30">ROUND((G450/10.764),2)</f>
        <v>324.74</v>
      </c>
      <c r="I450" s="9">
        <v>1992.44</v>
      </c>
      <c r="J450" s="9">
        <f t="shared" ref="J450:J486" si="31">ROUND((I450/10.764),2)</f>
        <v>185.1</v>
      </c>
      <c r="K450" s="9">
        <v>577.27</v>
      </c>
      <c r="L450" s="9">
        <f t="shared" ref="L450:L486" si="32">ROUND((K450/10.764),2)</f>
        <v>53.63</v>
      </c>
    </row>
    <row r="451" spans="1:12" ht="16.5" x14ac:dyDescent="0.3">
      <c r="A451" s="6">
        <v>450</v>
      </c>
      <c r="B451" s="5" t="s">
        <v>25</v>
      </c>
      <c r="C451" s="4" t="s">
        <v>24</v>
      </c>
      <c r="D451" s="4">
        <v>23</v>
      </c>
      <c r="E451" s="4">
        <v>2301</v>
      </c>
      <c r="F451" s="4" t="str">
        <f t="shared" si="29"/>
        <v>T6-2301</v>
      </c>
      <c r="G451" s="9">
        <v>3664.1</v>
      </c>
      <c r="H451" s="9">
        <f t="shared" si="30"/>
        <v>340.4</v>
      </c>
      <c r="I451" s="9">
        <v>2088.54</v>
      </c>
      <c r="J451" s="9">
        <f t="shared" si="31"/>
        <v>194.03</v>
      </c>
      <c r="K451" s="9">
        <v>608.6</v>
      </c>
      <c r="L451" s="9">
        <f t="shared" si="32"/>
        <v>56.54</v>
      </c>
    </row>
    <row r="452" spans="1:12" ht="16.5" x14ac:dyDescent="0.3">
      <c r="A452" s="6">
        <v>451</v>
      </c>
      <c r="B452" s="5" t="s">
        <v>26</v>
      </c>
      <c r="C452" s="4" t="s">
        <v>24</v>
      </c>
      <c r="D452" s="4">
        <v>23</v>
      </c>
      <c r="E452" s="4">
        <v>2302</v>
      </c>
      <c r="F452" s="4" t="str">
        <f t="shared" si="29"/>
        <v>T6-2302</v>
      </c>
      <c r="G452" s="9">
        <v>3495.51</v>
      </c>
      <c r="H452" s="9">
        <f t="shared" si="30"/>
        <v>324.74</v>
      </c>
      <c r="I452" s="9">
        <v>1992.44</v>
      </c>
      <c r="J452" s="9">
        <f t="shared" si="31"/>
        <v>185.1</v>
      </c>
      <c r="K452" s="9">
        <v>577.27</v>
      </c>
      <c r="L452" s="9">
        <f t="shared" si="32"/>
        <v>53.63</v>
      </c>
    </row>
    <row r="453" spans="1:12" ht="16.5" x14ac:dyDescent="0.3">
      <c r="A453" s="6">
        <v>452</v>
      </c>
      <c r="B453" s="5" t="s">
        <v>25</v>
      </c>
      <c r="C453" s="4" t="s">
        <v>24</v>
      </c>
      <c r="D453" s="4">
        <v>24</v>
      </c>
      <c r="E453" s="4">
        <v>2401</v>
      </c>
      <c r="F453" s="4" t="str">
        <f t="shared" si="29"/>
        <v>T6-2401</v>
      </c>
      <c r="G453" s="9">
        <v>3664.1</v>
      </c>
      <c r="H453" s="9">
        <f t="shared" si="30"/>
        <v>340.4</v>
      </c>
      <c r="I453" s="9">
        <v>2088.54</v>
      </c>
      <c r="J453" s="9">
        <f t="shared" si="31"/>
        <v>194.03</v>
      </c>
      <c r="K453" s="9">
        <v>608.6</v>
      </c>
      <c r="L453" s="9">
        <f t="shared" si="32"/>
        <v>56.54</v>
      </c>
    </row>
    <row r="454" spans="1:12" ht="16.5" x14ac:dyDescent="0.3">
      <c r="A454" s="6">
        <v>453</v>
      </c>
      <c r="B454" s="5" t="s">
        <v>26</v>
      </c>
      <c r="C454" s="4" t="s">
        <v>24</v>
      </c>
      <c r="D454" s="4">
        <v>24</v>
      </c>
      <c r="E454" s="4">
        <v>2402</v>
      </c>
      <c r="F454" s="4" t="str">
        <f t="shared" si="29"/>
        <v>T6-2402</v>
      </c>
      <c r="G454" s="9">
        <v>3495.51</v>
      </c>
      <c r="H454" s="9">
        <f t="shared" si="30"/>
        <v>324.74</v>
      </c>
      <c r="I454" s="9">
        <v>1992.44</v>
      </c>
      <c r="J454" s="9">
        <f t="shared" si="31"/>
        <v>185.1</v>
      </c>
      <c r="K454" s="9">
        <v>577.27</v>
      </c>
      <c r="L454" s="9">
        <f t="shared" si="32"/>
        <v>53.63</v>
      </c>
    </row>
    <row r="455" spans="1:12" ht="16.5" x14ac:dyDescent="0.3">
      <c r="A455" s="6">
        <v>454</v>
      </c>
      <c r="B455" s="5" t="s">
        <v>25</v>
      </c>
      <c r="C455" s="4" t="s">
        <v>24</v>
      </c>
      <c r="D455" s="4">
        <v>25</v>
      </c>
      <c r="E455" s="4">
        <v>2501</v>
      </c>
      <c r="F455" s="4" t="str">
        <f t="shared" si="29"/>
        <v>T6-2501</v>
      </c>
      <c r="G455" s="9">
        <v>3664.1</v>
      </c>
      <c r="H455" s="9">
        <f t="shared" si="30"/>
        <v>340.4</v>
      </c>
      <c r="I455" s="9">
        <v>2088.54</v>
      </c>
      <c r="J455" s="9">
        <f t="shared" si="31"/>
        <v>194.03</v>
      </c>
      <c r="K455" s="9">
        <v>608.6</v>
      </c>
      <c r="L455" s="9">
        <f t="shared" si="32"/>
        <v>56.54</v>
      </c>
    </row>
    <row r="456" spans="1:12" ht="16.5" x14ac:dyDescent="0.3">
      <c r="A456" s="6">
        <v>455</v>
      </c>
      <c r="B456" s="5" t="s">
        <v>26</v>
      </c>
      <c r="C456" s="4" t="s">
        <v>24</v>
      </c>
      <c r="D456" s="4">
        <v>25</v>
      </c>
      <c r="E456" s="4">
        <v>2502</v>
      </c>
      <c r="F456" s="4" t="str">
        <f t="shared" si="29"/>
        <v>T6-2502</v>
      </c>
      <c r="G456" s="9">
        <v>3495.51</v>
      </c>
      <c r="H456" s="9">
        <f t="shared" si="30"/>
        <v>324.74</v>
      </c>
      <c r="I456" s="9">
        <v>1992.44</v>
      </c>
      <c r="J456" s="9">
        <f t="shared" si="31"/>
        <v>185.1</v>
      </c>
      <c r="K456" s="9">
        <v>577.27</v>
      </c>
      <c r="L456" s="9">
        <f t="shared" si="32"/>
        <v>53.63</v>
      </c>
    </row>
    <row r="457" spans="1:12" ht="16.5" x14ac:dyDescent="0.3">
      <c r="A457" s="6">
        <v>456</v>
      </c>
      <c r="B457" s="5" t="s">
        <v>25</v>
      </c>
      <c r="C457" s="4" t="s">
        <v>24</v>
      </c>
      <c r="D457" s="4">
        <v>26</v>
      </c>
      <c r="E457" s="4">
        <v>2601</v>
      </c>
      <c r="F457" s="4" t="str">
        <f t="shared" si="29"/>
        <v>T6-2601</v>
      </c>
      <c r="G457" s="9">
        <v>3664.1</v>
      </c>
      <c r="H457" s="9">
        <f t="shared" si="30"/>
        <v>340.4</v>
      </c>
      <c r="I457" s="9">
        <v>2088.54</v>
      </c>
      <c r="J457" s="9">
        <f t="shared" si="31"/>
        <v>194.03</v>
      </c>
      <c r="K457" s="9">
        <v>608.6</v>
      </c>
      <c r="L457" s="9">
        <f t="shared" si="32"/>
        <v>56.54</v>
      </c>
    </row>
    <row r="458" spans="1:12" ht="16.5" x14ac:dyDescent="0.3">
      <c r="A458" s="6">
        <v>457</v>
      </c>
      <c r="B458" s="5" t="s">
        <v>26</v>
      </c>
      <c r="C458" s="4" t="s">
        <v>24</v>
      </c>
      <c r="D458" s="4">
        <v>26</v>
      </c>
      <c r="E458" s="4">
        <v>2602</v>
      </c>
      <c r="F458" s="4" t="str">
        <f t="shared" si="29"/>
        <v>T6-2602</v>
      </c>
      <c r="G458" s="9">
        <v>3495.51</v>
      </c>
      <c r="H458" s="9">
        <f t="shared" si="30"/>
        <v>324.74</v>
      </c>
      <c r="I458" s="9">
        <v>1992.44</v>
      </c>
      <c r="J458" s="9">
        <f t="shared" si="31"/>
        <v>185.1</v>
      </c>
      <c r="K458" s="9">
        <v>577.27</v>
      </c>
      <c r="L458" s="9">
        <f t="shared" si="32"/>
        <v>53.63</v>
      </c>
    </row>
    <row r="459" spans="1:12" ht="16.5" x14ac:dyDescent="0.3">
      <c r="A459" s="6">
        <v>458</v>
      </c>
      <c r="B459" s="5" t="s">
        <v>25</v>
      </c>
      <c r="C459" s="4" t="s">
        <v>24</v>
      </c>
      <c r="D459" s="4">
        <v>27</v>
      </c>
      <c r="E459" s="4">
        <v>2701</v>
      </c>
      <c r="F459" s="4" t="str">
        <f t="shared" si="29"/>
        <v>T6-2701</v>
      </c>
      <c r="G459" s="9">
        <v>3664.1</v>
      </c>
      <c r="H459" s="9">
        <f t="shared" si="30"/>
        <v>340.4</v>
      </c>
      <c r="I459" s="9">
        <v>2088.54</v>
      </c>
      <c r="J459" s="9">
        <f t="shared" si="31"/>
        <v>194.03</v>
      </c>
      <c r="K459" s="9">
        <v>608.6</v>
      </c>
      <c r="L459" s="9">
        <f t="shared" si="32"/>
        <v>56.54</v>
      </c>
    </row>
    <row r="460" spans="1:12" ht="16.5" x14ac:dyDescent="0.3">
      <c r="A460" s="6">
        <v>459</v>
      </c>
      <c r="B460" s="5" t="s">
        <v>26</v>
      </c>
      <c r="C460" s="4" t="s">
        <v>24</v>
      </c>
      <c r="D460" s="4">
        <v>27</v>
      </c>
      <c r="E460" s="4">
        <v>2702</v>
      </c>
      <c r="F460" s="4" t="str">
        <f t="shared" si="29"/>
        <v>T6-2702</v>
      </c>
      <c r="G460" s="9">
        <v>3495.51</v>
      </c>
      <c r="H460" s="9">
        <f t="shared" si="30"/>
        <v>324.74</v>
      </c>
      <c r="I460" s="9">
        <v>1992.44</v>
      </c>
      <c r="J460" s="9">
        <f t="shared" si="31"/>
        <v>185.1</v>
      </c>
      <c r="K460" s="9">
        <v>577.27</v>
      </c>
      <c r="L460" s="9">
        <f t="shared" si="32"/>
        <v>53.63</v>
      </c>
    </row>
    <row r="461" spans="1:12" ht="16.5" x14ac:dyDescent="0.3">
      <c r="A461" s="6">
        <v>460</v>
      </c>
      <c r="B461" s="5" t="s">
        <v>25</v>
      </c>
      <c r="C461" s="4" t="s">
        <v>24</v>
      </c>
      <c r="D461" s="4">
        <v>28</v>
      </c>
      <c r="E461" s="4">
        <v>2801</v>
      </c>
      <c r="F461" s="4" t="str">
        <f t="shared" si="29"/>
        <v>T6-2801</v>
      </c>
      <c r="G461" s="9">
        <v>3664.1</v>
      </c>
      <c r="H461" s="9">
        <f t="shared" si="30"/>
        <v>340.4</v>
      </c>
      <c r="I461" s="9">
        <v>2088.54</v>
      </c>
      <c r="J461" s="9">
        <f t="shared" si="31"/>
        <v>194.03</v>
      </c>
      <c r="K461" s="9">
        <v>608.6</v>
      </c>
      <c r="L461" s="9">
        <f t="shared" si="32"/>
        <v>56.54</v>
      </c>
    </row>
    <row r="462" spans="1:12" ht="16.5" x14ac:dyDescent="0.3">
      <c r="A462" s="6">
        <v>461</v>
      </c>
      <c r="B462" s="5" t="s">
        <v>26</v>
      </c>
      <c r="C462" s="4" t="s">
        <v>24</v>
      </c>
      <c r="D462" s="4">
        <v>28</v>
      </c>
      <c r="E462" s="4">
        <v>2802</v>
      </c>
      <c r="F462" s="4" t="str">
        <f t="shared" si="29"/>
        <v>T6-2802</v>
      </c>
      <c r="G462" s="9">
        <v>3495.51</v>
      </c>
      <c r="H462" s="9">
        <f t="shared" si="30"/>
        <v>324.74</v>
      </c>
      <c r="I462" s="9">
        <v>1992.44</v>
      </c>
      <c r="J462" s="9">
        <f t="shared" si="31"/>
        <v>185.1</v>
      </c>
      <c r="K462" s="9">
        <v>577.27</v>
      </c>
      <c r="L462" s="9">
        <f t="shared" si="32"/>
        <v>53.63</v>
      </c>
    </row>
    <row r="463" spans="1:12" ht="16.5" x14ac:dyDescent="0.3">
      <c r="A463" s="6">
        <v>462</v>
      </c>
      <c r="B463" s="5" t="s">
        <v>25</v>
      </c>
      <c r="C463" s="4" t="s">
        <v>24</v>
      </c>
      <c r="D463" s="4">
        <v>29</v>
      </c>
      <c r="E463" s="4">
        <v>2901</v>
      </c>
      <c r="F463" s="4" t="str">
        <f t="shared" si="29"/>
        <v>T6-2901</v>
      </c>
      <c r="G463" s="9">
        <v>3664.1</v>
      </c>
      <c r="H463" s="9">
        <f t="shared" si="30"/>
        <v>340.4</v>
      </c>
      <c r="I463" s="9">
        <v>2088.54</v>
      </c>
      <c r="J463" s="9">
        <f t="shared" si="31"/>
        <v>194.03</v>
      </c>
      <c r="K463" s="9">
        <v>608.6</v>
      </c>
      <c r="L463" s="9">
        <f t="shared" si="32"/>
        <v>56.54</v>
      </c>
    </row>
    <row r="464" spans="1:12" ht="16.5" x14ac:dyDescent="0.3">
      <c r="A464" s="6">
        <v>463</v>
      </c>
      <c r="B464" s="5" t="s">
        <v>26</v>
      </c>
      <c r="C464" s="4" t="s">
        <v>24</v>
      </c>
      <c r="D464" s="4">
        <v>29</v>
      </c>
      <c r="E464" s="4">
        <v>2902</v>
      </c>
      <c r="F464" s="4" t="str">
        <f t="shared" si="29"/>
        <v>T6-2902</v>
      </c>
      <c r="G464" s="9">
        <v>3495.51</v>
      </c>
      <c r="H464" s="9">
        <f t="shared" si="30"/>
        <v>324.74</v>
      </c>
      <c r="I464" s="9">
        <v>1992.44</v>
      </c>
      <c r="J464" s="9">
        <f t="shared" si="31"/>
        <v>185.1</v>
      </c>
      <c r="K464" s="9">
        <v>577.27</v>
      </c>
      <c r="L464" s="9">
        <f t="shared" si="32"/>
        <v>53.63</v>
      </c>
    </row>
    <row r="465" spans="1:12" ht="16.5" x14ac:dyDescent="0.3">
      <c r="A465" s="6">
        <v>464</v>
      </c>
      <c r="B465" s="5" t="s">
        <v>25</v>
      </c>
      <c r="C465" s="4" t="s">
        <v>24</v>
      </c>
      <c r="D465" s="4">
        <v>30</v>
      </c>
      <c r="E465" s="4">
        <v>3001</v>
      </c>
      <c r="F465" s="4" t="str">
        <f t="shared" si="29"/>
        <v>T6-3001</v>
      </c>
      <c r="G465" s="9">
        <v>3664.1</v>
      </c>
      <c r="H465" s="9">
        <f t="shared" si="30"/>
        <v>340.4</v>
      </c>
      <c r="I465" s="9">
        <v>2088.54</v>
      </c>
      <c r="J465" s="9">
        <f t="shared" si="31"/>
        <v>194.03</v>
      </c>
      <c r="K465" s="9">
        <v>608.6</v>
      </c>
      <c r="L465" s="9">
        <f t="shared" si="32"/>
        <v>56.54</v>
      </c>
    </row>
    <row r="466" spans="1:12" ht="16.5" x14ac:dyDescent="0.3">
      <c r="A466" s="6">
        <v>465</v>
      </c>
      <c r="B466" s="5" t="s">
        <v>26</v>
      </c>
      <c r="C466" s="4" t="s">
        <v>24</v>
      </c>
      <c r="D466" s="4">
        <v>30</v>
      </c>
      <c r="E466" s="4">
        <v>3002</v>
      </c>
      <c r="F466" s="4" t="str">
        <f t="shared" ref="F466:F486" si="33">CONCATENATE(C466,"-",E466)</f>
        <v>T6-3002</v>
      </c>
      <c r="G466" s="9">
        <v>3495.51</v>
      </c>
      <c r="H466" s="9">
        <f t="shared" si="30"/>
        <v>324.74</v>
      </c>
      <c r="I466" s="9">
        <v>1992.44</v>
      </c>
      <c r="J466" s="9">
        <f t="shared" si="31"/>
        <v>185.1</v>
      </c>
      <c r="K466" s="9">
        <v>577.27</v>
      </c>
      <c r="L466" s="9">
        <f t="shared" si="32"/>
        <v>53.63</v>
      </c>
    </row>
    <row r="467" spans="1:12" ht="16.5" x14ac:dyDescent="0.3">
      <c r="A467" s="6">
        <v>466</v>
      </c>
      <c r="B467" s="5" t="s">
        <v>25</v>
      </c>
      <c r="C467" s="4" t="s">
        <v>24</v>
      </c>
      <c r="D467" s="4">
        <v>31</v>
      </c>
      <c r="E467" s="4">
        <v>3101</v>
      </c>
      <c r="F467" s="4" t="str">
        <f t="shared" si="33"/>
        <v>T6-3101</v>
      </c>
      <c r="G467" s="9">
        <v>3664.1</v>
      </c>
      <c r="H467" s="9">
        <f t="shared" si="30"/>
        <v>340.4</v>
      </c>
      <c r="I467" s="9">
        <v>2088.54</v>
      </c>
      <c r="J467" s="9">
        <f t="shared" si="31"/>
        <v>194.03</v>
      </c>
      <c r="K467" s="9">
        <v>608.6</v>
      </c>
      <c r="L467" s="9">
        <f t="shared" si="32"/>
        <v>56.54</v>
      </c>
    </row>
    <row r="468" spans="1:12" ht="16.5" x14ac:dyDescent="0.3">
      <c r="A468" s="6">
        <v>467</v>
      </c>
      <c r="B468" s="5" t="s">
        <v>26</v>
      </c>
      <c r="C468" s="4" t="s">
        <v>24</v>
      </c>
      <c r="D468" s="4">
        <v>31</v>
      </c>
      <c r="E468" s="4">
        <v>3102</v>
      </c>
      <c r="F468" s="4" t="str">
        <f t="shared" si="33"/>
        <v>T6-3102</v>
      </c>
      <c r="G468" s="9">
        <v>3495.51</v>
      </c>
      <c r="H468" s="9">
        <f t="shared" si="30"/>
        <v>324.74</v>
      </c>
      <c r="I468" s="9">
        <v>1992.44</v>
      </c>
      <c r="J468" s="9">
        <f t="shared" si="31"/>
        <v>185.1</v>
      </c>
      <c r="K468" s="9">
        <v>577.27</v>
      </c>
      <c r="L468" s="9">
        <f t="shared" si="32"/>
        <v>53.63</v>
      </c>
    </row>
    <row r="469" spans="1:12" ht="16.5" x14ac:dyDescent="0.3">
      <c r="A469" s="6">
        <v>468</v>
      </c>
      <c r="B469" s="5" t="s">
        <v>25</v>
      </c>
      <c r="C469" s="4" t="s">
        <v>24</v>
      </c>
      <c r="D469" s="4">
        <v>32</v>
      </c>
      <c r="E469" s="4">
        <v>3201</v>
      </c>
      <c r="F469" s="4" t="str">
        <f t="shared" si="33"/>
        <v>T6-3201</v>
      </c>
      <c r="G469" s="9">
        <v>3664.1</v>
      </c>
      <c r="H469" s="9">
        <f t="shared" si="30"/>
        <v>340.4</v>
      </c>
      <c r="I469" s="9">
        <v>2088.54</v>
      </c>
      <c r="J469" s="9">
        <f t="shared" si="31"/>
        <v>194.03</v>
      </c>
      <c r="K469" s="9">
        <v>608.6</v>
      </c>
      <c r="L469" s="9">
        <f t="shared" si="32"/>
        <v>56.54</v>
      </c>
    </row>
    <row r="470" spans="1:12" ht="16.5" x14ac:dyDescent="0.3">
      <c r="A470" s="6">
        <v>469</v>
      </c>
      <c r="B470" s="5" t="s">
        <v>26</v>
      </c>
      <c r="C470" s="4" t="s">
        <v>24</v>
      </c>
      <c r="D470" s="4">
        <v>32</v>
      </c>
      <c r="E470" s="4">
        <v>3202</v>
      </c>
      <c r="F470" s="4" t="str">
        <f t="shared" si="33"/>
        <v>T6-3202</v>
      </c>
      <c r="G470" s="9">
        <v>3495.51</v>
      </c>
      <c r="H470" s="9">
        <f t="shared" si="30"/>
        <v>324.74</v>
      </c>
      <c r="I470" s="9">
        <v>1992.44</v>
      </c>
      <c r="J470" s="9">
        <f t="shared" si="31"/>
        <v>185.1</v>
      </c>
      <c r="K470" s="9">
        <v>577.27</v>
      </c>
      <c r="L470" s="9">
        <f t="shared" si="32"/>
        <v>53.63</v>
      </c>
    </row>
    <row r="471" spans="1:12" ht="16.5" x14ac:dyDescent="0.3">
      <c r="A471" s="6">
        <v>470</v>
      </c>
      <c r="B471" s="5" t="s">
        <v>25</v>
      </c>
      <c r="C471" s="4" t="s">
        <v>24</v>
      </c>
      <c r="D471" s="4">
        <v>33</v>
      </c>
      <c r="E471" s="4">
        <v>3301</v>
      </c>
      <c r="F471" s="4" t="str">
        <f t="shared" si="33"/>
        <v>T6-3301</v>
      </c>
      <c r="G471" s="9">
        <v>3664.1</v>
      </c>
      <c r="H471" s="9">
        <f t="shared" si="30"/>
        <v>340.4</v>
      </c>
      <c r="I471" s="9">
        <v>2088.54</v>
      </c>
      <c r="J471" s="9">
        <f t="shared" si="31"/>
        <v>194.03</v>
      </c>
      <c r="K471" s="9">
        <v>608.6</v>
      </c>
      <c r="L471" s="9">
        <f t="shared" si="32"/>
        <v>56.54</v>
      </c>
    </row>
    <row r="472" spans="1:12" ht="16.5" x14ac:dyDescent="0.3">
      <c r="A472" s="6">
        <v>471</v>
      </c>
      <c r="B472" s="5" t="s">
        <v>26</v>
      </c>
      <c r="C472" s="4" t="s">
        <v>24</v>
      </c>
      <c r="D472" s="4">
        <v>33</v>
      </c>
      <c r="E472" s="4">
        <v>3302</v>
      </c>
      <c r="F472" s="4" t="str">
        <f t="shared" si="33"/>
        <v>T6-3302</v>
      </c>
      <c r="G472" s="9">
        <v>3495.51</v>
      </c>
      <c r="H472" s="9">
        <f t="shared" si="30"/>
        <v>324.74</v>
      </c>
      <c r="I472" s="9">
        <v>1992.44</v>
      </c>
      <c r="J472" s="9">
        <f t="shared" si="31"/>
        <v>185.1</v>
      </c>
      <c r="K472" s="9">
        <v>577.27</v>
      </c>
      <c r="L472" s="9">
        <f t="shared" si="32"/>
        <v>53.63</v>
      </c>
    </row>
    <row r="473" spans="1:12" ht="16.5" x14ac:dyDescent="0.3">
      <c r="A473" s="6">
        <v>472</v>
      </c>
      <c r="B473" s="5" t="s">
        <v>25</v>
      </c>
      <c r="C473" s="4" t="s">
        <v>24</v>
      </c>
      <c r="D473" s="4">
        <v>34</v>
      </c>
      <c r="E473" s="4">
        <v>3401</v>
      </c>
      <c r="F473" s="4" t="str">
        <f t="shared" si="33"/>
        <v>T6-3401</v>
      </c>
      <c r="G473" s="9">
        <v>3664.1</v>
      </c>
      <c r="H473" s="9">
        <f t="shared" si="30"/>
        <v>340.4</v>
      </c>
      <c r="I473" s="9">
        <v>2088.54</v>
      </c>
      <c r="J473" s="9">
        <f t="shared" si="31"/>
        <v>194.03</v>
      </c>
      <c r="K473" s="9">
        <v>608.6</v>
      </c>
      <c r="L473" s="9">
        <f t="shared" si="32"/>
        <v>56.54</v>
      </c>
    </row>
    <row r="474" spans="1:12" ht="16.5" x14ac:dyDescent="0.3">
      <c r="A474" s="6">
        <v>473</v>
      </c>
      <c r="B474" s="5" t="s">
        <v>26</v>
      </c>
      <c r="C474" s="4" t="s">
        <v>24</v>
      </c>
      <c r="D474" s="4">
        <v>34</v>
      </c>
      <c r="E474" s="4">
        <v>3402</v>
      </c>
      <c r="F474" s="4" t="str">
        <f t="shared" si="33"/>
        <v>T6-3402</v>
      </c>
      <c r="G474" s="9">
        <v>3495.51</v>
      </c>
      <c r="H474" s="9">
        <f t="shared" si="30"/>
        <v>324.74</v>
      </c>
      <c r="I474" s="9">
        <v>1992.44</v>
      </c>
      <c r="J474" s="9">
        <f t="shared" si="31"/>
        <v>185.1</v>
      </c>
      <c r="K474" s="9">
        <v>577.27</v>
      </c>
      <c r="L474" s="9">
        <f t="shared" si="32"/>
        <v>53.63</v>
      </c>
    </row>
    <row r="475" spans="1:12" ht="16.5" x14ac:dyDescent="0.3">
      <c r="A475" s="6">
        <v>474</v>
      </c>
      <c r="B475" s="5" t="s">
        <v>25</v>
      </c>
      <c r="C475" s="4" t="s">
        <v>24</v>
      </c>
      <c r="D475" s="4">
        <v>35</v>
      </c>
      <c r="E475" s="4">
        <v>3501</v>
      </c>
      <c r="F475" s="4" t="str">
        <f t="shared" si="33"/>
        <v>T6-3501</v>
      </c>
      <c r="G475" s="9">
        <v>3664.1</v>
      </c>
      <c r="H475" s="9">
        <f t="shared" si="30"/>
        <v>340.4</v>
      </c>
      <c r="I475" s="9">
        <v>2088.54</v>
      </c>
      <c r="J475" s="9">
        <f t="shared" si="31"/>
        <v>194.03</v>
      </c>
      <c r="K475" s="9">
        <v>608.6</v>
      </c>
      <c r="L475" s="9">
        <f t="shared" si="32"/>
        <v>56.54</v>
      </c>
    </row>
    <row r="476" spans="1:12" ht="16.5" x14ac:dyDescent="0.3">
      <c r="A476" s="6">
        <v>475</v>
      </c>
      <c r="B476" s="5" t="s">
        <v>26</v>
      </c>
      <c r="C476" s="4" t="s">
        <v>24</v>
      </c>
      <c r="D476" s="4">
        <v>35</v>
      </c>
      <c r="E476" s="4">
        <v>3502</v>
      </c>
      <c r="F476" s="4" t="str">
        <f t="shared" si="33"/>
        <v>T6-3502</v>
      </c>
      <c r="G476" s="9">
        <v>3495.51</v>
      </c>
      <c r="H476" s="9">
        <f t="shared" si="30"/>
        <v>324.74</v>
      </c>
      <c r="I476" s="9">
        <v>1992.44</v>
      </c>
      <c r="J476" s="9">
        <f t="shared" si="31"/>
        <v>185.1</v>
      </c>
      <c r="K476" s="9">
        <v>577.27</v>
      </c>
      <c r="L476" s="9">
        <f t="shared" si="32"/>
        <v>53.63</v>
      </c>
    </row>
    <row r="477" spans="1:12" ht="16.5" x14ac:dyDescent="0.3">
      <c r="A477" s="6">
        <v>476</v>
      </c>
      <c r="B477" s="5" t="s">
        <v>25</v>
      </c>
      <c r="C477" s="4" t="s">
        <v>24</v>
      </c>
      <c r="D477" s="4">
        <v>36</v>
      </c>
      <c r="E477" s="4">
        <v>3601</v>
      </c>
      <c r="F477" s="4" t="str">
        <f t="shared" si="33"/>
        <v>T6-3601</v>
      </c>
      <c r="G477" s="9">
        <v>3664.1</v>
      </c>
      <c r="H477" s="9">
        <f t="shared" si="30"/>
        <v>340.4</v>
      </c>
      <c r="I477" s="9">
        <v>2088.54</v>
      </c>
      <c r="J477" s="9">
        <f t="shared" si="31"/>
        <v>194.03</v>
      </c>
      <c r="K477" s="9">
        <v>608.6</v>
      </c>
      <c r="L477" s="9">
        <f t="shared" si="32"/>
        <v>56.54</v>
      </c>
    </row>
    <row r="478" spans="1:12" ht="16.5" x14ac:dyDescent="0.3">
      <c r="A478" s="6">
        <v>477</v>
      </c>
      <c r="B478" s="5" t="s">
        <v>26</v>
      </c>
      <c r="C478" s="4" t="s">
        <v>24</v>
      </c>
      <c r="D478" s="4">
        <v>36</v>
      </c>
      <c r="E478" s="4">
        <v>3602</v>
      </c>
      <c r="F478" s="4" t="str">
        <f t="shared" si="33"/>
        <v>T6-3602</v>
      </c>
      <c r="G478" s="9">
        <v>3495.51</v>
      </c>
      <c r="H478" s="9">
        <f t="shared" si="30"/>
        <v>324.74</v>
      </c>
      <c r="I478" s="9">
        <v>1992.44</v>
      </c>
      <c r="J478" s="9">
        <f t="shared" si="31"/>
        <v>185.1</v>
      </c>
      <c r="K478" s="9">
        <v>577.27</v>
      </c>
      <c r="L478" s="9">
        <f t="shared" si="32"/>
        <v>53.63</v>
      </c>
    </row>
    <row r="479" spans="1:12" ht="16.5" x14ac:dyDescent="0.3">
      <c r="A479" s="6">
        <v>478</v>
      </c>
      <c r="B479" s="5" t="s">
        <v>25</v>
      </c>
      <c r="C479" s="4" t="s">
        <v>24</v>
      </c>
      <c r="D479" s="4">
        <v>37</v>
      </c>
      <c r="E479" s="4">
        <v>3701</v>
      </c>
      <c r="F479" s="4" t="str">
        <f t="shared" si="33"/>
        <v>T6-3701</v>
      </c>
      <c r="G479" s="9">
        <v>3664.1</v>
      </c>
      <c r="H479" s="9">
        <f t="shared" si="30"/>
        <v>340.4</v>
      </c>
      <c r="I479" s="9">
        <v>2088.54</v>
      </c>
      <c r="J479" s="9">
        <f t="shared" si="31"/>
        <v>194.03</v>
      </c>
      <c r="K479" s="9">
        <v>608.6</v>
      </c>
      <c r="L479" s="9">
        <f t="shared" si="32"/>
        <v>56.54</v>
      </c>
    </row>
    <row r="480" spans="1:12" ht="16.5" x14ac:dyDescent="0.3">
      <c r="A480" s="6">
        <v>479</v>
      </c>
      <c r="B480" s="5" t="s">
        <v>26</v>
      </c>
      <c r="C480" s="4" t="s">
        <v>24</v>
      </c>
      <c r="D480" s="4">
        <v>37</v>
      </c>
      <c r="E480" s="4">
        <v>3702</v>
      </c>
      <c r="F480" s="4" t="str">
        <f t="shared" si="33"/>
        <v>T6-3702</v>
      </c>
      <c r="G480" s="9">
        <v>3495.51</v>
      </c>
      <c r="H480" s="9">
        <f t="shared" si="30"/>
        <v>324.74</v>
      </c>
      <c r="I480" s="9">
        <v>1992.44</v>
      </c>
      <c r="J480" s="9">
        <f t="shared" si="31"/>
        <v>185.1</v>
      </c>
      <c r="K480" s="9">
        <v>577.27</v>
      </c>
      <c r="L480" s="9">
        <f t="shared" si="32"/>
        <v>53.63</v>
      </c>
    </row>
    <row r="481" spans="1:12" ht="16.5" x14ac:dyDescent="0.3">
      <c r="A481" s="6">
        <v>480</v>
      </c>
      <c r="B481" s="5" t="s">
        <v>25</v>
      </c>
      <c r="C481" s="4" t="s">
        <v>24</v>
      </c>
      <c r="D481" s="4">
        <v>38</v>
      </c>
      <c r="E481" s="4">
        <v>3801</v>
      </c>
      <c r="F481" s="4" t="str">
        <f t="shared" si="33"/>
        <v>T6-3801</v>
      </c>
      <c r="G481" s="9">
        <v>3664.1</v>
      </c>
      <c r="H481" s="9">
        <f t="shared" si="30"/>
        <v>340.4</v>
      </c>
      <c r="I481" s="9">
        <v>2088.54</v>
      </c>
      <c r="J481" s="9">
        <f t="shared" si="31"/>
        <v>194.03</v>
      </c>
      <c r="K481" s="9">
        <v>608.6</v>
      </c>
      <c r="L481" s="9">
        <f t="shared" si="32"/>
        <v>56.54</v>
      </c>
    </row>
    <row r="482" spans="1:12" ht="16.5" x14ac:dyDescent="0.3">
      <c r="A482" s="6">
        <v>481</v>
      </c>
      <c r="B482" s="5" t="s">
        <v>26</v>
      </c>
      <c r="C482" s="4" t="s">
        <v>24</v>
      </c>
      <c r="D482" s="4">
        <v>38</v>
      </c>
      <c r="E482" s="4">
        <v>3802</v>
      </c>
      <c r="F482" s="4" t="str">
        <f t="shared" si="33"/>
        <v>T6-3802</v>
      </c>
      <c r="G482" s="9">
        <v>3495.51</v>
      </c>
      <c r="H482" s="9">
        <f t="shared" si="30"/>
        <v>324.74</v>
      </c>
      <c r="I482" s="9">
        <v>1992.44</v>
      </c>
      <c r="J482" s="9">
        <f t="shared" si="31"/>
        <v>185.1</v>
      </c>
      <c r="K482" s="9">
        <v>577.27</v>
      </c>
      <c r="L482" s="9">
        <f t="shared" si="32"/>
        <v>53.63</v>
      </c>
    </row>
    <row r="483" spans="1:12" ht="16.5" x14ac:dyDescent="0.3">
      <c r="A483" s="6">
        <v>482</v>
      </c>
      <c r="B483" s="5" t="s">
        <v>25</v>
      </c>
      <c r="C483" s="4" t="s">
        <v>24</v>
      </c>
      <c r="D483" s="4">
        <v>39</v>
      </c>
      <c r="E483" s="4">
        <v>3901</v>
      </c>
      <c r="F483" s="4" t="str">
        <f t="shared" si="33"/>
        <v>T6-3901</v>
      </c>
      <c r="G483" s="9">
        <v>3664.1</v>
      </c>
      <c r="H483" s="9">
        <f t="shared" si="30"/>
        <v>340.4</v>
      </c>
      <c r="I483" s="9">
        <v>2088.54</v>
      </c>
      <c r="J483" s="9">
        <f t="shared" si="31"/>
        <v>194.03</v>
      </c>
      <c r="K483" s="9">
        <v>608.6</v>
      </c>
      <c r="L483" s="9">
        <f t="shared" si="32"/>
        <v>56.54</v>
      </c>
    </row>
    <row r="484" spans="1:12" ht="16.5" x14ac:dyDescent="0.3">
      <c r="A484" s="6">
        <v>483</v>
      </c>
      <c r="B484" s="5" t="s">
        <v>26</v>
      </c>
      <c r="C484" s="4" t="s">
        <v>24</v>
      </c>
      <c r="D484" s="4">
        <v>39</v>
      </c>
      <c r="E484" s="4">
        <v>3902</v>
      </c>
      <c r="F484" s="4" t="str">
        <f t="shared" si="33"/>
        <v>T6-3902</v>
      </c>
      <c r="G484" s="9">
        <v>3495.51</v>
      </c>
      <c r="H484" s="9">
        <f t="shared" si="30"/>
        <v>324.74</v>
      </c>
      <c r="I484" s="9">
        <v>1992.44</v>
      </c>
      <c r="J484" s="9">
        <f t="shared" si="31"/>
        <v>185.1</v>
      </c>
      <c r="K484" s="9">
        <v>577.27</v>
      </c>
      <c r="L484" s="9">
        <f t="shared" si="32"/>
        <v>53.63</v>
      </c>
    </row>
    <row r="485" spans="1:12" ht="16.5" x14ac:dyDescent="0.3">
      <c r="A485" s="6">
        <v>484</v>
      </c>
      <c r="B485" s="5" t="s">
        <v>29</v>
      </c>
      <c r="C485" s="4" t="s">
        <v>24</v>
      </c>
      <c r="D485" s="4">
        <v>40</v>
      </c>
      <c r="E485" s="4" t="s">
        <v>27</v>
      </c>
      <c r="F485" s="4" t="str">
        <f t="shared" si="33"/>
        <v>T6-DUPLEX 01</v>
      </c>
      <c r="G485" s="9">
        <v>6424.68</v>
      </c>
      <c r="H485" s="9">
        <f t="shared" si="30"/>
        <v>596.87</v>
      </c>
      <c r="I485" s="9">
        <v>3662.07</v>
      </c>
      <c r="J485" s="9">
        <f t="shared" si="31"/>
        <v>340.21</v>
      </c>
      <c r="K485" s="9">
        <v>1039.1600000000001</v>
      </c>
      <c r="L485" s="9">
        <f t="shared" si="32"/>
        <v>96.54</v>
      </c>
    </row>
    <row r="486" spans="1:12" ht="16.5" x14ac:dyDescent="0.3">
      <c r="A486" s="6">
        <v>485</v>
      </c>
      <c r="B486" s="5" t="s">
        <v>30</v>
      </c>
      <c r="C486" s="4" t="s">
        <v>24</v>
      </c>
      <c r="D486" s="4">
        <v>40</v>
      </c>
      <c r="E486" s="4" t="s">
        <v>28</v>
      </c>
      <c r="F486" s="4" t="str">
        <f t="shared" si="33"/>
        <v>T6-DUPLEX 02</v>
      </c>
      <c r="G486" s="9">
        <v>6136.78</v>
      </c>
      <c r="H486" s="9">
        <f t="shared" si="30"/>
        <v>570.12</v>
      </c>
      <c r="I486" s="9">
        <v>3497.97</v>
      </c>
      <c r="J486" s="9">
        <f t="shared" si="31"/>
        <v>324.97000000000003</v>
      </c>
      <c r="K486" s="9">
        <v>985.01</v>
      </c>
      <c r="L486" s="9">
        <f t="shared" si="32"/>
        <v>91.51</v>
      </c>
    </row>
  </sheetData>
  <autoFilter ref="A1:L486"/>
  <sortState ref="A3:L487">
    <sortCondition ref="B3:B487"/>
  </sortState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pane ySplit="1" topLeftCell="A53" activePane="bottomLeft" state="frozen"/>
      <selection pane="bottomLeft" activeCell="C57" sqref="C57"/>
    </sheetView>
  </sheetViews>
  <sheetFormatPr defaultRowHeight="15.75" x14ac:dyDescent="0.25"/>
  <cols>
    <col min="1" max="1" width="6" bestFit="1" customWidth="1"/>
    <col min="2" max="2" width="17.625" customWidth="1"/>
    <col min="4" max="4" width="7.75" bestFit="1" customWidth="1"/>
    <col min="5" max="5" width="10.75" customWidth="1"/>
    <col min="6" max="6" width="12.375" customWidth="1"/>
    <col min="7" max="7" width="13.5" customWidth="1"/>
    <col min="8" max="9" width="13.625" customWidth="1"/>
    <col min="10" max="10" width="10.5" customWidth="1"/>
    <col min="11" max="11" width="12.625" customWidth="1"/>
    <col min="12" max="12" width="11.875" customWidth="1"/>
  </cols>
  <sheetData>
    <row r="1" spans="1:12" ht="48" thickBot="1" x14ac:dyDescent="0.3">
      <c r="A1" s="15" t="s">
        <v>3</v>
      </c>
      <c r="B1" s="16" t="s">
        <v>2</v>
      </c>
      <c r="C1" s="16" t="s">
        <v>7</v>
      </c>
      <c r="D1" s="16" t="s">
        <v>13</v>
      </c>
      <c r="E1" s="16" t="s">
        <v>0</v>
      </c>
      <c r="F1" s="16" t="s">
        <v>21</v>
      </c>
      <c r="G1" s="16" t="s">
        <v>6</v>
      </c>
      <c r="H1" s="16" t="s">
        <v>112</v>
      </c>
      <c r="I1" s="16" t="s">
        <v>1</v>
      </c>
      <c r="J1" s="16" t="s">
        <v>4</v>
      </c>
      <c r="K1" s="16" t="s">
        <v>17</v>
      </c>
      <c r="L1" s="17" t="s">
        <v>18</v>
      </c>
    </row>
    <row r="2" spans="1:12" ht="16.5" x14ac:dyDescent="0.3">
      <c r="A2" s="18">
        <v>1</v>
      </c>
      <c r="B2" s="11" t="s">
        <v>19</v>
      </c>
      <c r="C2" s="12" t="s">
        <v>10</v>
      </c>
      <c r="D2" s="12">
        <v>1</v>
      </c>
      <c r="E2" s="12">
        <v>101</v>
      </c>
      <c r="F2" s="12" t="s">
        <v>31</v>
      </c>
      <c r="G2" s="13">
        <v>2319.85</v>
      </c>
      <c r="H2" s="13">
        <v>215.52</v>
      </c>
      <c r="I2" s="13">
        <v>1322.31</v>
      </c>
      <c r="J2" s="13">
        <v>122.85</v>
      </c>
      <c r="K2" s="13">
        <v>463.17</v>
      </c>
      <c r="L2" s="19">
        <v>43.03</v>
      </c>
    </row>
    <row r="3" spans="1:12" ht="16.5" x14ac:dyDescent="0.3">
      <c r="A3" s="20">
        <v>2</v>
      </c>
      <c r="B3" s="5" t="s">
        <v>16</v>
      </c>
      <c r="C3" s="4" t="s">
        <v>10</v>
      </c>
      <c r="D3" s="4">
        <v>1</v>
      </c>
      <c r="E3" s="4">
        <v>102</v>
      </c>
      <c r="F3" s="4" t="s">
        <v>32</v>
      </c>
      <c r="G3" s="13">
        <v>2530.37</v>
      </c>
      <c r="H3" s="13">
        <v>235.08</v>
      </c>
      <c r="I3" s="13">
        <v>1442.31</v>
      </c>
      <c r="J3" s="13">
        <v>133.99</v>
      </c>
      <c r="K3" s="13">
        <v>491.27</v>
      </c>
      <c r="L3" s="19">
        <v>45.64</v>
      </c>
    </row>
    <row r="4" spans="1:12" ht="16.5" x14ac:dyDescent="0.3">
      <c r="A4" s="20">
        <v>3</v>
      </c>
      <c r="B4" s="5" t="s">
        <v>19</v>
      </c>
      <c r="C4" s="4" t="s">
        <v>10</v>
      </c>
      <c r="D4" s="4">
        <v>2</v>
      </c>
      <c r="E4" s="4">
        <v>201</v>
      </c>
      <c r="F4" s="4" t="s">
        <v>33</v>
      </c>
      <c r="G4" s="9">
        <v>2319.85</v>
      </c>
      <c r="H4" s="9">
        <v>215.52</v>
      </c>
      <c r="I4" s="9">
        <v>1322.31</v>
      </c>
      <c r="J4" s="9">
        <v>122.85</v>
      </c>
      <c r="K4" s="9">
        <v>463.17</v>
      </c>
      <c r="L4" s="21">
        <v>43.03</v>
      </c>
    </row>
    <row r="5" spans="1:12" ht="16.5" x14ac:dyDescent="0.3">
      <c r="A5" s="20">
        <v>4</v>
      </c>
      <c r="B5" s="5" t="s">
        <v>16</v>
      </c>
      <c r="C5" s="4" t="s">
        <v>10</v>
      </c>
      <c r="D5" s="4">
        <v>2</v>
      </c>
      <c r="E5" s="4">
        <v>202</v>
      </c>
      <c r="F5" s="4" t="s">
        <v>34</v>
      </c>
      <c r="G5" s="13">
        <v>2530.37</v>
      </c>
      <c r="H5" s="13">
        <v>235.08</v>
      </c>
      <c r="I5" s="13">
        <v>1442.31</v>
      </c>
      <c r="J5" s="13">
        <v>133.99</v>
      </c>
      <c r="K5" s="13">
        <v>491.27</v>
      </c>
      <c r="L5" s="19">
        <v>45.64</v>
      </c>
    </row>
    <row r="6" spans="1:12" ht="16.5" x14ac:dyDescent="0.3">
      <c r="A6" s="20">
        <v>5</v>
      </c>
      <c r="B6" s="5" t="s">
        <v>19</v>
      </c>
      <c r="C6" s="4" t="s">
        <v>10</v>
      </c>
      <c r="D6" s="4">
        <v>3</v>
      </c>
      <c r="E6" s="4">
        <v>301</v>
      </c>
      <c r="F6" s="4" t="s">
        <v>35</v>
      </c>
      <c r="G6" s="9">
        <v>2319.85</v>
      </c>
      <c r="H6" s="9">
        <v>215.52</v>
      </c>
      <c r="I6" s="9">
        <v>1322.31</v>
      </c>
      <c r="J6" s="9">
        <v>122.85</v>
      </c>
      <c r="K6" s="9">
        <v>463.17</v>
      </c>
      <c r="L6" s="21">
        <v>43.03</v>
      </c>
    </row>
    <row r="7" spans="1:12" ht="16.5" x14ac:dyDescent="0.3">
      <c r="A7" s="20">
        <v>6</v>
      </c>
      <c r="B7" s="5" t="s">
        <v>16</v>
      </c>
      <c r="C7" s="4" t="s">
        <v>10</v>
      </c>
      <c r="D7" s="4">
        <v>3</v>
      </c>
      <c r="E7" s="4">
        <v>302</v>
      </c>
      <c r="F7" s="4" t="s">
        <v>36</v>
      </c>
      <c r="G7" s="13">
        <v>2530.37</v>
      </c>
      <c r="H7" s="13">
        <v>235.08</v>
      </c>
      <c r="I7" s="13">
        <v>1442.31</v>
      </c>
      <c r="J7" s="13">
        <v>133.99</v>
      </c>
      <c r="K7" s="13">
        <v>491.27</v>
      </c>
      <c r="L7" s="19">
        <v>45.64</v>
      </c>
    </row>
    <row r="8" spans="1:12" ht="16.5" x14ac:dyDescent="0.3">
      <c r="A8" s="20">
        <v>7</v>
      </c>
      <c r="B8" s="5" t="s">
        <v>19</v>
      </c>
      <c r="C8" s="4" t="s">
        <v>10</v>
      </c>
      <c r="D8" s="4">
        <v>4</v>
      </c>
      <c r="E8" s="4">
        <v>401</v>
      </c>
      <c r="F8" s="4" t="s">
        <v>37</v>
      </c>
      <c r="G8" s="9">
        <v>2319.85</v>
      </c>
      <c r="H8" s="9">
        <v>215.52</v>
      </c>
      <c r="I8" s="9">
        <v>1322.31</v>
      </c>
      <c r="J8" s="9">
        <v>122.85</v>
      </c>
      <c r="K8" s="9">
        <v>463.17</v>
      </c>
      <c r="L8" s="21">
        <v>43.03</v>
      </c>
    </row>
    <row r="9" spans="1:12" ht="16.5" x14ac:dyDescent="0.3">
      <c r="A9" s="20">
        <v>8</v>
      </c>
      <c r="B9" s="5" t="s">
        <v>16</v>
      </c>
      <c r="C9" s="4" t="s">
        <v>10</v>
      </c>
      <c r="D9" s="4">
        <v>4</v>
      </c>
      <c r="E9" s="4">
        <v>402</v>
      </c>
      <c r="F9" s="4" t="s">
        <v>38</v>
      </c>
      <c r="G9" s="13">
        <v>2530.37</v>
      </c>
      <c r="H9" s="13">
        <v>235.08</v>
      </c>
      <c r="I9" s="13">
        <v>1442.31</v>
      </c>
      <c r="J9" s="13">
        <v>133.99</v>
      </c>
      <c r="K9" s="13">
        <v>491.27</v>
      </c>
      <c r="L9" s="19">
        <v>45.64</v>
      </c>
    </row>
    <row r="10" spans="1:12" ht="16.5" x14ac:dyDescent="0.3">
      <c r="A10" s="20">
        <v>9</v>
      </c>
      <c r="B10" s="5" t="s">
        <v>19</v>
      </c>
      <c r="C10" s="4" t="s">
        <v>10</v>
      </c>
      <c r="D10" s="4">
        <v>5</v>
      </c>
      <c r="E10" s="4">
        <v>501</v>
      </c>
      <c r="F10" s="4" t="s">
        <v>39</v>
      </c>
      <c r="G10" s="9">
        <v>2319.85</v>
      </c>
      <c r="H10" s="9">
        <v>215.52</v>
      </c>
      <c r="I10" s="9">
        <v>1322.31</v>
      </c>
      <c r="J10" s="9">
        <v>122.85</v>
      </c>
      <c r="K10" s="9">
        <v>463.17</v>
      </c>
      <c r="L10" s="21">
        <v>43.03</v>
      </c>
    </row>
    <row r="11" spans="1:12" ht="16.5" x14ac:dyDescent="0.3">
      <c r="A11" s="20">
        <v>10</v>
      </c>
      <c r="B11" s="5" t="s">
        <v>16</v>
      </c>
      <c r="C11" s="4" t="s">
        <v>10</v>
      </c>
      <c r="D11" s="4">
        <v>5</v>
      </c>
      <c r="E11" s="4">
        <v>502</v>
      </c>
      <c r="F11" s="4" t="s">
        <v>40</v>
      </c>
      <c r="G11" s="13">
        <v>2530.37</v>
      </c>
      <c r="H11" s="13">
        <v>235.08</v>
      </c>
      <c r="I11" s="13">
        <v>1442.31</v>
      </c>
      <c r="J11" s="13">
        <v>133.99</v>
      </c>
      <c r="K11" s="13">
        <v>491.27</v>
      </c>
      <c r="L11" s="19">
        <v>45.64</v>
      </c>
    </row>
    <row r="12" spans="1:12" ht="16.5" x14ac:dyDescent="0.3">
      <c r="A12" s="20">
        <v>11</v>
      </c>
      <c r="B12" s="5" t="s">
        <v>19</v>
      </c>
      <c r="C12" s="4" t="s">
        <v>10</v>
      </c>
      <c r="D12" s="4">
        <v>6</v>
      </c>
      <c r="E12" s="4">
        <v>601</v>
      </c>
      <c r="F12" s="4" t="s">
        <v>41</v>
      </c>
      <c r="G12" s="9">
        <v>2319.85</v>
      </c>
      <c r="H12" s="9">
        <v>215.52</v>
      </c>
      <c r="I12" s="9">
        <v>1322.31</v>
      </c>
      <c r="J12" s="9">
        <v>122.85</v>
      </c>
      <c r="K12" s="9">
        <v>463.17</v>
      </c>
      <c r="L12" s="21">
        <v>43.03</v>
      </c>
    </row>
    <row r="13" spans="1:12" ht="16.5" x14ac:dyDescent="0.3">
      <c r="A13" s="20">
        <v>12</v>
      </c>
      <c r="B13" s="5" t="s">
        <v>16</v>
      </c>
      <c r="C13" s="4" t="s">
        <v>10</v>
      </c>
      <c r="D13" s="4">
        <v>6</v>
      </c>
      <c r="E13" s="4">
        <v>602</v>
      </c>
      <c r="F13" s="4" t="s">
        <v>42</v>
      </c>
      <c r="G13" s="13">
        <v>2530.37</v>
      </c>
      <c r="H13" s="13">
        <v>235.08</v>
      </c>
      <c r="I13" s="13">
        <v>1442.31</v>
      </c>
      <c r="J13" s="13">
        <v>133.99</v>
      </c>
      <c r="K13" s="13">
        <v>491.27</v>
      </c>
      <c r="L13" s="19">
        <v>45.64</v>
      </c>
    </row>
    <row r="14" spans="1:12" ht="16.5" x14ac:dyDescent="0.3">
      <c r="A14" s="20">
        <v>13</v>
      </c>
      <c r="B14" s="5" t="s">
        <v>19</v>
      </c>
      <c r="C14" s="4" t="s">
        <v>10</v>
      </c>
      <c r="D14" s="4">
        <v>7</v>
      </c>
      <c r="E14" s="4">
        <v>701</v>
      </c>
      <c r="F14" s="4" t="s">
        <v>43</v>
      </c>
      <c r="G14" s="9">
        <v>2319.85</v>
      </c>
      <c r="H14" s="9">
        <v>215.52</v>
      </c>
      <c r="I14" s="9">
        <v>1322.31</v>
      </c>
      <c r="J14" s="9">
        <v>122.85</v>
      </c>
      <c r="K14" s="9">
        <v>463.17</v>
      </c>
      <c r="L14" s="21">
        <v>43.03</v>
      </c>
    </row>
    <row r="15" spans="1:12" ht="16.5" x14ac:dyDescent="0.3">
      <c r="A15" s="20">
        <v>14</v>
      </c>
      <c r="B15" s="5" t="s">
        <v>16</v>
      </c>
      <c r="C15" s="4" t="s">
        <v>10</v>
      </c>
      <c r="D15" s="4">
        <v>7</v>
      </c>
      <c r="E15" s="4">
        <v>702</v>
      </c>
      <c r="F15" s="4" t="s">
        <v>44</v>
      </c>
      <c r="G15" s="13">
        <v>2530.37</v>
      </c>
      <c r="H15" s="13">
        <v>235.08</v>
      </c>
      <c r="I15" s="13">
        <v>1442.31</v>
      </c>
      <c r="J15" s="13">
        <v>133.99</v>
      </c>
      <c r="K15" s="13">
        <v>491.27</v>
      </c>
      <c r="L15" s="19">
        <v>45.64</v>
      </c>
    </row>
    <row r="16" spans="1:12" ht="16.5" x14ac:dyDescent="0.3">
      <c r="A16" s="20">
        <v>15</v>
      </c>
      <c r="B16" s="5" t="s">
        <v>19</v>
      </c>
      <c r="C16" s="4" t="s">
        <v>10</v>
      </c>
      <c r="D16" s="4">
        <v>8</v>
      </c>
      <c r="E16" s="4">
        <v>801</v>
      </c>
      <c r="F16" s="4" t="s">
        <v>45</v>
      </c>
      <c r="G16" s="9">
        <v>2319.85</v>
      </c>
      <c r="H16" s="9">
        <v>215.52</v>
      </c>
      <c r="I16" s="9">
        <v>1322.31</v>
      </c>
      <c r="J16" s="9">
        <v>122.85</v>
      </c>
      <c r="K16" s="9">
        <v>463.17</v>
      </c>
      <c r="L16" s="21">
        <v>43.03</v>
      </c>
    </row>
    <row r="17" spans="1:12" ht="16.5" x14ac:dyDescent="0.3">
      <c r="A17" s="20">
        <v>16</v>
      </c>
      <c r="B17" s="5" t="s">
        <v>16</v>
      </c>
      <c r="C17" s="4" t="s">
        <v>10</v>
      </c>
      <c r="D17" s="4">
        <v>8</v>
      </c>
      <c r="E17" s="4">
        <v>802</v>
      </c>
      <c r="F17" s="4" t="s">
        <v>46</v>
      </c>
      <c r="G17" s="13">
        <v>2530.37</v>
      </c>
      <c r="H17" s="13">
        <v>235.08</v>
      </c>
      <c r="I17" s="13">
        <v>1442.31</v>
      </c>
      <c r="J17" s="13">
        <v>133.99</v>
      </c>
      <c r="K17" s="13">
        <v>491.27</v>
      </c>
      <c r="L17" s="19">
        <v>45.64</v>
      </c>
    </row>
    <row r="18" spans="1:12" ht="16.5" x14ac:dyDescent="0.3">
      <c r="A18" s="20">
        <v>17</v>
      </c>
      <c r="B18" s="5" t="s">
        <v>19</v>
      </c>
      <c r="C18" s="4" t="s">
        <v>10</v>
      </c>
      <c r="D18" s="4">
        <v>9</v>
      </c>
      <c r="E18" s="4">
        <v>901</v>
      </c>
      <c r="F18" s="4" t="s">
        <v>47</v>
      </c>
      <c r="G18" s="9">
        <v>2319.85</v>
      </c>
      <c r="H18" s="9">
        <v>215.52</v>
      </c>
      <c r="I18" s="9">
        <v>1322.31</v>
      </c>
      <c r="J18" s="9">
        <v>122.85</v>
      </c>
      <c r="K18" s="9">
        <v>463.17</v>
      </c>
      <c r="L18" s="21">
        <v>43.03</v>
      </c>
    </row>
    <row r="19" spans="1:12" ht="16.5" x14ac:dyDescent="0.3">
      <c r="A19" s="20">
        <v>18</v>
      </c>
      <c r="B19" s="5" t="s">
        <v>16</v>
      </c>
      <c r="C19" s="4" t="s">
        <v>10</v>
      </c>
      <c r="D19" s="4">
        <v>9</v>
      </c>
      <c r="E19" s="4">
        <v>902</v>
      </c>
      <c r="F19" s="4" t="s">
        <v>48</v>
      </c>
      <c r="G19" s="13">
        <v>2530.37</v>
      </c>
      <c r="H19" s="13">
        <v>235.08</v>
      </c>
      <c r="I19" s="13">
        <v>1442.31</v>
      </c>
      <c r="J19" s="13">
        <v>133.99</v>
      </c>
      <c r="K19" s="13">
        <v>491.27</v>
      </c>
      <c r="L19" s="19">
        <v>45.64</v>
      </c>
    </row>
    <row r="20" spans="1:12" ht="16.5" x14ac:dyDescent="0.3">
      <c r="A20" s="20">
        <v>19</v>
      </c>
      <c r="B20" s="5" t="s">
        <v>19</v>
      </c>
      <c r="C20" s="4" t="s">
        <v>10</v>
      </c>
      <c r="D20" s="4">
        <v>10</v>
      </c>
      <c r="E20" s="4">
        <v>1001</v>
      </c>
      <c r="F20" s="4" t="s">
        <v>49</v>
      </c>
      <c r="G20" s="9">
        <v>2319.85</v>
      </c>
      <c r="H20" s="9">
        <v>215.52</v>
      </c>
      <c r="I20" s="9">
        <v>1322.31</v>
      </c>
      <c r="J20" s="9">
        <v>122.85</v>
      </c>
      <c r="K20" s="9">
        <v>463.17</v>
      </c>
      <c r="L20" s="21">
        <v>43.03</v>
      </c>
    </row>
    <row r="21" spans="1:12" ht="16.5" x14ac:dyDescent="0.3">
      <c r="A21" s="20">
        <v>20</v>
      </c>
      <c r="B21" s="5" t="s">
        <v>16</v>
      </c>
      <c r="C21" s="4" t="s">
        <v>10</v>
      </c>
      <c r="D21" s="4">
        <v>10</v>
      </c>
      <c r="E21" s="4">
        <v>1002</v>
      </c>
      <c r="F21" s="4" t="s">
        <v>50</v>
      </c>
      <c r="G21" s="13">
        <v>2530.37</v>
      </c>
      <c r="H21" s="13">
        <v>235.08</v>
      </c>
      <c r="I21" s="13">
        <v>1442.31</v>
      </c>
      <c r="J21" s="13">
        <v>133.99</v>
      </c>
      <c r="K21" s="13">
        <v>491.27</v>
      </c>
      <c r="L21" s="19">
        <v>45.64</v>
      </c>
    </row>
    <row r="22" spans="1:12" ht="16.5" x14ac:dyDescent="0.3">
      <c r="A22" s="20">
        <v>21</v>
      </c>
      <c r="B22" s="5" t="s">
        <v>19</v>
      </c>
      <c r="C22" s="4" t="s">
        <v>10</v>
      </c>
      <c r="D22" s="4">
        <v>11</v>
      </c>
      <c r="E22" s="4">
        <v>1101</v>
      </c>
      <c r="F22" s="4" t="s">
        <v>51</v>
      </c>
      <c r="G22" s="9">
        <v>2319.85</v>
      </c>
      <c r="H22" s="9">
        <v>215.52</v>
      </c>
      <c r="I22" s="9">
        <v>1322.31</v>
      </c>
      <c r="J22" s="9">
        <v>122.85</v>
      </c>
      <c r="K22" s="9">
        <v>463.17</v>
      </c>
      <c r="L22" s="21">
        <v>43.03</v>
      </c>
    </row>
    <row r="23" spans="1:12" ht="16.5" x14ac:dyDescent="0.3">
      <c r="A23" s="20">
        <v>22</v>
      </c>
      <c r="B23" s="5" t="s">
        <v>16</v>
      </c>
      <c r="C23" s="4" t="s">
        <v>10</v>
      </c>
      <c r="D23" s="4">
        <v>11</v>
      </c>
      <c r="E23" s="7">
        <v>1102</v>
      </c>
      <c r="F23" s="4" t="s">
        <v>52</v>
      </c>
      <c r="G23" s="13">
        <v>2530.37</v>
      </c>
      <c r="H23" s="13">
        <v>235.08</v>
      </c>
      <c r="I23" s="13">
        <v>1442.31</v>
      </c>
      <c r="J23" s="13">
        <v>133.99</v>
      </c>
      <c r="K23" s="13">
        <v>491.27</v>
      </c>
      <c r="L23" s="19">
        <v>45.64</v>
      </c>
    </row>
    <row r="24" spans="1:12" ht="16.5" x14ac:dyDescent="0.3">
      <c r="A24" s="20">
        <v>23</v>
      </c>
      <c r="B24" s="5" t="s">
        <v>19</v>
      </c>
      <c r="C24" s="4" t="s">
        <v>10</v>
      </c>
      <c r="D24" s="4">
        <v>12</v>
      </c>
      <c r="E24" s="4">
        <v>1201</v>
      </c>
      <c r="F24" s="4" t="s">
        <v>53</v>
      </c>
      <c r="G24" s="9">
        <v>2319.85</v>
      </c>
      <c r="H24" s="9">
        <v>215.52</v>
      </c>
      <c r="I24" s="9">
        <v>1322.31</v>
      </c>
      <c r="J24" s="9">
        <v>122.85</v>
      </c>
      <c r="K24" s="9">
        <v>463.17</v>
      </c>
      <c r="L24" s="21">
        <v>43.03</v>
      </c>
    </row>
    <row r="25" spans="1:12" ht="16.5" x14ac:dyDescent="0.3">
      <c r="A25" s="20">
        <v>24</v>
      </c>
      <c r="B25" s="5" t="s">
        <v>16</v>
      </c>
      <c r="C25" s="4" t="s">
        <v>10</v>
      </c>
      <c r="D25" s="4">
        <v>12</v>
      </c>
      <c r="E25" s="4">
        <v>1202</v>
      </c>
      <c r="F25" s="4" t="s">
        <v>54</v>
      </c>
      <c r="G25" s="13">
        <v>2530.37</v>
      </c>
      <c r="H25" s="13">
        <v>235.08</v>
      </c>
      <c r="I25" s="13">
        <v>1442.31</v>
      </c>
      <c r="J25" s="13">
        <v>133.99</v>
      </c>
      <c r="K25" s="13">
        <v>491.27</v>
      </c>
      <c r="L25" s="19">
        <v>45.64</v>
      </c>
    </row>
    <row r="26" spans="1:12" ht="16.5" x14ac:dyDescent="0.3">
      <c r="A26" s="20">
        <v>25</v>
      </c>
      <c r="B26" s="5" t="s">
        <v>19</v>
      </c>
      <c r="C26" s="4" t="s">
        <v>10</v>
      </c>
      <c r="D26" s="4">
        <v>12</v>
      </c>
      <c r="E26" s="4" t="s">
        <v>14</v>
      </c>
      <c r="F26" s="4" t="s">
        <v>55</v>
      </c>
      <c r="G26" s="9">
        <v>2319.85</v>
      </c>
      <c r="H26" s="9">
        <v>215.52</v>
      </c>
      <c r="I26" s="9">
        <v>1322.31</v>
      </c>
      <c r="J26" s="9">
        <v>122.85</v>
      </c>
      <c r="K26" s="9">
        <v>463.17</v>
      </c>
      <c r="L26" s="21">
        <v>43.03</v>
      </c>
    </row>
    <row r="27" spans="1:12" ht="16.5" x14ac:dyDescent="0.3">
      <c r="A27" s="20">
        <v>26</v>
      </c>
      <c r="B27" s="5" t="s">
        <v>16</v>
      </c>
      <c r="C27" s="4" t="s">
        <v>10</v>
      </c>
      <c r="D27" s="4">
        <v>12</v>
      </c>
      <c r="E27" s="4" t="s">
        <v>15</v>
      </c>
      <c r="F27" s="4" t="s">
        <v>56</v>
      </c>
      <c r="G27" s="13">
        <v>2530.37</v>
      </c>
      <c r="H27" s="13">
        <v>235.08</v>
      </c>
      <c r="I27" s="13">
        <v>1442.31</v>
      </c>
      <c r="J27" s="13">
        <v>133.99</v>
      </c>
      <c r="K27" s="13">
        <v>491.27</v>
      </c>
      <c r="L27" s="19">
        <v>45.64</v>
      </c>
    </row>
    <row r="28" spans="1:12" ht="16.5" x14ac:dyDescent="0.3">
      <c r="A28" s="20">
        <v>27</v>
      </c>
      <c r="B28" s="5" t="s">
        <v>19</v>
      </c>
      <c r="C28" s="4" t="s">
        <v>10</v>
      </c>
      <c r="D28" s="4">
        <v>14</v>
      </c>
      <c r="E28" s="4">
        <v>1401</v>
      </c>
      <c r="F28" s="4" t="s">
        <v>57</v>
      </c>
      <c r="G28" s="9">
        <v>2319.85</v>
      </c>
      <c r="H28" s="9">
        <v>215.52</v>
      </c>
      <c r="I28" s="9">
        <v>1322.31</v>
      </c>
      <c r="J28" s="9">
        <v>122.85</v>
      </c>
      <c r="K28" s="9">
        <v>463.17</v>
      </c>
      <c r="L28" s="21">
        <v>43.03</v>
      </c>
    </row>
    <row r="29" spans="1:12" ht="16.5" x14ac:dyDescent="0.3">
      <c r="A29" s="20">
        <v>28</v>
      </c>
      <c r="B29" s="5" t="s">
        <v>16</v>
      </c>
      <c r="C29" s="4" t="s">
        <v>10</v>
      </c>
      <c r="D29" s="4">
        <v>14</v>
      </c>
      <c r="E29" s="4">
        <v>1402</v>
      </c>
      <c r="F29" s="4" t="s">
        <v>58</v>
      </c>
      <c r="G29" s="13">
        <v>2530.37</v>
      </c>
      <c r="H29" s="13">
        <v>235.08</v>
      </c>
      <c r="I29" s="13">
        <v>1442.31</v>
      </c>
      <c r="J29" s="13">
        <v>133.99</v>
      </c>
      <c r="K29" s="13">
        <v>491.27</v>
      </c>
      <c r="L29" s="19">
        <v>45.64</v>
      </c>
    </row>
    <row r="30" spans="1:12" ht="16.5" x14ac:dyDescent="0.3">
      <c r="A30" s="20">
        <v>29</v>
      </c>
      <c r="B30" s="5" t="s">
        <v>19</v>
      </c>
      <c r="C30" s="4" t="s">
        <v>10</v>
      </c>
      <c r="D30" s="4">
        <v>15</v>
      </c>
      <c r="E30" s="4">
        <v>1501</v>
      </c>
      <c r="F30" s="4" t="s">
        <v>59</v>
      </c>
      <c r="G30" s="9">
        <v>2319.85</v>
      </c>
      <c r="H30" s="9">
        <v>215.52</v>
      </c>
      <c r="I30" s="9">
        <v>1322.31</v>
      </c>
      <c r="J30" s="9">
        <v>122.85</v>
      </c>
      <c r="K30" s="9">
        <v>463.17</v>
      </c>
      <c r="L30" s="21">
        <v>43.03</v>
      </c>
    </row>
    <row r="31" spans="1:12" ht="16.5" x14ac:dyDescent="0.3">
      <c r="A31" s="20">
        <v>30</v>
      </c>
      <c r="B31" s="5" t="s">
        <v>16</v>
      </c>
      <c r="C31" s="4" t="s">
        <v>10</v>
      </c>
      <c r="D31" s="4">
        <v>15</v>
      </c>
      <c r="E31" s="4">
        <v>1502</v>
      </c>
      <c r="F31" s="4" t="s">
        <v>60</v>
      </c>
      <c r="G31" s="13">
        <v>2530.37</v>
      </c>
      <c r="H31" s="13">
        <v>235.08</v>
      </c>
      <c r="I31" s="13">
        <v>1442.31</v>
      </c>
      <c r="J31" s="13">
        <v>133.99</v>
      </c>
      <c r="K31" s="13">
        <v>491.27</v>
      </c>
      <c r="L31" s="19">
        <v>45.64</v>
      </c>
    </row>
    <row r="32" spans="1:12" ht="16.5" x14ac:dyDescent="0.3">
      <c r="A32" s="20">
        <v>31</v>
      </c>
      <c r="B32" s="5" t="s">
        <v>19</v>
      </c>
      <c r="C32" s="4" t="s">
        <v>10</v>
      </c>
      <c r="D32" s="4">
        <v>16</v>
      </c>
      <c r="E32" s="4">
        <v>1601</v>
      </c>
      <c r="F32" s="4" t="s">
        <v>61</v>
      </c>
      <c r="G32" s="9">
        <v>2319.85</v>
      </c>
      <c r="H32" s="9">
        <v>215.52</v>
      </c>
      <c r="I32" s="9">
        <v>1322.31</v>
      </c>
      <c r="J32" s="9">
        <v>122.85</v>
      </c>
      <c r="K32" s="9">
        <v>463.17</v>
      </c>
      <c r="L32" s="21">
        <v>43.03</v>
      </c>
    </row>
    <row r="33" spans="1:12" ht="16.5" x14ac:dyDescent="0.3">
      <c r="A33" s="20">
        <v>32</v>
      </c>
      <c r="B33" s="5" t="s">
        <v>16</v>
      </c>
      <c r="C33" s="4" t="s">
        <v>10</v>
      </c>
      <c r="D33" s="4">
        <v>16</v>
      </c>
      <c r="E33" s="4">
        <v>1602</v>
      </c>
      <c r="F33" s="4" t="s">
        <v>62</v>
      </c>
      <c r="G33" s="13">
        <v>2530.37</v>
      </c>
      <c r="H33" s="13">
        <v>235.08</v>
      </c>
      <c r="I33" s="13">
        <v>1442.31</v>
      </c>
      <c r="J33" s="13">
        <v>133.99</v>
      </c>
      <c r="K33" s="13">
        <v>491.27</v>
      </c>
      <c r="L33" s="19">
        <v>45.64</v>
      </c>
    </row>
    <row r="34" spans="1:12" ht="16.5" x14ac:dyDescent="0.3">
      <c r="A34" s="20">
        <v>33</v>
      </c>
      <c r="B34" s="5" t="s">
        <v>19</v>
      </c>
      <c r="C34" s="4" t="s">
        <v>10</v>
      </c>
      <c r="D34" s="4">
        <v>17</v>
      </c>
      <c r="E34" s="4">
        <v>1701</v>
      </c>
      <c r="F34" s="4" t="s">
        <v>63</v>
      </c>
      <c r="G34" s="9">
        <v>2319.85</v>
      </c>
      <c r="H34" s="9">
        <v>215.52</v>
      </c>
      <c r="I34" s="9">
        <v>1322.31</v>
      </c>
      <c r="J34" s="9">
        <v>122.85</v>
      </c>
      <c r="K34" s="9">
        <v>463.17</v>
      </c>
      <c r="L34" s="21">
        <v>43.03</v>
      </c>
    </row>
    <row r="35" spans="1:12" ht="16.5" x14ac:dyDescent="0.3">
      <c r="A35" s="20">
        <v>34</v>
      </c>
      <c r="B35" s="5" t="s">
        <v>16</v>
      </c>
      <c r="C35" s="4" t="s">
        <v>10</v>
      </c>
      <c r="D35" s="4">
        <v>17</v>
      </c>
      <c r="E35" s="4">
        <v>1702</v>
      </c>
      <c r="F35" s="4" t="s">
        <v>64</v>
      </c>
      <c r="G35" s="13">
        <v>2530.37</v>
      </c>
      <c r="H35" s="13">
        <v>235.08</v>
      </c>
      <c r="I35" s="13">
        <v>1442.31</v>
      </c>
      <c r="J35" s="13">
        <v>133.99</v>
      </c>
      <c r="K35" s="13">
        <v>491.27</v>
      </c>
      <c r="L35" s="19">
        <v>45.64</v>
      </c>
    </row>
    <row r="36" spans="1:12" ht="16.5" x14ac:dyDescent="0.3">
      <c r="A36" s="20">
        <v>35</v>
      </c>
      <c r="B36" s="5" t="s">
        <v>19</v>
      </c>
      <c r="C36" s="4" t="s">
        <v>10</v>
      </c>
      <c r="D36" s="4">
        <v>18</v>
      </c>
      <c r="E36" s="4">
        <v>1801</v>
      </c>
      <c r="F36" s="4" t="s">
        <v>65</v>
      </c>
      <c r="G36" s="9">
        <v>2319.85</v>
      </c>
      <c r="H36" s="9">
        <v>215.52</v>
      </c>
      <c r="I36" s="9">
        <v>1322.31</v>
      </c>
      <c r="J36" s="9">
        <v>122.85</v>
      </c>
      <c r="K36" s="9">
        <v>463.17</v>
      </c>
      <c r="L36" s="21">
        <v>43.03</v>
      </c>
    </row>
    <row r="37" spans="1:12" ht="16.5" x14ac:dyDescent="0.3">
      <c r="A37" s="20">
        <v>36</v>
      </c>
      <c r="B37" s="5" t="s">
        <v>16</v>
      </c>
      <c r="C37" s="4" t="s">
        <v>10</v>
      </c>
      <c r="D37" s="4">
        <v>18</v>
      </c>
      <c r="E37" s="4">
        <v>1802</v>
      </c>
      <c r="F37" s="4" t="s">
        <v>66</v>
      </c>
      <c r="G37" s="13">
        <v>2530.37</v>
      </c>
      <c r="H37" s="13">
        <v>235.08</v>
      </c>
      <c r="I37" s="13">
        <v>1442.31</v>
      </c>
      <c r="J37" s="13">
        <v>133.99</v>
      </c>
      <c r="K37" s="13">
        <v>491.27</v>
      </c>
      <c r="L37" s="19">
        <v>45.64</v>
      </c>
    </row>
    <row r="38" spans="1:12" ht="16.5" x14ac:dyDescent="0.3">
      <c r="A38" s="20">
        <v>37</v>
      </c>
      <c r="B38" s="5" t="s">
        <v>19</v>
      </c>
      <c r="C38" s="4" t="s">
        <v>10</v>
      </c>
      <c r="D38" s="4">
        <v>19</v>
      </c>
      <c r="E38" s="4">
        <v>1901</v>
      </c>
      <c r="F38" s="4" t="s">
        <v>67</v>
      </c>
      <c r="G38" s="9">
        <v>2319.85</v>
      </c>
      <c r="H38" s="9">
        <v>215.52</v>
      </c>
      <c r="I38" s="9">
        <v>1322.31</v>
      </c>
      <c r="J38" s="9">
        <v>122.85</v>
      </c>
      <c r="K38" s="9">
        <v>463.17</v>
      </c>
      <c r="L38" s="21">
        <v>43.03</v>
      </c>
    </row>
    <row r="39" spans="1:12" ht="16.5" x14ac:dyDescent="0.3">
      <c r="A39" s="20">
        <v>38</v>
      </c>
      <c r="B39" s="5" t="s">
        <v>16</v>
      </c>
      <c r="C39" s="4" t="s">
        <v>10</v>
      </c>
      <c r="D39" s="4">
        <v>19</v>
      </c>
      <c r="E39" s="8">
        <v>1902</v>
      </c>
      <c r="F39" s="4" t="s">
        <v>68</v>
      </c>
      <c r="G39" s="13">
        <v>2530.37</v>
      </c>
      <c r="H39" s="13">
        <v>235.08</v>
      </c>
      <c r="I39" s="13">
        <v>1442.31</v>
      </c>
      <c r="J39" s="13">
        <v>133.99</v>
      </c>
      <c r="K39" s="13">
        <v>491.27</v>
      </c>
      <c r="L39" s="19">
        <v>45.64</v>
      </c>
    </row>
    <row r="40" spans="1:12" ht="16.5" x14ac:dyDescent="0.3">
      <c r="A40" s="20">
        <v>39</v>
      </c>
      <c r="B40" s="5" t="s">
        <v>19</v>
      </c>
      <c r="C40" s="4" t="s">
        <v>10</v>
      </c>
      <c r="D40" s="4">
        <v>20</v>
      </c>
      <c r="E40" s="4">
        <v>2001</v>
      </c>
      <c r="F40" s="4" t="s">
        <v>69</v>
      </c>
      <c r="G40" s="9">
        <v>2319.85</v>
      </c>
      <c r="H40" s="9">
        <v>215.52</v>
      </c>
      <c r="I40" s="9">
        <v>1322.31</v>
      </c>
      <c r="J40" s="9">
        <v>122.85</v>
      </c>
      <c r="K40" s="9">
        <v>463.17</v>
      </c>
      <c r="L40" s="21">
        <v>43.03</v>
      </c>
    </row>
    <row r="41" spans="1:12" ht="16.5" x14ac:dyDescent="0.3">
      <c r="A41" s="20">
        <v>40</v>
      </c>
      <c r="B41" s="5" t="s">
        <v>16</v>
      </c>
      <c r="C41" s="4" t="s">
        <v>10</v>
      </c>
      <c r="D41" s="4">
        <v>20</v>
      </c>
      <c r="E41" s="4">
        <v>2002</v>
      </c>
      <c r="F41" s="4" t="s">
        <v>70</v>
      </c>
      <c r="G41" s="13">
        <v>2530.37</v>
      </c>
      <c r="H41" s="13">
        <v>235.08</v>
      </c>
      <c r="I41" s="13">
        <v>1442.31</v>
      </c>
      <c r="J41" s="13">
        <v>133.99</v>
      </c>
      <c r="K41" s="13">
        <v>491.27</v>
      </c>
      <c r="L41" s="19">
        <v>45.64</v>
      </c>
    </row>
    <row r="42" spans="1:12" ht="16.5" x14ac:dyDescent="0.3">
      <c r="A42" s="20">
        <v>41</v>
      </c>
      <c r="B42" s="5" t="s">
        <v>19</v>
      </c>
      <c r="C42" s="4" t="s">
        <v>10</v>
      </c>
      <c r="D42" s="4">
        <v>21</v>
      </c>
      <c r="E42" s="4">
        <v>2101</v>
      </c>
      <c r="F42" s="4" t="s">
        <v>71</v>
      </c>
      <c r="G42" s="9">
        <v>2319.85</v>
      </c>
      <c r="H42" s="9">
        <v>215.52</v>
      </c>
      <c r="I42" s="9">
        <v>1322.31</v>
      </c>
      <c r="J42" s="9">
        <v>122.85</v>
      </c>
      <c r="K42" s="9">
        <v>463.17</v>
      </c>
      <c r="L42" s="21">
        <v>43.03</v>
      </c>
    </row>
    <row r="43" spans="1:12" ht="16.5" x14ac:dyDescent="0.3">
      <c r="A43" s="20">
        <v>42</v>
      </c>
      <c r="B43" s="5" t="s">
        <v>16</v>
      </c>
      <c r="C43" s="4" t="s">
        <v>10</v>
      </c>
      <c r="D43" s="4">
        <v>21</v>
      </c>
      <c r="E43" s="4">
        <v>2102</v>
      </c>
      <c r="F43" s="4" t="s">
        <v>72</v>
      </c>
      <c r="G43" s="13">
        <v>2530.37</v>
      </c>
      <c r="H43" s="13">
        <v>235.08</v>
      </c>
      <c r="I43" s="13">
        <v>1442.31</v>
      </c>
      <c r="J43" s="13">
        <v>133.99</v>
      </c>
      <c r="K43" s="13">
        <v>491.27</v>
      </c>
      <c r="L43" s="19">
        <v>45.64</v>
      </c>
    </row>
    <row r="44" spans="1:12" ht="16.5" x14ac:dyDescent="0.3">
      <c r="A44" s="20">
        <v>43</v>
      </c>
      <c r="B44" s="5" t="s">
        <v>19</v>
      </c>
      <c r="C44" s="4" t="s">
        <v>10</v>
      </c>
      <c r="D44" s="4">
        <v>22</v>
      </c>
      <c r="E44" s="4">
        <v>2201</v>
      </c>
      <c r="F44" s="4" t="s">
        <v>73</v>
      </c>
      <c r="G44" s="9">
        <v>2319.85</v>
      </c>
      <c r="H44" s="9">
        <v>215.52</v>
      </c>
      <c r="I44" s="9">
        <v>1322.31</v>
      </c>
      <c r="J44" s="9">
        <v>122.85</v>
      </c>
      <c r="K44" s="9">
        <v>463.17</v>
      </c>
      <c r="L44" s="21">
        <v>43.03</v>
      </c>
    </row>
    <row r="45" spans="1:12" ht="16.5" x14ac:dyDescent="0.3">
      <c r="A45" s="20">
        <v>44</v>
      </c>
      <c r="B45" s="5" t="s">
        <v>16</v>
      </c>
      <c r="C45" s="4" t="s">
        <v>10</v>
      </c>
      <c r="D45" s="4">
        <v>22</v>
      </c>
      <c r="E45" s="4">
        <v>2202</v>
      </c>
      <c r="F45" s="4" t="s">
        <v>74</v>
      </c>
      <c r="G45" s="13">
        <v>2530.37</v>
      </c>
      <c r="H45" s="13">
        <v>235.08</v>
      </c>
      <c r="I45" s="13">
        <v>1442.31</v>
      </c>
      <c r="J45" s="13">
        <v>133.99</v>
      </c>
      <c r="K45" s="13">
        <v>491.27</v>
      </c>
      <c r="L45" s="19">
        <v>45.64</v>
      </c>
    </row>
    <row r="46" spans="1:12" ht="16.5" x14ac:dyDescent="0.3">
      <c r="A46" s="20">
        <v>45</v>
      </c>
      <c r="B46" s="5" t="s">
        <v>19</v>
      </c>
      <c r="C46" s="4" t="s">
        <v>10</v>
      </c>
      <c r="D46" s="4">
        <v>23</v>
      </c>
      <c r="E46" s="4">
        <v>2301</v>
      </c>
      <c r="F46" s="4" t="s">
        <v>75</v>
      </c>
      <c r="G46" s="9">
        <v>2319.85</v>
      </c>
      <c r="H46" s="9">
        <v>215.52</v>
      </c>
      <c r="I46" s="9">
        <v>1322.31</v>
      </c>
      <c r="J46" s="9">
        <v>122.85</v>
      </c>
      <c r="K46" s="9">
        <v>463.17</v>
      </c>
      <c r="L46" s="21">
        <v>43.03</v>
      </c>
    </row>
    <row r="47" spans="1:12" ht="16.5" x14ac:dyDescent="0.3">
      <c r="A47" s="20">
        <v>46</v>
      </c>
      <c r="B47" s="5" t="s">
        <v>16</v>
      </c>
      <c r="C47" s="4" t="s">
        <v>10</v>
      </c>
      <c r="D47" s="4">
        <v>23</v>
      </c>
      <c r="E47" s="4">
        <v>2302</v>
      </c>
      <c r="F47" s="4" t="s">
        <v>76</v>
      </c>
      <c r="G47" s="13">
        <v>2530.37</v>
      </c>
      <c r="H47" s="13">
        <v>235.08</v>
      </c>
      <c r="I47" s="13">
        <v>1442.31</v>
      </c>
      <c r="J47" s="13">
        <v>133.99</v>
      </c>
      <c r="K47" s="13">
        <v>491.27</v>
      </c>
      <c r="L47" s="19">
        <v>45.64</v>
      </c>
    </row>
    <row r="48" spans="1:12" ht="16.5" x14ac:dyDescent="0.3">
      <c r="A48" s="20">
        <v>47</v>
      </c>
      <c r="B48" s="5" t="s">
        <v>19</v>
      </c>
      <c r="C48" s="4" t="s">
        <v>10</v>
      </c>
      <c r="D48" s="4">
        <v>24</v>
      </c>
      <c r="E48" s="4">
        <v>2401</v>
      </c>
      <c r="F48" s="4" t="s">
        <v>77</v>
      </c>
      <c r="G48" s="9">
        <v>2319.85</v>
      </c>
      <c r="H48" s="9">
        <v>215.52</v>
      </c>
      <c r="I48" s="9">
        <v>1322.31</v>
      </c>
      <c r="J48" s="9">
        <v>122.85</v>
      </c>
      <c r="K48" s="9">
        <v>463.17</v>
      </c>
      <c r="L48" s="21">
        <v>43.03</v>
      </c>
    </row>
    <row r="49" spans="1:12" ht="16.5" x14ac:dyDescent="0.3">
      <c r="A49" s="20">
        <v>48</v>
      </c>
      <c r="B49" s="5" t="s">
        <v>16</v>
      </c>
      <c r="C49" s="4" t="s">
        <v>10</v>
      </c>
      <c r="D49" s="4">
        <v>24</v>
      </c>
      <c r="E49" s="4">
        <v>2402</v>
      </c>
      <c r="F49" s="4" t="s">
        <v>78</v>
      </c>
      <c r="G49" s="13">
        <v>2530.37</v>
      </c>
      <c r="H49" s="13">
        <v>235.08</v>
      </c>
      <c r="I49" s="13">
        <v>1442.31</v>
      </c>
      <c r="J49" s="13">
        <v>133.99</v>
      </c>
      <c r="K49" s="13">
        <v>491.27</v>
      </c>
      <c r="L49" s="19">
        <v>45.64</v>
      </c>
    </row>
    <row r="50" spans="1:12" ht="16.5" x14ac:dyDescent="0.3">
      <c r="A50" s="20">
        <v>49</v>
      </c>
      <c r="B50" s="5" t="s">
        <v>19</v>
      </c>
      <c r="C50" s="4" t="s">
        <v>10</v>
      </c>
      <c r="D50" s="4">
        <v>25</v>
      </c>
      <c r="E50" s="4">
        <v>2501</v>
      </c>
      <c r="F50" s="4" t="s">
        <v>79</v>
      </c>
      <c r="G50" s="9">
        <v>2319.85</v>
      </c>
      <c r="H50" s="9">
        <v>215.52</v>
      </c>
      <c r="I50" s="9">
        <v>1322.31</v>
      </c>
      <c r="J50" s="9">
        <v>122.85</v>
      </c>
      <c r="K50" s="9">
        <v>463.17</v>
      </c>
      <c r="L50" s="21">
        <v>43.03</v>
      </c>
    </row>
    <row r="51" spans="1:12" ht="16.5" x14ac:dyDescent="0.3">
      <c r="A51" s="20">
        <v>50</v>
      </c>
      <c r="B51" s="5" t="s">
        <v>16</v>
      </c>
      <c r="C51" s="4" t="s">
        <v>10</v>
      </c>
      <c r="D51" s="4">
        <v>25</v>
      </c>
      <c r="E51" s="4">
        <v>2502</v>
      </c>
      <c r="F51" s="4" t="s">
        <v>80</v>
      </c>
      <c r="G51" s="13">
        <v>2530.37</v>
      </c>
      <c r="H51" s="13">
        <v>235.08</v>
      </c>
      <c r="I51" s="13">
        <v>1442.31</v>
      </c>
      <c r="J51" s="13">
        <v>133.99</v>
      </c>
      <c r="K51" s="13">
        <v>491.27</v>
      </c>
      <c r="L51" s="19">
        <v>45.64</v>
      </c>
    </row>
    <row r="52" spans="1:12" ht="16.5" x14ac:dyDescent="0.3">
      <c r="A52" s="20">
        <v>51</v>
      </c>
      <c r="B52" s="5" t="s">
        <v>19</v>
      </c>
      <c r="C52" s="4" t="s">
        <v>10</v>
      </c>
      <c r="D52" s="4">
        <v>26</v>
      </c>
      <c r="E52" s="4">
        <v>2601</v>
      </c>
      <c r="F52" s="4" t="s">
        <v>81</v>
      </c>
      <c r="G52" s="9">
        <v>2319.85</v>
      </c>
      <c r="H52" s="9">
        <v>215.52</v>
      </c>
      <c r="I52" s="9">
        <v>1322.31</v>
      </c>
      <c r="J52" s="9">
        <v>122.85</v>
      </c>
      <c r="K52" s="9">
        <v>463.17</v>
      </c>
      <c r="L52" s="21">
        <v>43.03</v>
      </c>
    </row>
    <row r="53" spans="1:12" ht="16.5" x14ac:dyDescent="0.3">
      <c r="A53" s="20">
        <v>52</v>
      </c>
      <c r="B53" s="5" t="s">
        <v>16</v>
      </c>
      <c r="C53" s="4" t="s">
        <v>10</v>
      </c>
      <c r="D53" s="4">
        <v>26</v>
      </c>
      <c r="E53" s="4">
        <v>2602</v>
      </c>
      <c r="F53" s="4" t="s">
        <v>82</v>
      </c>
      <c r="G53" s="13">
        <v>2530.37</v>
      </c>
      <c r="H53" s="13">
        <v>235.08</v>
      </c>
      <c r="I53" s="13">
        <v>1442.31</v>
      </c>
      <c r="J53" s="13">
        <v>133.99</v>
      </c>
      <c r="K53" s="13">
        <v>491.27</v>
      </c>
      <c r="L53" s="19">
        <v>45.64</v>
      </c>
    </row>
    <row r="54" spans="1:12" ht="16.5" x14ac:dyDescent="0.3">
      <c r="A54" s="20">
        <v>53</v>
      </c>
      <c r="B54" s="5" t="s">
        <v>19</v>
      </c>
      <c r="C54" s="4" t="s">
        <v>10</v>
      </c>
      <c r="D54" s="4">
        <v>27</v>
      </c>
      <c r="E54" s="4">
        <v>2701</v>
      </c>
      <c r="F54" s="4" t="s">
        <v>83</v>
      </c>
      <c r="G54" s="9">
        <v>2319.85</v>
      </c>
      <c r="H54" s="9">
        <v>215.52</v>
      </c>
      <c r="I54" s="9">
        <v>1322.31</v>
      </c>
      <c r="J54" s="9">
        <v>122.85</v>
      </c>
      <c r="K54" s="9">
        <v>463.17</v>
      </c>
      <c r="L54" s="21">
        <v>43.03</v>
      </c>
    </row>
    <row r="55" spans="1:12" ht="16.5" x14ac:dyDescent="0.3">
      <c r="A55" s="20">
        <v>54</v>
      </c>
      <c r="B55" s="5" t="s">
        <v>16</v>
      </c>
      <c r="C55" s="4" t="s">
        <v>10</v>
      </c>
      <c r="D55" s="4">
        <v>27</v>
      </c>
      <c r="E55" s="4">
        <v>2702</v>
      </c>
      <c r="F55" s="4" t="s">
        <v>84</v>
      </c>
      <c r="G55" s="13">
        <v>2530.37</v>
      </c>
      <c r="H55" s="13">
        <v>235.08</v>
      </c>
      <c r="I55" s="13">
        <v>1442.31</v>
      </c>
      <c r="J55" s="13">
        <v>133.99</v>
      </c>
      <c r="K55" s="13">
        <v>491.27</v>
      </c>
      <c r="L55" s="19">
        <v>45.64</v>
      </c>
    </row>
    <row r="56" spans="1:12" ht="16.5" x14ac:dyDescent="0.3">
      <c r="A56" s="20">
        <v>55</v>
      </c>
      <c r="B56" s="5" t="s">
        <v>19</v>
      </c>
      <c r="C56" s="4" t="s">
        <v>10</v>
      </c>
      <c r="D56" s="4">
        <v>28</v>
      </c>
      <c r="E56" s="4">
        <v>2801</v>
      </c>
      <c r="F56" s="4" t="s">
        <v>85</v>
      </c>
      <c r="G56" s="9">
        <v>2319.85</v>
      </c>
      <c r="H56" s="9">
        <v>215.52</v>
      </c>
      <c r="I56" s="9">
        <v>1322.31</v>
      </c>
      <c r="J56" s="9">
        <v>122.85</v>
      </c>
      <c r="K56" s="9">
        <v>463.17</v>
      </c>
      <c r="L56" s="21">
        <v>43.03</v>
      </c>
    </row>
    <row r="57" spans="1:12" ht="16.5" x14ac:dyDescent="0.3">
      <c r="A57" s="20">
        <v>56</v>
      </c>
      <c r="B57" s="5" t="s">
        <v>16</v>
      </c>
      <c r="C57" s="4" t="s">
        <v>10</v>
      </c>
      <c r="D57" s="4">
        <v>28</v>
      </c>
      <c r="E57" s="4">
        <v>2802</v>
      </c>
      <c r="F57" s="4" t="s">
        <v>86</v>
      </c>
      <c r="G57" s="13">
        <v>2530.37</v>
      </c>
      <c r="H57" s="13">
        <v>235.08</v>
      </c>
      <c r="I57" s="13">
        <v>1442.31</v>
      </c>
      <c r="J57" s="13">
        <v>133.99</v>
      </c>
      <c r="K57" s="13">
        <v>491.27</v>
      </c>
      <c r="L57" s="19">
        <v>45.64</v>
      </c>
    </row>
    <row r="58" spans="1:12" ht="16.5" x14ac:dyDescent="0.3">
      <c r="A58" s="20">
        <v>57</v>
      </c>
      <c r="B58" s="5" t="s">
        <v>19</v>
      </c>
      <c r="C58" s="4" t="s">
        <v>10</v>
      </c>
      <c r="D58" s="4">
        <v>29</v>
      </c>
      <c r="E58" s="4">
        <v>2901</v>
      </c>
      <c r="F58" s="4" t="s">
        <v>87</v>
      </c>
      <c r="G58" s="9">
        <v>2319.85</v>
      </c>
      <c r="H58" s="9">
        <v>215.52</v>
      </c>
      <c r="I58" s="9">
        <v>1322.31</v>
      </c>
      <c r="J58" s="9">
        <v>122.85</v>
      </c>
      <c r="K58" s="9">
        <v>463.17</v>
      </c>
      <c r="L58" s="21">
        <v>43.03</v>
      </c>
    </row>
    <row r="59" spans="1:12" ht="16.5" x14ac:dyDescent="0.3">
      <c r="A59" s="20">
        <v>58</v>
      </c>
      <c r="B59" s="5" t="s">
        <v>16</v>
      </c>
      <c r="C59" s="4" t="s">
        <v>10</v>
      </c>
      <c r="D59" s="4">
        <v>29</v>
      </c>
      <c r="E59" s="4">
        <v>2902</v>
      </c>
      <c r="F59" s="4" t="s">
        <v>88</v>
      </c>
      <c r="G59" s="13">
        <v>2530.37</v>
      </c>
      <c r="H59" s="13">
        <v>235.08</v>
      </c>
      <c r="I59" s="13">
        <v>1442.31</v>
      </c>
      <c r="J59" s="13">
        <v>133.99</v>
      </c>
      <c r="K59" s="13">
        <v>491.27</v>
      </c>
      <c r="L59" s="19">
        <v>45.64</v>
      </c>
    </row>
    <row r="60" spans="1:12" ht="16.5" x14ac:dyDescent="0.3">
      <c r="A60" s="20">
        <v>59</v>
      </c>
      <c r="B60" s="5" t="s">
        <v>19</v>
      </c>
      <c r="C60" s="4" t="s">
        <v>10</v>
      </c>
      <c r="D60" s="4">
        <v>30</v>
      </c>
      <c r="E60" s="4">
        <v>3001</v>
      </c>
      <c r="F60" s="4" t="s">
        <v>89</v>
      </c>
      <c r="G60" s="9">
        <v>2319.85</v>
      </c>
      <c r="H60" s="9">
        <v>215.52</v>
      </c>
      <c r="I60" s="9">
        <v>1322.31</v>
      </c>
      <c r="J60" s="9">
        <v>122.85</v>
      </c>
      <c r="K60" s="9">
        <v>463.17</v>
      </c>
      <c r="L60" s="21">
        <v>43.03</v>
      </c>
    </row>
    <row r="61" spans="1:12" ht="16.5" x14ac:dyDescent="0.3">
      <c r="A61" s="20">
        <v>60</v>
      </c>
      <c r="B61" s="5" t="s">
        <v>16</v>
      </c>
      <c r="C61" s="4" t="s">
        <v>10</v>
      </c>
      <c r="D61" s="4">
        <v>30</v>
      </c>
      <c r="E61" s="4">
        <v>3002</v>
      </c>
      <c r="F61" s="4" t="s">
        <v>90</v>
      </c>
      <c r="G61" s="13">
        <v>2530.37</v>
      </c>
      <c r="H61" s="13">
        <v>235.08</v>
      </c>
      <c r="I61" s="13">
        <v>1442.31</v>
      </c>
      <c r="J61" s="13">
        <v>133.99</v>
      </c>
      <c r="K61" s="13">
        <v>491.27</v>
      </c>
      <c r="L61" s="19">
        <v>45.64</v>
      </c>
    </row>
    <row r="62" spans="1:12" ht="16.5" x14ac:dyDescent="0.3">
      <c r="A62" s="20">
        <v>61</v>
      </c>
      <c r="B62" s="5" t="s">
        <v>19</v>
      </c>
      <c r="C62" s="4" t="s">
        <v>10</v>
      </c>
      <c r="D62" s="4">
        <v>31</v>
      </c>
      <c r="E62" s="4">
        <v>3101</v>
      </c>
      <c r="F62" s="4" t="s">
        <v>91</v>
      </c>
      <c r="G62" s="9">
        <v>2319.85</v>
      </c>
      <c r="H62" s="9">
        <v>215.52</v>
      </c>
      <c r="I62" s="9">
        <v>1322.31</v>
      </c>
      <c r="J62" s="9">
        <v>122.85</v>
      </c>
      <c r="K62" s="9">
        <v>463.17</v>
      </c>
      <c r="L62" s="21">
        <v>43.03</v>
      </c>
    </row>
    <row r="63" spans="1:12" ht="16.5" x14ac:dyDescent="0.3">
      <c r="A63" s="20">
        <v>62</v>
      </c>
      <c r="B63" s="5" t="s">
        <v>16</v>
      </c>
      <c r="C63" s="4" t="s">
        <v>10</v>
      </c>
      <c r="D63" s="4">
        <v>31</v>
      </c>
      <c r="E63" s="4">
        <v>3102</v>
      </c>
      <c r="F63" s="4" t="s">
        <v>92</v>
      </c>
      <c r="G63" s="13">
        <v>2530.37</v>
      </c>
      <c r="H63" s="13">
        <v>235.08</v>
      </c>
      <c r="I63" s="13">
        <v>1442.31</v>
      </c>
      <c r="J63" s="13">
        <v>133.99</v>
      </c>
      <c r="K63" s="13">
        <v>491.27</v>
      </c>
      <c r="L63" s="19">
        <v>45.64</v>
      </c>
    </row>
    <row r="64" spans="1:12" ht="16.5" x14ac:dyDescent="0.3">
      <c r="A64" s="20">
        <v>63</v>
      </c>
      <c r="B64" s="5" t="s">
        <v>19</v>
      </c>
      <c r="C64" s="4" t="s">
        <v>10</v>
      </c>
      <c r="D64" s="4">
        <v>32</v>
      </c>
      <c r="E64" s="4">
        <v>3201</v>
      </c>
      <c r="F64" s="4" t="s">
        <v>93</v>
      </c>
      <c r="G64" s="9">
        <v>2319.85</v>
      </c>
      <c r="H64" s="9">
        <v>215.52</v>
      </c>
      <c r="I64" s="9">
        <v>1322.31</v>
      </c>
      <c r="J64" s="9">
        <v>122.85</v>
      </c>
      <c r="K64" s="9">
        <v>463.17</v>
      </c>
      <c r="L64" s="21">
        <v>43.03</v>
      </c>
    </row>
    <row r="65" spans="1:12" ht="16.5" x14ac:dyDescent="0.3">
      <c r="A65" s="20">
        <v>64</v>
      </c>
      <c r="B65" s="5" t="s">
        <v>16</v>
      </c>
      <c r="C65" s="4" t="s">
        <v>10</v>
      </c>
      <c r="D65" s="4">
        <v>32</v>
      </c>
      <c r="E65" s="4">
        <v>3202</v>
      </c>
      <c r="F65" s="4" t="s">
        <v>94</v>
      </c>
      <c r="G65" s="13">
        <v>2530.37</v>
      </c>
      <c r="H65" s="13">
        <v>235.08</v>
      </c>
      <c r="I65" s="13">
        <v>1442.31</v>
      </c>
      <c r="J65" s="13">
        <v>133.99</v>
      </c>
      <c r="K65" s="13">
        <v>491.27</v>
      </c>
      <c r="L65" s="19">
        <v>45.64</v>
      </c>
    </row>
    <row r="66" spans="1:12" ht="16.5" x14ac:dyDescent="0.3">
      <c r="A66" s="20">
        <v>65</v>
      </c>
      <c r="B66" s="5" t="s">
        <v>19</v>
      </c>
      <c r="C66" s="4" t="s">
        <v>10</v>
      </c>
      <c r="D66" s="4">
        <v>33</v>
      </c>
      <c r="E66" s="4">
        <v>3301</v>
      </c>
      <c r="F66" s="4" t="s">
        <v>95</v>
      </c>
      <c r="G66" s="9">
        <v>2319.85</v>
      </c>
      <c r="H66" s="9">
        <v>215.52</v>
      </c>
      <c r="I66" s="9">
        <v>1322.31</v>
      </c>
      <c r="J66" s="9">
        <v>122.85</v>
      </c>
      <c r="K66" s="9">
        <v>463.17</v>
      </c>
      <c r="L66" s="21">
        <v>43.03</v>
      </c>
    </row>
    <row r="67" spans="1:12" ht="16.5" x14ac:dyDescent="0.3">
      <c r="A67" s="20">
        <v>66</v>
      </c>
      <c r="B67" s="5" t="s">
        <v>16</v>
      </c>
      <c r="C67" s="4" t="s">
        <v>10</v>
      </c>
      <c r="D67" s="4">
        <v>33</v>
      </c>
      <c r="E67" s="4">
        <v>3302</v>
      </c>
      <c r="F67" s="4" t="s">
        <v>96</v>
      </c>
      <c r="G67" s="13">
        <v>2530.37</v>
      </c>
      <c r="H67" s="13">
        <v>235.08</v>
      </c>
      <c r="I67" s="13">
        <v>1442.31</v>
      </c>
      <c r="J67" s="13">
        <v>133.99</v>
      </c>
      <c r="K67" s="13">
        <v>491.27</v>
      </c>
      <c r="L67" s="19">
        <v>45.64</v>
      </c>
    </row>
    <row r="68" spans="1:12" ht="16.5" x14ac:dyDescent="0.3">
      <c r="A68" s="20">
        <v>67</v>
      </c>
      <c r="B68" s="5" t="s">
        <v>19</v>
      </c>
      <c r="C68" s="4" t="s">
        <v>10</v>
      </c>
      <c r="D68" s="4">
        <v>34</v>
      </c>
      <c r="E68" s="4">
        <v>3401</v>
      </c>
      <c r="F68" s="4" t="s">
        <v>97</v>
      </c>
      <c r="G68" s="9">
        <v>2319.85</v>
      </c>
      <c r="H68" s="9">
        <v>215.52</v>
      </c>
      <c r="I68" s="9">
        <v>1322.31</v>
      </c>
      <c r="J68" s="9">
        <v>122.85</v>
      </c>
      <c r="K68" s="9">
        <v>463.17</v>
      </c>
      <c r="L68" s="21">
        <v>43.03</v>
      </c>
    </row>
    <row r="69" spans="1:12" ht="16.5" x14ac:dyDescent="0.3">
      <c r="A69" s="20">
        <v>68</v>
      </c>
      <c r="B69" s="5" t="s">
        <v>16</v>
      </c>
      <c r="C69" s="4" t="s">
        <v>10</v>
      </c>
      <c r="D69" s="4">
        <v>34</v>
      </c>
      <c r="E69" s="4">
        <v>3402</v>
      </c>
      <c r="F69" s="4" t="s">
        <v>98</v>
      </c>
      <c r="G69" s="13">
        <v>2530.37</v>
      </c>
      <c r="H69" s="13">
        <v>235.08</v>
      </c>
      <c r="I69" s="13">
        <v>1442.31</v>
      </c>
      <c r="J69" s="13">
        <v>133.99</v>
      </c>
      <c r="K69" s="13">
        <v>491.27</v>
      </c>
      <c r="L69" s="19">
        <v>45.64</v>
      </c>
    </row>
    <row r="70" spans="1:12" ht="16.5" x14ac:dyDescent="0.3">
      <c r="A70" s="20">
        <v>69</v>
      </c>
      <c r="B70" s="5" t="s">
        <v>19</v>
      </c>
      <c r="C70" s="4" t="s">
        <v>10</v>
      </c>
      <c r="D70" s="4">
        <v>35</v>
      </c>
      <c r="E70" s="4">
        <v>3501</v>
      </c>
      <c r="F70" s="4" t="s">
        <v>99</v>
      </c>
      <c r="G70" s="9">
        <v>2319.85</v>
      </c>
      <c r="H70" s="9">
        <v>215.52</v>
      </c>
      <c r="I70" s="9">
        <v>1322.31</v>
      </c>
      <c r="J70" s="9">
        <v>122.85</v>
      </c>
      <c r="K70" s="9">
        <v>463.17</v>
      </c>
      <c r="L70" s="21">
        <v>43.03</v>
      </c>
    </row>
    <row r="71" spans="1:12" ht="16.5" x14ac:dyDescent="0.3">
      <c r="A71" s="20">
        <v>70</v>
      </c>
      <c r="B71" s="5" t="s">
        <v>16</v>
      </c>
      <c r="C71" s="4" t="s">
        <v>10</v>
      </c>
      <c r="D71" s="4">
        <v>35</v>
      </c>
      <c r="E71" s="4">
        <v>3502</v>
      </c>
      <c r="F71" s="4" t="s">
        <v>100</v>
      </c>
      <c r="G71" s="13">
        <v>2530.37</v>
      </c>
      <c r="H71" s="13">
        <v>235.08</v>
      </c>
      <c r="I71" s="13">
        <v>1442.31</v>
      </c>
      <c r="J71" s="13">
        <v>133.99</v>
      </c>
      <c r="K71" s="13">
        <v>491.27</v>
      </c>
      <c r="L71" s="19">
        <v>45.64</v>
      </c>
    </row>
    <row r="72" spans="1:12" ht="16.5" x14ac:dyDescent="0.3">
      <c r="A72" s="20">
        <v>71</v>
      </c>
      <c r="B72" s="5" t="s">
        <v>19</v>
      </c>
      <c r="C72" s="4" t="s">
        <v>10</v>
      </c>
      <c r="D72" s="4">
        <v>36</v>
      </c>
      <c r="E72" s="4">
        <v>3601</v>
      </c>
      <c r="F72" s="4" t="s">
        <v>101</v>
      </c>
      <c r="G72" s="9">
        <v>2319.85</v>
      </c>
      <c r="H72" s="9">
        <v>215.52</v>
      </c>
      <c r="I72" s="9">
        <v>1322.31</v>
      </c>
      <c r="J72" s="9">
        <v>122.85</v>
      </c>
      <c r="K72" s="9">
        <v>463.17</v>
      </c>
      <c r="L72" s="21">
        <v>43.03</v>
      </c>
    </row>
    <row r="73" spans="1:12" ht="16.5" x14ac:dyDescent="0.3">
      <c r="A73" s="20">
        <v>72</v>
      </c>
      <c r="B73" s="5" t="s">
        <v>16</v>
      </c>
      <c r="C73" s="4" t="s">
        <v>10</v>
      </c>
      <c r="D73" s="4">
        <v>36</v>
      </c>
      <c r="E73" s="4">
        <v>3602</v>
      </c>
      <c r="F73" s="4" t="s">
        <v>102</v>
      </c>
      <c r="G73" s="13">
        <v>2530.37</v>
      </c>
      <c r="H73" s="13">
        <v>235.08</v>
      </c>
      <c r="I73" s="13">
        <v>1442.31</v>
      </c>
      <c r="J73" s="13">
        <v>133.99</v>
      </c>
      <c r="K73" s="13">
        <v>491.27</v>
      </c>
      <c r="L73" s="19">
        <v>45.64</v>
      </c>
    </row>
    <row r="74" spans="1:12" ht="16.5" x14ac:dyDescent="0.3">
      <c r="A74" s="20">
        <v>73</v>
      </c>
      <c r="B74" s="5" t="s">
        <v>19</v>
      </c>
      <c r="C74" s="4" t="s">
        <v>10</v>
      </c>
      <c r="D74" s="4">
        <v>37</v>
      </c>
      <c r="E74" s="4">
        <v>3701</v>
      </c>
      <c r="F74" s="4" t="s">
        <v>103</v>
      </c>
      <c r="G74" s="9">
        <v>2319.85</v>
      </c>
      <c r="H74" s="9">
        <v>215.52</v>
      </c>
      <c r="I74" s="9">
        <v>1322.31</v>
      </c>
      <c r="J74" s="9">
        <v>122.85</v>
      </c>
      <c r="K74" s="9">
        <v>463.17</v>
      </c>
      <c r="L74" s="21">
        <v>43.03</v>
      </c>
    </row>
    <row r="75" spans="1:12" ht="16.5" x14ac:dyDescent="0.3">
      <c r="A75" s="20">
        <v>74</v>
      </c>
      <c r="B75" s="5" t="s">
        <v>16</v>
      </c>
      <c r="C75" s="4" t="s">
        <v>10</v>
      </c>
      <c r="D75" s="4">
        <v>37</v>
      </c>
      <c r="E75" s="4">
        <v>3702</v>
      </c>
      <c r="F75" s="4" t="s">
        <v>104</v>
      </c>
      <c r="G75" s="13">
        <v>2530.37</v>
      </c>
      <c r="H75" s="13">
        <v>235.08</v>
      </c>
      <c r="I75" s="13">
        <v>1442.31</v>
      </c>
      <c r="J75" s="13">
        <v>133.99</v>
      </c>
      <c r="K75" s="13">
        <v>491.27</v>
      </c>
      <c r="L75" s="19">
        <v>45.64</v>
      </c>
    </row>
    <row r="76" spans="1:12" ht="16.5" x14ac:dyDescent="0.3">
      <c r="A76" s="20">
        <v>75</v>
      </c>
      <c r="B76" s="5" t="s">
        <v>19</v>
      </c>
      <c r="C76" s="4" t="s">
        <v>10</v>
      </c>
      <c r="D76" s="4">
        <v>38</v>
      </c>
      <c r="E76" s="4">
        <v>3801</v>
      </c>
      <c r="F76" s="4" t="s">
        <v>105</v>
      </c>
      <c r="G76" s="9">
        <v>2319.85</v>
      </c>
      <c r="H76" s="9">
        <v>215.52</v>
      </c>
      <c r="I76" s="9">
        <v>1322.31</v>
      </c>
      <c r="J76" s="9">
        <v>122.85</v>
      </c>
      <c r="K76" s="9">
        <v>463.17</v>
      </c>
      <c r="L76" s="21">
        <v>43.03</v>
      </c>
    </row>
    <row r="77" spans="1:12" ht="16.5" x14ac:dyDescent="0.3">
      <c r="A77" s="20">
        <v>76</v>
      </c>
      <c r="B77" s="5" t="s">
        <v>16</v>
      </c>
      <c r="C77" s="4" t="s">
        <v>10</v>
      </c>
      <c r="D77" s="4">
        <v>38</v>
      </c>
      <c r="E77" s="4">
        <v>3802</v>
      </c>
      <c r="F77" s="4" t="s">
        <v>106</v>
      </c>
      <c r="G77" s="13">
        <v>2530.37</v>
      </c>
      <c r="H77" s="13">
        <v>235.08</v>
      </c>
      <c r="I77" s="13">
        <v>1442.31</v>
      </c>
      <c r="J77" s="13">
        <v>133.99</v>
      </c>
      <c r="K77" s="13">
        <v>491.27</v>
      </c>
      <c r="L77" s="19">
        <v>45.64</v>
      </c>
    </row>
    <row r="78" spans="1:12" ht="16.5" x14ac:dyDescent="0.3">
      <c r="A78" s="20">
        <v>77</v>
      </c>
      <c r="B78" s="5" t="s">
        <v>19</v>
      </c>
      <c r="C78" s="4" t="s">
        <v>10</v>
      </c>
      <c r="D78" s="4">
        <v>39</v>
      </c>
      <c r="E78" s="4">
        <v>3901</v>
      </c>
      <c r="F78" s="4" t="s">
        <v>107</v>
      </c>
      <c r="G78" s="9">
        <v>2319.85</v>
      </c>
      <c r="H78" s="9">
        <v>215.52</v>
      </c>
      <c r="I78" s="9">
        <v>1322.31</v>
      </c>
      <c r="J78" s="9">
        <v>122.85</v>
      </c>
      <c r="K78" s="9">
        <v>463.17</v>
      </c>
      <c r="L78" s="21">
        <v>43.03</v>
      </c>
    </row>
    <row r="79" spans="1:12" ht="16.5" x14ac:dyDescent="0.3">
      <c r="A79" s="20">
        <v>78</v>
      </c>
      <c r="B79" s="5" t="s">
        <v>16</v>
      </c>
      <c r="C79" s="4" t="s">
        <v>10</v>
      </c>
      <c r="D79" s="4">
        <v>39</v>
      </c>
      <c r="E79" s="4">
        <v>3902</v>
      </c>
      <c r="F79" s="4" t="s">
        <v>108</v>
      </c>
      <c r="G79" s="13">
        <v>2530.37</v>
      </c>
      <c r="H79" s="13">
        <v>235.08</v>
      </c>
      <c r="I79" s="13">
        <v>1442.31</v>
      </c>
      <c r="J79" s="13">
        <v>133.99</v>
      </c>
      <c r="K79" s="13">
        <v>491.27</v>
      </c>
      <c r="L79" s="19">
        <v>45.64</v>
      </c>
    </row>
    <row r="80" spans="1:12" ht="16.5" x14ac:dyDescent="0.3">
      <c r="A80" s="20">
        <v>79</v>
      </c>
      <c r="B80" s="5" t="s">
        <v>19</v>
      </c>
      <c r="C80" s="4" t="s">
        <v>10</v>
      </c>
      <c r="D80" s="4">
        <v>40</v>
      </c>
      <c r="E80" s="4">
        <v>4001</v>
      </c>
      <c r="F80" s="4" t="s">
        <v>109</v>
      </c>
      <c r="G80" s="9">
        <v>2319.85</v>
      </c>
      <c r="H80" s="9">
        <v>215.52</v>
      </c>
      <c r="I80" s="9">
        <v>1322.31</v>
      </c>
      <c r="J80" s="9">
        <v>122.85</v>
      </c>
      <c r="K80" s="9">
        <v>463.17</v>
      </c>
      <c r="L80" s="21">
        <v>43.03</v>
      </c>
    </row>
    <row r="81" spans="1:12" ht="16.5" x14ac:dyDescent="0.3">
      <c r="A81" s="20">
        <v>80</v>
      </c>
      <c r="B81" s="5" t="s">
        <v>16</v>
      </c>
      <c r="C81" s="4" t="s">
        <v>10</v>
      </c>
      <c r="D81" s="4">
        <v>40</v>
      </c>
      <c r="E81" s="4">
        <v>4002</v>
      </c>
      <c r="F81" s="4" t="s">
        <v>110</v>
      </c>
      <c r="G81" s="13">
        <v>2530.37</v>
      </c>
      <c r="H81" s="13">
        <v>235.08</v>
      </c>
      <c r="I81" s="13">
        <v>1442.31</v>
      </c>
      <c r="J81" s="13">
        <v>133.99</v>
      </c>
      <c r="K81" s="13">
        <v>491.27</v>
      </c>
      <c r="L81" s="19">
        <v>45.64</v>
      </c>
    </row>
    <row r="82" spans="1:12" ht="17.25" thickBot="1" x14ac:dyDescent="0.35">
      <c r="A82" s="22">
        <v>81</v>
      </c>
      <c r="B82" s="23" t="s">
        <v>20</v>
      </c>
      <c r="C82" s="24" t="s">
        <v>10</v>
      </c>
      <c r="D82" s="24">
        <v>41</v>
      </c>
      <c r="E82" s="24" t="s">
        <v>20</v>
      </c>
      <c r="F82" s="24" t="s">
        <v>111</v>
      </c>
      <c r="G82" s="25">
        <v>5009.13</v>
      </c>
      <c r="H82" s="25">
        <v>465.36</v>
      </c>
      <c r="I82" s="25">
        <v>2855.2</v>
      </c>
      <c r="J82" s="25">
        <v>265.25</v>
      </c>
      <c r="K82" s="25">
        <v>1114.4000000000001</v>
      </c>
      <c r="L82" s="26">
        <v>103.53</v>
      </c>
    </row>
    <row r="83" spans="1:12" ht="19.5" thickBot="1" x14ac:dyDescent="0.3">
      <c r="E83" s="31" t="s">
        <v>113</v>
      </c>
      <c r="F83" s="32">
        <f>COUNTA(F2:F82)</f>
        <v>81</v>
      </c>
      <c r="G83" s="33">
        <f>SUBTOTAL(9,G2:G82)</f>
        <v>199017.93000000002</v>
      </c>
      <c r="H83" s="33">
        <f t="shared" ref="H83:L83" si="0">SUBTOTAL(9,H2:H82)</f>
        <v>18489.360000000019</v>
      </c>
      <c r="I83" s="33">
        <f t="shared" si="0"/>
        <v>113439.99999999988</v>
      </c>
      <c r="J83" s="33">
        <f t="shared" si="0"/>
        <v>10538.850000000004</v>
      </c>
      <c r="K83" s="33">
        <f t="shared" si="0"/>
        <v>39291.999999999956</v>
      </c>
      <c r="L83" s="30">
        <f t="shared" si="0"/>
        <v>3650.3300000000017</v>
      </c>
    </row>
  </sheetData>
  <autoFilter ref="A1:L8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pane ySplit="1" topLeftCell="A54" activePane="bottomLeft" state="frozen"/>
      <selection pane="bottomLeft" activeCell="F67" sqref="F67"/>
    </sheetView>
  </sheetViews>
  <sheetFormatPr defaultRowHeight="15.75" x14ac:dyDescent="0.25"/>
  <cols>
    <col min="1" max="1" width="6" bestFit="1" customWidth="1"/>
    <col min="2" max="2" width="17.625" customWidth="1"/>
    <col min="4" max="4" width="7.75" bestFit="1" customWidth="1"/>
    <col min="5" max="5" width="10.75" customWidth="1"/>
    <col min="6" max="6" width="12.375" customWidth="1"/>
    <col min="7" max="7" width="13.5" customWidth="1"/>
    <col min="8" max="9" width="13.625" customWidth="1"/>
    <col min="10" max="10" width="10.5" customWidth="1"/>
    <col min="11" max="11" width="12.625" customWidth="1"/>
    <col min="12" max="12" width="11.875" customWidth="1"/>
  </cols>
  <sheetData>
    <row r="1" spans="1:12" ht="48" thickBot="1" x14ac:dyDescent="0.3">
      <c r="A1" s="15" t="s">
        <v>3</v>
      </c>
      <c r="B1" s="16" t="s">
        <v>2</v>
      </c>
      <c r="C1" s="16" t="s">
        <v>7</v>
      </c>
      <c r="D1" s="16" t="s">
        <v>13</v>
      </c>
      <c r="E1" s="16" t="s">
        <v>0</v>
      </c>
      <c r="F1" s="16" t="s">
        <v>21</v>
      </c>
      <c r="G1" s="16" t="s">
        <v>6</v>
      </c>
      <c r="H1" s="16" t="s">
        <v>112</v>
      </c>
      <c r="I1" s="16" t="s">
        <v>1</v>
      </c>
      <c r="J1" s="16" t="s">
        <v>4</v>
      </c>
      <c r="K1" s="16" t="s">
        <v>17</v>
      </c>
      <c r="L1" s="17" t="s">
        <v>18</v>
      </c>
    </row>
    <row r="2" spans="1:12" ht="16.5" x14ac:dyDescent="0.3">
      <c r="A2" s="18">
        <v>1</v>
      </c>
      <c r="B2" s="5" t="s">
        <v>16</v>
      </c>
      <c r="C2" s="4" t="s">
        <v>11</v>
      </c>
      <c r="D2" s="4">
        <v>1</v>
      </c>
      <c r="E2" s="4">
        <v>101</v>
      </c>
      <c r="F2" s="4" t="str">
        <f t="shared" ref="F2:F65" si="0">CONCATENATE(C2,"-",E2)</f>
        <v>T4-101</v>
      </c>
      <c r="G2" s="13">
        <v>2530.37</v>
      </c>
      <c r="H2" s="13">
        <f t="shared" ref="H2:H65" si="1">ROUND((G2/10.764),2)</f>
        <v>235.08</v>
      </c>
      <c r="I2" s="13">
        <v>1442.31</v>
      </c>
      <c r="J2" s="13">
        <f t="shared" ref="J2:J65" si="2">ROUND((I2/10.764),2)</f>
        <v>133.99</v>
      </c>
      <c r="K2" s="13">
        <v>491.27</v>
      </c>
      <c r="L2" s="13">
        <f t="shared" ref="L2:L65" si="3">ROUND((K2/10.764),2)</f>
        <v>45.64</v>
      </c>
    </row>
    <row r="3" spans="1:12" ht="16.5" x14ac:dyDescent="0.3">
      <c r="A3" s="20">
        <v>2</v>
      </c>
      <c r="B3" s="5" t="s">
        <v>16</v>
      </c>
      <c r="C3" s="4" t="s">
        <v>11</v>
      </c>
      <c r="D3" s="4">
        <v>1</v>
      </c>
      <c r="E3" s="4">
        <v>102</v>
      </c>
      <c r="F3" s="4" t="str">
        <f t="shared" si="0"/>
        <v>T4-102</v>
      </c>
      <c r="G3" s="13">
        <v>2530.37</v>
      </c>
      <c r="H3" s="13">
        <f t="shared" si="1"/>
        <v>235.08</v>
      </c>
      <c r="I3" s="13">
        <v>1442.31</v>
      </c>
      <c r="J3" s="13">
        <f t="shared" si="2"/>
        <v>133.99</v>
      </c>
      <c r="K3" s="13">
        <v>491.27</v>
      </c>
      <c r="L3" s="13">
        <f t="shared" si="3"/>
        <v>45.64</v>
      </c>
    </row>
    <row r="4" spans="1:12" ht="16.5" x14ac:dyDescent="0.3">
      <c r="A4" s="18">
        <v>3</v>
      </c>
      <c r="B4" s="5" t="s">
        <v>16</v>
      </c>
      <c r="C4" s="4" t="s">
        <v>11</v>
      </c>
      <c r="D4" s="4">
        <v>2</v>
      </c>
      <c r="E4" s="4">
        <v>201</v>
      </c>
      <c r="F4" s="4" t="str">
        <f t="shared" si="0"/>
        <v>T4-201</v>
      </c>
      <c r="G4" s="13">
        <v>2530.37</v>
      </c>
      <c r="H4" s="13">
        <f t="shared" si="1"/>
        <v>235.08</v>
      </c>
      <c r="I4" s="13">
        <v>1442.31</v>
      </c>
      <c r="J4" s="13">
        <f t="shared" si="2"/>
        <v>133.99</v>
      </c>
      <c r="K4" s="13">
        <v>491.27</v>
      </c>
      <c r="L4" s="13">
        <f t="shared" si="3"/>
        <v>45.64</v>
      </c>
    </row>
    <row r="5" spans="1:12" ht="16.5" x14ac:dyDescent="0.3">
      <c r="A5" s="20">
        <v>4</v>
      </c>
      <c r="B5" s="5" t="s">
        <v>16</v>
      </c>
      <c r="C5" s="4" t="s">
        <v>11</v>
      </c>
      <c r="D5" s="4">
        <v>2</v>
      </c>
      <c r="E5" s="4">
        <v>202</v>
      </c>
      <c r="F5" s="4" t="str">
        <f t="shared" si="0"/>
        <v>T4-202</v>
      </c>
      <c r="G5" s="13">
        <v>2530.37</v>
      </c>
      <c r="H5" s="13">
        <f t="shared" si="1"/>
        <v>235.08</v>
      </c>
      <c r="I5" s="13">
        <v>1442.31</v>
      </c>
      <c r="J5" s="13">
        <f t="shared" si="2"/>
        <v>133.99</v>
      </c>
      <c r="K5" s="13">
        <v>491.27</v>
      </c>
      <c r="L5" s="13">
        <f t="shared" si="3"/>
        <v>45.64</v>
      </c>
    </row>
    <row r="6" spans="1:12" ht="16.5" x14ac:dyDescent="0.3">
      <c r="A6" s="18">
        <v>5</v>
      </c>
      <c r="B6" s="5" t="s">
        <v>16</v>
      </c>
      <c r="C6" s="4" t="s">
        <v>11</v>
      </c>
      <c r="D6" s="4">
        <v>3</v>
      </c>
      <c r="E6" s="4">
        <v>301</v>
      </c>
      <c r="F6" s="4" t="str">
        <f t="shared" si="0"/>
        <v>T4-301</v>
      </c>
      <c r="G6" s="13">
        <v>2530.37</v>
      </c>
      <c r="H6" s="13">
        <f t="shared" si="1"/>
        <v>235.08</v>
      </c>
      <c r="I6" s="13">
        <v>1442.31</v>
      </c>
      <c r="J6" s="13">
        <f t="shared" si="2"/>
        <v>133.99</v>
      </c>
      <c r="K6" s="13">
        <v>491.27</v>
      </c>
      <c r="L6" s="13">
        <f t="shared" si="3"/>
        <v>45.64</v>
      </c>
    </row>
    <row r="7" spans="1:12" ht="16.5" x14ac:dyDescent="0.3">
      <c r="A7" s="20">
        <v>6</v>
      </c>
      <c r="B7" s="5" t="s">
        <v>16</v>
      </c>
      <c r="C7" s="4" t="s">
        <v>11</v>
      </c>
      <c r="D7" s="4">
        <v>3</v>
      </c>
      <c r="E7" s="4">
        <v>302</v>
      </c>
      <c r="F7" s="4" t="str">
        <f t="shared" si="0"/>
        <v>T4-302</v>
      </c>
      <c r="G7" s="13">
        <v>2530.37</v>
      </c>
      <c r="H7" s="13">
        <f t="shared" si="1"/>
        <v>235.08</v>
      </c>
      <c r="I7" s="13">
        <v>1442.31</v>
      </c>
      <c r="J7" s="13">
        <f t="shared" si="2"/>
        <v>133.99</v>
      </c>
      <c r="K7" s="13">
        <v>491.27</v>
      </c>
      <c r="L7" s="13">
        <f t="shared" si="3"/>
        <v>45.64</v>
      </c>
    </row>
    <row r="8" spans="1:12" ht="16.5" x14ac:dyDescent="0.3">
      <c r="A8" s="18">
        <v>7</v>
      </c>
      <c r="B8" s="5" t="s">
        <v>16</v>
      </c>
      <c r="C8" s="4" t="s">
        <v>11</v>
      </c>
      <c r="D8" s="4">
        <v>4</v>
      </c>
      <c r="E8" s="4">
        <v>401</v>
      </c>
      <c r="F8" s="4" t="str">
        <f t="shared" si="0"/>
        <v>T4-401</v>
      </c>
      <c r="G8" s="13">
        <v>2530.37</v>
      </c>
      <c r="H8" s="13">
        <f t="shared" si="1"/>
        <v>235.08</v>
      </c>
      <c r="I8" s="13">
        <v>1442.31</v>
      </c>
      <c r="J8" s="13">
        <f t="shared" si="2"/>
        <v>133.99</v>
      </c>
      <c r="K8" s="13">
        <v>491.27</v>
      </c>
      <c r="L8" s="13">
        <f t="shared" si="3"/>
        <v>45.64</v>
      </c>
    </row>
    <row r="9" spans="1:12" ht="16.5" x14ac:dyDescent="0.3">
      <c r="A9" s="20">
        <v>8</v>
      </c>
      <c r="B9" s="5" t="s">
        <v>16</v>
      </c>
      <c r="C9" s="4" t="s">
        <v>11</v>
      </c>
      <c r="D9" s="4">
        <v>4</v>
      </c>
      <c r="E9" s="4">
        <v>402</v>
      </c>
      <c r="F9" s="4" t="str">
        <f t="shared" si="0"/>
        <v>T4-402</v>
      </c>
      <c r="G9" s="13">
        <v>2530.37</v>
      </c>
      <c r="H9" s="13">
        <f t="shared" si="1"/>
        <v>235.08</v>
      </c>
      <c r="I9" s="13">
        <v>1442.31</v>
      </c>
      <c r="J9" s="13">
        <f t="shared" si="2"/>
        <v>133.99</v>
      </c>
      <c r="K9" s="13">
        <v>491.27</v>
      </c>
      <c r="L9" s="13">
        <f t="shared" si="3"/>
        <v>45.64</v>
      </c>
    </row>
    <row r="10" spans="1:12" ht="16.5" x14ac:dyDescent="0.3">
      <c r="A10" s="18">
        <v>9</v>
      </c>
      <c r="B10" s="5" t="s">
        <v>16</v>
      </c>
      <c r="C10" s="4" t="s">
        <v>11</v>
      </c>
      <c r="D10" s="4">
        <v>5</v>
      </c>
      <c r="E10" s="4">
        <v>501</v>
      </c>
      <c r="F10" s="4" t="str">
        <f t="shared" si="0"/>
        <v>T4-501</v>
      </c>
      <c r="G10" s="13">
        <v>2530.37</v>
      </c>
      <c r="H10" s="13">
        <f t="shared" si="1"/>
        <v>235.08</v>
      </c>
      <c r="I10" s="13">
        <v>1442.31</v>
      </c>
      <c r="J10" s="13">
        <f t="shared" si="2"/>
        <v>133.99</v>
      </c>
      <c r="K10" s="13">
        <v>491.27</v>
      </c>
      <c r="L10" s="13">
        <f t="shared" si="3"/>
        <v>45.64</v>
      </c>
    </row>
    <row r="11" spans="1:12" ht="16.5" x14ac:dyDescent="0.3">
      <c r="A11" s="20">
        <v>10</v>
      </c>
      <c r="B11" s="5" t="s">
        <v>16</v>
      </c>
      <c r="C11" s="4" t="s">
        <v>11</v>
      </c>
      <c r="D11" s="4">
        <v>5</v>
      </c>
      <c r="E11" s="4">
        <v>502</v>
      </c>
      <c r="F11" s="4" t="str">
        <f t="shared" si="0"/>
        <v>T4-502</v>
      </c>
      <c r="G11" s="13">
        <v>2530.37</v>
      </c>
      <c r="H11" s="13">
        <f t="shared" si="1"/>
        <v>235.08</v>
      </c>
      <c r="I11" s="13">
        <v>1442.31</v>
      </c>
      <c r="J11" s="13">
        <f t="shared" si="2"/>
        <v>133.99</v>
      </c>
      <c r="K11" s="13">
        <v>491.27</v>
      </c>
      <c r="L11" s="13">
        <f t="shared" si="3"/>
        <v>45.64</v>
      </c>
    </row>
    <row r="12" spans="1:12" ht="16.5" x14ac:dyDescent="0.3">
      <c r="A12" s="18">
        <v>11</v>
      </c>
      <c r="B12" s="5" t="s">
        <v>16</v>
      </c>
      <c r="C12" s="4" t="s">
        <v>11</v>
      </c>
      <c r="D12" s="4">
        <v>6</v>
      </c>
      <c r="E12" s="4">
        <v>601</v>
      </c>
      <c r="F12" s="4" t="str">
        <f t="shared" si="0"/>
        <v>T4-601</v>
      </c>
      <c r="G12" s="13">
        <v>2530.37</v>
      </c>
      <c r="H12" s="13">
        <f t="shared" si="1"/>
        <v>235.08</v>
      </c>
      <c r="I12" s="13">
        <v>1442.31</v>
      </c>
      <c r="J12" s="13">
        <f t="shared" si="2"/>
        <v>133.99</v>
      </c>
      <c r="K12" s="13">
        <v>491.27</v>
      </c>
      <c r="L12" s="13">
        <f t="shared" si="3"/>
        <v>45.64</v>
      </c>
    </row>
    <row r="13" spans="1:12" ht="16.5" x14ac:dyDescent="0.3">
      <c r="A13" s="20">
        <v>12</v>
      </c>
      <c r="B13" s="5" t="s">
        <v>16</v>
      </c>
      <c r="C13" s="4" t="s">
        <v>11</v>
      </c>
      <c r="D13" s="4">
        <v>6</v>
      </c>
      <c r="E13" s="4">
        <v>602</v>
      </c>
      <c r="F13" s="4" t="str">
        <f t="shared" si="0"/>
        <v>T4-602</v>
      </c>
      <c r="G13" s="13">
        <v>2530.37</v>
      </c>
      <c r="H13" s="13">
        <f t="shared" si="1"/>
        <v>235.08</v>
      </c>
      <c r="I13" s="13">
        <v>1442.31</v>
      </c>
      <c r="J13" s="13">
        <f t="shared" si="2"/>
        <v>133.99</v>
      </c>
      <c r="K13" s="13">
        <v>491.27</v>
      </c>
      <c r="L13" s="13">
        <f t="shared" si="3"/>
        <v>45.64</v>
      </c>
    </row>
    <row r="14" spans="1:12" ht="16.5" x14ac:dyDescent="0.3">
      <c r="A14" s="18">
        <v>13</v>
      </c>
      <c r="B14" s="5" t="s">
        <v>16</v>
      </c>
      <c r="C14" s="4" t="s">
        <v>11</v>
      </c>
      <c r="D14" s="4">
        <v>7</v>
      </c>
      <c r="E14" s="4">
        <v>701</v>
      </c>
      <c r="F14" s="4" t="str">
        <f t="shared" si="0"/>
        <v>T4-701</v>
      </c>
      <c r="G14" s="13">
        <v>2530.37</v>
      </c>
      <c r="H14" s="13">
        <f t="shared" si="1"/>
        <v>235.08</v>
      </c>
      <c r="I14" s="13">
        <v>1442.31</v>
      </c>
      <c r="J14" s="13">
        <f t="shared" si="2"/>
        <v>133.99</v>
      </c>
      <c r="K14" s="13">
        <v>491.27</v>
      </c>
      <c r="L14" s="13">
        <f t="shared" si="3"/>
        <v>45.64</v>
      </c>
    </row>
    <row r="15" spans="1:12" ht="16.5" x14ac:dyDescent="0.3">
      <c r="A15" s="20">
        <v>14</v>
      </c>
      <c r="B15" s="5" t="s">
        <v>16</v>
      </c>
      <c r="C15" s="4" t="s">
        <v>11</v>
      </c>
      <c r="D15" s="4">
        <v>7</v>
      </c>
      <c r="E15" s="4">
        <v>702</v>
      </c>
      <c r="F15" s="4" t="str">
        <f t="shared" si="0"/>
        <v>T4-702</v>
      </c>
      <c r="G15" s="13">
        <v>2530.37</v>
      </c>
      <c r="H15" s="13">
        <f t="shared" si="1"/>
        <v>235.08</v>
      </c>
      <c r="I15" s="13">
        <v>1442.31</v>
      </c>
      <c r="J15" s="13">
        <f t="shared" si="2"/>
        <v>133.99</v>
      </c>
      <c r="K15" s="13">
        <v>491.27</v>
      </c>
      <c r="L15" s="13">
        <f t="shared" si="3"/>
        <v>45.64</v>
      </c>
    </row>
    <row r="16" spans="1:12" ht="16.5" x14ac:dyDescent="0.3">
      <c r="A16" s="18">
        <v>15</v>
      </c>
      <c r="B16" s="5" t="s">
        <v>16</v>
      </c>
      <c r="C16" s="4" t="s">
        <v>11</v>
      </c>
      <c r="D16" s="4">
        <v>8</v>
      </c>
      <c r="E16" s="4">
        <v>801</v>
      </c>
      <c r="F16" s="4" t="str">
        <f t="shared" si="0"/>
        <v>T4-801</v>
      </c>
      <c r="G16" s="13">
        <v>2530.37</v>
      </c>
      <c r="H16" s="13">
        <f t="shared" si="1"/>
        <v>235.08</v>
      </c>
      <c r="I16" s="13">
        <v>1442.31</v>
      </c>
      <c r="J16" s="13">
        <f t="shared" si="2"/>
        <v>133.99</v>
      </c>
      <c r="K16" s="13">
        <v>491.27</v>
      </c>
      <c r="L16" s="13">
        <f t="shared" si="3"/>
        <v>45.64</v>
      </c>
    </row>
    <row r="17" spans="1:12" ht="16.5" x14ac:dyDescent="0.3">
      <c r="A17" s="20">
        <v>16</v>
      </c>
      <c r="B17" s="5" t="s">
        <v>16</v>
      </c>
      <c r="C17" s="4" t="s">
        <v>11</v>
      </c>
      <c r="D17" s="4">
        <v>8</v>
      </c>
      <c r="E17" s="4">
        <v>802</v>
      </c>
      <c r="F17" s="4" t="str">
        <f t="shared" si="0"/>
        <v>T4-802</v>
      </c>
      <c r="G17" s="13">
        <v>2530.37</v>
      </c>
      <c r="H17" s="13">
        <f t="shared" si="1"/>
        <v>235.08</v>
      </c>
      <c r="I17" s="13">
        <v>1442.31</v>
      </c>
      <c r="J17" s="13">
        <f t="shared" si="2"/>
        <v>133.99</v>
      </c>
      <c r="K17" s="13">
        <v>491.27</v>
      </c>
      <c r="L17" s="13">
        <f t="shared" si="3"/>
        <v>45.64</v>
      </c>
    </row>
    <row r="18" spans="1:12" ht="16.5" x14ac:dyDescent="0.3">
      <c r="A18" s="18">
        <v>17</v>
      </c>
      <c r="B18" s="5" t="s">
        <v>16</v>
      </c>
      <c r="C18" s="4" t="s">
        <v>11</v>
      </c>
      <c r="D18" s="4">
        <v>9</v>
      </c>
      <c r="E18" s="4">
        <v>901</v>
      </c>
      <c r="F18" s="4" t="str">
        <f t="shared" si="0"/>
        <v>T4-901</v>
      </c>
      <c r="G18" s="13">
        <v>2530.37</v>
      </c>
      <c r="H18" s="13">
        <f t="shared" si="1"/>
        <v>235.08</v>
      </c>
      <c r="I18" s="13">
        <v>1442.31</v>
      </c>
      <c r="J18" s="13">
        <f t="shared" si="2"/>
        <v>133.99</v>
      </c>
      <c r="K18" s="13">
        <v>491.27</v>
      </c>
      <c r="L18" s="13">
        <f t="shared" si="3"/>
        <v>45.64</v>
      </c>
    </row>
    <row r="19" spans="1:12" ht="16.5" x14ac:dyDescent="0.3">
      <c r="A19" s="20">
        <v>18</v>
      </c>
      <c r="B19" s="5" t="s">
        <v>16</v>
      </c>
      <c r="C19" s="4" t="s">
        <v>11</v>
      </c>
      <c r="D19" s="4">
        <v>9</v>
      </c>
      <c r="E19" s="4">
        <v>902</v>
      </c>
      <c r="F19" s="4" t="str">
        <f t="shared" si="0"/>
        <v>T4-902</v>
      </c>
      <c r="G19" s="13">
        <v>2530.37</v>
      </c>
      <c r="H19" s="13">
        <f t="shared" si="1"/>
        <v>235.08</v>
      </c>
      <c r="I19" s="13">
        <v>1442.31</v>
      </c>
      <c r="J19" s="13">
        <f t="shared" si="2"/>
        <v>133.99</v>
      </c>
      <c r="K19" s="13">
        <v>491.27</v>
      </c>
      <c r="L19" s="13">
        <f t="shared" si="3"/>
        <v>45.64</v>
      </c>
    </row>
    <row r="20" spans="1:12" ht="16.5" x14ac:dyDescent="0.3">
      <c r="A20" s="18">
        <v>19</v>
      </c>
      <c r="B20" s="5" t="s">
        <v>16</v>
      </c>
      <c r="C20" s="4" t="s">
        <v>11</v>
      </c>
      <c r="D20" s="4">
        <v>10</v>
      </c>
      <c r="E20" s="4">
        <v>1001</v>
      </c>
      <c r="F20" s="4" t="str">
        <f t="shared" si="0"/>
        <v>T4-1001</v>
      </c>
      <c r="G20" s="13">
        <v>2530.37</v>
      </c>
      <c r="H20" s="13">
        <f t="shared" si="1"/>
        <v>235.08</v>
      </c>
      <c r="I20" s="13">
        <v>1442.31</v>
      </c>
      <c r="J20" s="13">
        <f t="shared" si="2"/>
        <v>133.99</v>
      </c>
      <c r="K20" s="13">
        <v>491.27</v>
      </c>
      <c r="L20" s="13">
        <f t="shared" si="3"/>
        <v>45.64</v>
      </c>
    </row>
    <row r="21" spans="1:12" ht="16.5" x14ac:dyDescent="0.3">
      <c r="A21" s="20">
        <v>20</v>
      </c>
      <c r="B21" s="5" t="s">
        <v>16</v>
      </c>
      <c r="C21" s="4" t="s">
        <v>11</v>
      </c>
      <c r="D21" s="4">
        <v>10</v>
      </c>
      <c r="E21" s="4">
        <v>1002</v>
      </c>
      <c r="F21" s="4" t="str">
        <f t="shared" si="0"/>
        <v>T4-1002</v>
      </c>
      <c r="G21" s="13">
        <v>2530.37</v>
      </c>
      <c r="H21" s="13">
        <f t="shared" si="1"/>
        <v>235.08</v>
      </c>
      <c r="I21" s="13">
        <v>1442.31</v>
      </c>
      <c r="J21" s="13">
        <f t="shared" si="2"/>
        <v>133.99</v>
      </c>
      <c r="K21" s="13">
        <v>491.27</v>
      </c>
      <c r="L21" s="13">
        <f t="shared" si="3"/>
        <v>45.64</v>
      </c>
    </row>
    <row r="22" spans="1:12" ht="16.5" x14ac:dyDescent="0.3">
      <c r="A22" s="18">
        <v>21</v>
      </c>
      <c r="B22" s="5" t="s">
        <v>16</v>
      </c>
      <c r="C22" s="4" t="s">
        <v>11</v>
      </c>
      <c r="D22" s="4">
        <v>11</v>
      </c>
      <c r="E22" s="4">
        <v>1101</v>
      </c>
      <c r="F22" s="4" t="str">
        <f t="shared" si="0"/>
        <v>T4-1101</v>
      </c>
      <c r="G22" s="13">
        <v>2530.37</v>
      </c>
      <c r="H22" s="13">
        <f t="shared" si="1"/>
        <v>235.08</v>
      </c>
      <c r="I22" s="13">
        <v>1442.31</v>
      </c>
      <c r="J22" s="13">
        <f t="shared" si="2"/>
        <v>133.99</v>
      </c>
      <c r="K22" s="13">
        <v>491.27</v>
      </c>
      <c r="L22" s="13">
        <f t="shared" si="3"/>
        <v>45.64</v>
      </c>
    </row>
    <row r="23" spans="1:12" ht="16.5" x14ac:dyDescent="0.3">
      <c r="A23" s="20">
        <v>22</v>
      </c>
      <c r="B23" s="5" t="s">
        <v>16</v>
      </c>
      <c r="C23" s="4" t="s">
        <v>11</v>
      </c>
      <c r="D23" s="4">
        <v>11</v>
      </c>
      <c r="E23" s="7">
        <v>1102</v>
      </c>
      <c r="F23" s="4" t="str">
        <f t="shared" si="0"/>
        <v>T4-1102</v>
      </c>
      <c r="G23" s="13">
        <v>2530.37</v>
      </c>
      <c r="H23" s="13">
        <f t="shared" si="1"/>
        <v>235.08</v>
      </c>
      <c r="I23" s="13">
        <v>1442.31</v>
      </c>
      <c r="J23" s="13">
        <f t="shared" si="2"/>
        <v>133.99</v>
      </c>
      <c r="K23" s="13">
        <v>491.27</v>
      </c>
      <c r="L23" s="13">
        <f t="shared" si="3"/>
        <v>45.64</v>
      </c>
    </row>
    <row r="24" spans="1:12" ht="16.5" x14ac:dyDescent="0.3">
      <c r="A24" s="18">
        <v>23</v>
      </c>
      <c r="B24" s="5" t="s">
        <v>16</v>
      </c>
      <c r="C24" s="4" t="s">
        <v>11</v>
      </c>
      <c r="D24" s="4">
        <v>12</v>
      </c>
      <c r="E24" s="4">
        <v>1201</v>
      </c>
      <c r="F24" s="4" t="str">
        <f t="shared" si="0"/>
        <v>T4-1201</v>
      </c>
      <c r="G24" s="13">
        <v>2530.37</v>
      </c>
      <c r="H24" s="13">
        <f t="shared" si="1"/>
        <v>235.08</v>
      </c>
      <c r="I24" s="13">
        <v>1442.31</v>
      </c>
      <c r="J24" s="13">
        <f t="shared" si="2"/>
        <v>133.99</v>
      </c>
      <c r="K24" s="13">
        <v>491.27</v>
      </c>
      <c r="L24" s="13">
        <f t="shared" si="3"/>
        <v>45.64</v>
      </c>
    </row>
    <row r="25" spans="1:12" ht="16.5" x14ac:dyDescent="0.3">
      <c r="A25" s="20">
        <v>24</v>
      </c>
      <c r="B25" s="5" t="s">
        <v>16</v>
      </c>
      <c r="C25" s="4" t="s">
        <v>11</v>
      </c>
      <c r="D25" s="4">
        <v>12</v>
      </c>
      <c r="E25" s="4">
        <v>1202</v>
      </c>
      <c r="F25" s="4" t="str">
        <f t="shared" si="0"/>
        <v>T4-1202</v>
      </c>
      <c r="G25" s="13">
        <v>2530.37</v>
      </c>
      <c r="H25" s="13">
        <f t="shared" si="1"/>
        <v>235.08</v>
      </c>
      <c r="I25" s="13">
        <v>1442.31</v>
      </c>
      <c r="J25" s="13">
        <f t="shared" si="2"/>
        <v>133.99</v>
      </c>
      <c r="K25" s="13">
        <v>491.27</v>
      </c>
      <c r="L25" s="13">
        <f t="shared" si="3"/>
        <v>45.64</v>
      </c>
    </row>
    <row r="26" spans="1:12" ht="16.5" x14ac:dyDescent="0.3">
      <c r="A26" s="18">
        <v>25</v>
      </c>
      <c r="B26" s="5" t="s">
        <v>16</v>
      </c>
      <c r="C26" s="4" t="s">
        <v>11</v>
      </c>
      <c r="D26" s="4">
        <v>12</v>
      </c>
      <c r="E26" s="4" t="s">
        <v>14</v>
      </c>
      <c r="F26" s="4" t="str">
        <f t="shared" si="0"/>
        <v>T4-1201A</v>
      </c>
      <c r="G26" s="13">
        <v>2530.37</v>
      </c>
      <c r="H26" s="13">
        <f t="shared" si="1"/>
        <v>235.08</v>
      </c>
      <c r="I26" s="13">
        <v>1442.31</v>
      </c>
      <c r="J26" s="13">
        <f t="shared" si="2"/>
        <v>133.99</v>
      </c>
      <c r="K26" s="13">
        <v>491.27</v>
      </c>
      <c r="L26" s="13">
        <f t="shared" si="3"/>
        <v>45.64</v>
      </c>
    </row>
    <row r="27" spans="1:12" ht="16.5" x14ac:dyDescent="0.3">
      <c r="A27" s="20">
        <v>26</v>
      </c>
      <c r="B27" s="5" t="s">
        <v>16</v>
      </c>
      <c r="C27" s="4" t="s">
        <v>11</v>
      </c>
      <c r="D27" s="4">
        <v>12</v>
      </c>
      <c r="E27" s="4" t="s">
        <v>15</v>
      </c>
      <c r="F27" s="4" t="str">
        <f t="shared" si="0"/>
        <v>T4-1202A</v>
      </c>
      <c r="G27" s="13">
        <v>2530.37</v>
      </c>
      <c r="H27" s="13">
        <f t="shared" si="1"/>
        <v>235.08</v>
      </c>
      <c r="I27" s="13">
        <v>1442.31</v>
      </c>
      <c r="J27" s="13">
        <f t="shared" si="2"/>
        <v>133.99</v>
      </c>
      <c r="K27" s="13">
        <v>491.27</v>
      </c>
      <c r="L27" s="13">
        <f t="shared" si="3"/>
        <v>45.64</v>
      </c>
    </row>
    <row r="28" spans="1:12" ht="16.5" x14ac:dyDescent="0.3">
      <c r="A28" s="18">
        <v>27</v>
      </c>
      <c r="B28" s="5" t="s">
        <v>16</v>
      </c>
      <c r="C28" s="4" t="s">
        <v>11</v>
      </c>
      <c r="D28" s="4">
        <v>14</v>
      </c>
      <c r="E28" s="4">
        <v>1401</v>
      </c>
      <c r="F28" s="4" t="str">
        <f t="shared" si="0"/>
        <v>T4-1401</v>
      </c>
      <c r="G28" s="13">
        <v>2530.37</v>
      </c>
      <c r="H28" s="13">
        <f t="shared" si="1"/>
        <v>235.08</v>
      </c>
      <c r="I28" s="13">
        <v>1442.31</v>
      </c>
      <c r="J28" s="13">
        <f t="shared" si="2"/>
        <v>133.99</v>
      </c>
      <c r="K28" s="13">
        <v>491.27</v>
      </c>
      <c r="L28" s="13">
        <f t="shared" si="3"/>
        <v>45.64</v>
      </c>
    </row>
    <row r="29" spans="1:12" ht="16.5" x14ac:dyDescent="0.3">
      <c r="A29" s="20">
        <v>28</v>
      </c>
      <c r="B29" s="5" t="s">
        <v>16</v>
      </c>
      <c r="C29" s="4" t="s">
        <v>11</v>
      </c>
      <c r="D29" s="4">
        <v>14</v>
      </c>
      <c r="E29" s="4">
        <v>1402</v>
      </c>
      <c r="F29" s="4" t="str">
        <f t="shared" si="0"/>
        <v>T4-1402</v>
      </c>
      <c r="G29" s="13">
        <v>2530.37</v>
      </c>
      <c r="H29" s="13">
        <f t="shared" si="1"/>
        <v>235.08</v>
      </c>
      <c r="I29" s="13">
        <v>1442.31</v>
      </c>
      <c r="J29" s="13">
        <f t="shared" si="2"/>
        <v>133.99</v>
      </c>
      <c r="K29" s="13">
        <v>491.27</v>
      </c>
      <c r="L29" s="13">
        <f t="shared" si="3"/>
        <v>45.64</v>
      </c>
    </row>
    <row r="30" spans="1:12" ht="16.5" x14ac:dyDescent="0.3">
      <c r="A30" s="18">
        <v>29</v>
      </c>
      <c r="B30" s="5" t="s">
        <v>16</v>
      </c>
      <c r="C30" s="4" t="s">
        <v>11</v>
      </c>
      <c r="D30" s="4">
        <v>15</v>
      </c>
      <c r="E30" s="4">
        <v>1501</v>
      </c>
      <c r="F30" s="4" t="str">
        <f t="shared" si="0"/>
        <v>T4-1501</v>
      </c>
      <c r="G30" s="13">
        <v>2530.37</v>
      </c>
      <c r="H30" s="13">
        <f t="shared" si="1"/>
        <v>235.08</v>
      </c>
      <c r="I30" s="13">
        <v>1442.31</v>
      </c>
      <c r="J30" s="13">
        <f t="shared" si="2"/>
        <v>133.99</v>
      </c>
      <c r="K30" s="13">
        <v>491.27</v>
      </c>
      <c r="L30" s="13">
        <f t="shared" si="3"/>
        <v>45.64</v>
      </c>
    </row>
    <row r="31" spans="1:12" ht="16.5" x14ac:dyDescent="0.3">
      <c r="A31" s="20">
        <v>30</v>
      </c>
      <c r="B31" s="5" t="s">
        <v>16</v>
      </c>
      <c r="C31" s="4" t="s">
        <v>11</v>
      </c>
      <c r="D31" s="4">
        <v>15</v>
      </c>
      <c r="E31" s="4">
        <v>1502</v>
      </c>
      <c r="F31" s="4" t="str">
        <f t="shared" si="0"/>
        <v>T4-1502</v>
      </c>
      <c r="G31" s="13">
        <v>2530.37</v>
      </c>
      <c r="H31" s="13">
        <f t="shared" si="1"/>
        <v>235.08</v>
      </c>
      <c r="I31" s="13">
        <v>1442.31</v>
      </c>
      <c r="J31" s="13">
        <f t="shared" si="2"/>
        <v>133.99</v>
      </c>
      <c r="K31" s="13">
        <v>491.27</v>
      </c>
      <c r="L31" s="13">
        <f t="shared" si="3"/>
        <v>45.64</v>
      </c>
    </row>
    <row r="32" spans="1:12" ht="16.5" x14ac:dyDescent="0.3">
      <c r="A32" s="18">
        <v>31</v>
      </c>
      <c r="B32" s="5" t="s">
        <v>16</v>
      </c>
      <c r="C32" s="4" t="s">
        <v>11</v>
      </c>
      <c r="D32" s="4">
        <v>16</v>
      </c>
      <c r="E32" s="4">
        <v>1601</v>
      </c>
      <c r="F32" s="4" t="str">
        <f t="shared" si="0"/>
        <v>T4-1601</v>
      </c>
      <c r="G32" s="13">
        <v>2530.37</v>
      </c>
      <c r="H32" s="13">
        <f t="shared" si="1"/>
        <v>235.08</v>
      </c>
      <c r="I32" s="13">
        <v>1442.31</v>
      </c>
      <c r="J32" s="13">
        <f t="shared" si="2"/>
        <v>133.99</v>
      </c>
      <c r="K32" s="13">
        <v>491.27</v>
      </c>
      <c r="L32" s="13">
        <f t="shared" si="3"/>
        <v>45.64</v>
      </c>
    </row>
    <row r="33" spans="1:12" ht="16.5" x14ac:dyDescent="0.3">
      <c r="A33" s="20">
        <v>32</v>
      </c>
      <c r="B33" s="5" t="s">
        <v>16</v>
      </c>
      <c r="C33" s="4" t="s">
        <v>11</v>
      </c>
      <c r="D33" s="4">
        <v>16</v>
      </c>
      <c r="E33" s="4">
        <v>1602</v>
      </c>
      <c r="F33" s="4" t="str">
        <f t="shared" si="0"/>
        <v>T4-1602</v>
      </c>
      <c r="G33" s="13">
        <v>2530.37</v>
      </c>
      <c r="H33" s="13">
        <f t="shared" si="1"/>
        <v>235.08</v>
      </c>
      <c r="I33" s="13">
        <v>1442.31</v>
      </c>
      <c r="J33" s="13">
        <f t="shared" si="2"/>
        <v>133.99</v>
      </c>
      <c r="K33" s="13">
        <v>491.27</v>
      </c>
      <c r="L33" s="13">
        <f t="shared" si="3"/>
        <v>45.64</v>
      </c>
    </row>
    <row r="34" spans="1:12" ht="16.5" x14ac:dyDescent="0.3">
      <c r="A34" s="18">
        <v>33</v>
      </c>
      <c r="B34" s="5" t="s">
        <v>16</v>
      </c>
      <c r="C34" s="4" t="s">
        <v>11</v>
      </c>
      <c r="D34" s="4">
        <v>17</v>
      </c>
      <c r="E34" s="4">
        <v>1701</v>
      </c>
      <c r="F34" s="4" t="str">
        <f t="shared" si="0"/>
        <v>T4-1701</v>
      </c>
      <c r="G34" s="13">
        <v>2530.37</v>
      </c>
      <c r="H34" s="13">
        <f t="shared" si="1"/>
        <v>235.08</v>
      </c>
      <c r="I34" s="13">
        <v>1442.31</v>
      </c>
      <c r="J34" s="13">
        <f t="shared" si="2"/>
        <v>133.99</v>
      </c>
      <c r="K34" s="13">
        <v>491.27</v>
      </c>
      <c r="L34" s="13">
        <f t="shared" si="3"/>
        <v>45.64</v>
      </c>
    </row>
    <row r="35" spans="1:12" ht="16.5" x14ac:dyDescent="0.3">
      <c r="A35" s="20">
        <v>34</v>
      </c>
      <c r="B35" s="5" t="s">
        <v>16</v>
      </c>
      <c r="C35" s="4" t="s">
        <v>11</v>
      </c>
      <c r="D35" s="4">
        <v>17</v>
      </c>
      <c r="E35" s="4">
        <v>1702</v>
      </c>
      <c r="F35" s="4" t="str">
        <f t="shared" si="0"/>
        <v>T4-1702</v>
      </c>
      <c r="G35" s="13">
        <v>2530.37</v>
      </c>
      <c r="H35" s="13">
        <f t="shared" si="1"/>
        <v>235.08</v>
      </c>
      <c r="I35" s="13">
        <v>1442.31</v>
      </c>
      <c r="J35" s="13">
        <f t="shared" si="2"/>
        <v>133.99</v>
      </c>
      <c r="K35" s="13">
        <v>491.27</v>
      </c>
      <c r="L35" s="13">
        <f t="shared" si="3"/>
        <v>45.64</v>
      </c>
    </row>
    <row r="36" spans="1:12" ht="16.5" x14ac:dyDescent="0.3">
      <c r="A36" s="18">
        <v>35</v>
      </c>
      <c r="B36" s="5" t="s">
        <v>16</v>
      </c>
      <c r="C36" s="4" t="s">
        <v>11</v>
      </c>
      <c r="D36" s="4">
        <v>18</v>
      </c>
      <c r="E36" s="4">
        <v>1801</v>
      </c>
      <c r="F36" s="4" t="str">
        <f t="shared" si="0"/>
        <v>T4-1801</v>
      </c>
      <c r="G36" s="13">
        <v>2530.37</v>
      </c>
      <c r="H36" s="13">
        <f t="shared" si="1"/>
        <v>235.08</v>
      </c>
      <c r="I36" s="13">
        <v>1442.31</v>
      </c>
      <c r="J36" s="13">
        <f t="shared" si="2"/>
        <v>133.99</v>
      </c>
      <c r="K36" s="13">
        <v>491.27</v>
      </c>
      <c r="L36" s="13">
        <f t="shared" si="3"/>
        <v>45.64</v>
      </c>
    </row>
    <row r="37" spans="1:12" ht="16.5" x14ac:dyDescent="0.3">
      <c r="A37" s="20">
        <v>36</v>
      </c>
      <c r="B37" s="5" t="s">
        <v>16</v>
      </c>
      <c r="C37" s="4" t="s">
        <v>11</v>
      </c>
      <c r="D37" s="4">
        <v>18</v>
      </c>
      <c r="E37" s="4">
        <v>1802</v>
      </c>
      <c r="F37" s="4" t="str">
        <f t="shared" si="0"/>
        <v>T4-1802</v>
      </c>
      <c r="G37" s="13">
        <v>2530.37</v>
      </c>
      <c r="H37" s="13">
        <f t="shared" si="1"/>
        <v>235.08</v>
      </c>
      <c r="I37" s="13">
        <v>1442.31</v>
      </c>
      <c r="J37" s="13">
        <f t="shared" si="2"/>
        <v>133.99</v>
      </c>
      <c r="K37" s="13">
        <v>491.27</v>
      </c>
      <c r="L37" s="13">
        <f t="shared" si="3"/>
        <v>45.64</v>
      </c>
    </row>
    <row r="38" spans="1:12" ht="16.5" x14ac:dyDescent="0.3">
      <c r="A38" s="18">
        <v>37</v>
      </c>
      <c r="B38" s="5" t="s">
        <v>16</v>
      </c>
      <c r="C38" s="4" t="s">
        <v>11</v>
      </c>
      <c r="D38" s="4">
        <v>19</v>
      </c>
      <c r="E38" s="4">
        <v>1901</v>
      </c>
      <c r="F38" s="4" t="str">
        <f t="shared" si="0"/>
        <v>T4-1901</v>
      </c>
      <c r="G38" s="13">
        <v>2530.37</v>
      </c>
      <c r="H38" s="13">
        <f t="shared" si="1"/>
        <v>235.08</v>
      </c>
      <c r="I38" s="13">
        <v>1442.31</v>
      </c>
      <c r="J38" s="13">
        <f t="shared" si="2"/>
        <v>133.99</v>
      </c>
      <c r="K38" s="13">
        <v>491.27</v>
      </c>
      <c r="L38" s="13">
        <f t="shared" si="3"/>
        <v>45.64</v>
      </c>
    </row>
    <row r="39" spans="1:12" ht="16.5" x14ac:dyDescent="0.3">
      <c r="A39" s="20">
        <v>38</v>
      </c>
      <c r="B39" s="5" t="s">
        <v>16</v>
      </c>
      <c r="C39" s="4" t="s">
        <v>11</v>
      </c>
      <c r="D39" s="4">
        <v>19</v>
      </c>
      <c r="E39" s="8">
        <v>1902</v>
      </c>
      <c r="F39" s="4" t="str">
        <f t="shared" si="0"/>
        <v>T4-1902</v>
      </c>
      <c r="G39" s="13">
        <v>2530.37</v>
      </c>
      <c r="H39" s="13">
        <f t="shared" si="1"/>
        <v>235.08</v>
      </c>
      <c r="I39" s="13">
        <v>1442.31</v>
      </c>
      <c r="J39" s="13">
        <f t="shared" si="2"/>
        <v>133.99</v>
      </c>
      <c r="K39" s="13">
        <v>491.27</v>
      </c>
      <c r="L39" s="13">
        <f t="shared" si="3"/>
        <v>45.64</v>
      </c>
    </row>
    <row r="40" spans="1:12" ht="16.5" x14ac:dyDescent="0.3">
      <c r="A40" s="18">
        <v>39</v>
      </c>
      <c r="B40" s="5" t="s">
        <v>16</v>
      </c>
      <c r="C40" s="4" t="s">
        <v>11</v>
      </c>
      <c r="D40" s="4">
        <v>20</v>
      </c>
      <c r="E40" s="4">
        <v>2001</v>
      </c>
      <c r="F40" s="4" t="str">
        <f t="shared" si="0"/>
        <v>T4-2001</v>
      </c>
      <c r="G40" s="13">
        <v>2530.37</v>
      </c>
      <c r="H40" s="13">
        <f t="shared" si="1"/>
        <v>235.08</v>
      </c>
      <c r="I40" s="13">
        <v>1442.31</v>
      </c>
      <c r="J40" s="13">
        <f t="shared" si="2"/>
        <v>133.99</v>
      </c>
      <c r="K40" s="13">
        <v>491.27</v>
      </c>
      <c r="L40" s="13">
        <f t="shared" si="3"/>
        <v>45.64</v>
      </c>
    </row>
    <row r="41" spans="1:12" ht="16.5" x14ac:dyDescent="0.3">
      <c r="A41" s="20">
        <v>40</v>
      </c>
      <c r="B41" s="5" t="s">
        <v>16</v>
      </c>
      <c r="C41" s="4" t="s">
        <v>11</v>
      </c>
      <c r="D41" s="4">
        <v>20</v>
      </c>
      <c r="E41" s="4">
        <v>2002</v>
      </c>
      <c r="F41" s="4" t="str">
        <f t="shared" si="0"/>
        <v>T4-2002</v>
      </c>
      <c r="G41" s="13">
        <v>2530.37</v>
      </c>
      <c r="H41" s="13">
        <f t="shared" si="1"/>
        <v>235.08</v>
      </c>
      <c r="I41" s="13">
        <v>1442.31</v>
      </c>
      <c r="J41" s="13">
        <f t="shared" si="2"/>
        <v>133.99</v>
      </c>
      <c r="K41" s="13">
        <v>491.27</v>
      </c>
      <c r="L41" s="13">
        <f t="shared" si="3"/>
        <v>45.64</v>
      </c>
    </row>
    <row r="42" spans="1:12" ht="16.5" x14ac:dyDescent="0.3">
      <c r="A42" s="18">
        <v>41</v>
      </c>
      <c r="B42" s="5" t="s">
        <v>16</v>
      </c>
      <c r="C42" s="4" t="s">
        <v>11</v>
      </c>
      <c r="D42" s="4">
        <v>21</v>
      </c>
      <c r="E42" s="4">
        <v>2101</v>
      </c>
      <c r="F42" s="4" t="str">
        <f t="shared" si="0"/>
        <v>T4-2101</v>
      </c>
      <c r="G42" s="13">
        <v>2530.37</v>
      </c>
      <c r="H42" s="13">
        <f t="shared" si="1"/>
        <v>235.08</v>
      </c>
      <c r="I42" s="13">
        <v>1442.31</v>
      </c>
      <c r="J42" s="13">
        <f t="shared" si="2"/>
        <v>133.99</v>
      </c>
      <c r="K42" s="13">
        <v>491.27</v>
      </c>
      <c r="L42" s="13">
        <f t="shared" si="3"/>
        <v>45.64</v>
      </c>
    </row>
    <row r="43" spans="1:12" ht="16.5" x14ac:dyDescent="0.3">
      <c r="A43" s="20">
        <v>42</v>
      </c>
      <c r="B43" s="5" t="s">
        <v>16</v>
      </c>
      <c r="C43" s="4" t="s">
        <v>11</v>
      </c>
      <c r="D43" s="4">
        <v>21</v>
      </c>
      <c r="E43" s="4">
        <v>2102</v>
      </c>
      <c r="F43" s="4" t="str">
        <f t="shared" si="0"/>
        <v>T4-2102</v>
      </c>
      <c r="G43" s="13">
        <v>2530.37</v>
      </c>
      <c r="H43" s="13">
        <f t="shared" si="1"/>
        <v>235.08</v>
      </c>
      <c r="I43" s="13">
        <v>1442.31</v>
      </c>
      <c r="J43" s="13">
        <f t="shared" si="2"/>
        <v>133.99</v>
      </c>
      <c r="K43" s="13">
        <v>491.27</v>
      </c>
      <c r="L43" s="13">
        <f t="shared" si="3"/>
        <v>45.64</v>
      </c>
    </row>
    <row r="44" spans="1:12" ht="16.5" x14ac:dyDescent="0.3">
      <c r="A44" s="18">
        <v>43</v>
      </c>
      <c r="B44" s="5" t="s">
        <v>16</v>
      </c>
      <c r="C44" s="4" t="s">
        <v>11</v>
      </c>
      <c r="D44" s="4">
        <v>22</v>
      </c>
      <c r="E44" s="4">
        <v>2201</v>
      </c>
      <c r="F44" s="4" t="str">
        <f t="shared" si="0"/>
        <v>T4-2201</v>
      </c>
      <c r="G44" s="13">
        <v>2530.37</v>
      </c>
      <c r="H44" s="13">
        <f t="shared" si="1"/>
        <v>235.08</v>
      </c>
      <c r="I44" s="13">
        <v>1442.31</v>
      </c>
      <c r="J44" s="13">
        <f t="shared" si="2"/>
        <v>133.99</v>
      </c>
      <c r="K44" s="13">
        <v>491.27</v>
      </c>
      <c r="L44" s="13">
        <f t="shared" si="3"/>
        <v>45.64</v>
      </c>
    </row>
    <row r="45" spans="1:12" ht="16.5" x14ac:dyDescent="0.3">
      <c r="A45" s="20">
        <v>44</v>
      </c>
      <c r="B45" s="5" t="s">
        <v>16</v>
      </c>
      <c r="C45" s="4" t="s">
        <v>11</v>
      </c>
      <c r="D45" s="4">
        <v>22</v>
      </c>
      <c r="E45" s="4">
        <v>2202</v>
      </c>
      <c r="F45" s="4" t="str">
        <f t="shared" si="0"/>
        <v>T4-2202</v>
      </c>
      <c r="G45" s="13">
        <v>2530.37</v>
      </c>
      <c r="H45" s="13">
        <f t="shared" si="1"/>
        <v>235.08</v>
      </c>
      <c r="I45" s="13">
        <v>1442.31</v>
      </c>
      <c r="J45" s="13">
        <f t="shared" si="2"/>
        <v>133.99</v>
      </c>
      <c r="K45" s="13">
        <v>491.27</v>
      </c>
      <c r="L45" s="13">
        <f t="shared" si="3"/>
        <v>45.64</v>
      </c>
    </row>
    <row r="46" spans="1:12" ht="16.5" x14ac:dyDescent="0.3">
      <c r="A46" s="18">
        <v>45</v>
      </c>
      <c r="B46" s="5" t="s">
        <v>16</v>
      </c>
      <c r="C46" s="4" t="s">
        <v>11</v>
      </c>
      <c r="D46" s="4">
        <v>23</v>
      </c>
      <c r="E46" s="4">
        <v>2301</v>
      </c>
      <c r="F46" s="4" t="str">
        <f t="shared" si="0"/>
        <v>T4-2301</v>
      </c>
      <c r="G46" s="13">
        <v>2530.37</v>
      </c>
      <c r="H46" s="13">
        <f t="shared" si="1"/>
        <v>235.08</v>
      </c>
      <c r="I46" s="13">
        <v>1442.31</v>
      </c>
      <c r="J46" s="13">
        <f t="shared" si="2"/>
        <v>133.99</v>
      </c>
      <c r="K46" s="13">
        <v>491.27</v>
      </c>
      <c r="L46" s="13">
        <f t="shared" si="3"/>
        <v>45.64</v>
      </c>
    </row>
    <row r="47" spans="1:12" ht="16.5" x14ac:dyDescent="0.3">
      <c r="A47" s="20">
        <v>46</v>
      </c>
      <c r="B47" s="5" t="s">
        <v>16</v>
      </c>
      <c r="C47" s="4" t="s">
        <v>11</v>
      </c>
      <c r="D47" s="4">
        <v>23</v>
      </c>
      <c r="E47" s="4">
        <v>2302</v>
      </c>
      <c r="F47" s="4" t="str">
        <f t="shared" si="0"/>
        <v>T4-2302</v>
      </c>
      <c r="G47" s="13">
        <v>2530.37</v>
      </c>
      <c r="H47" s="13">
        <f t="shared" si="1"/>
        <v>235.08</v>
      </c>
      <c r="I47" s="13">
        <v>1442.31</v>
      </c>
      <c r="J47" s="13">
        <f t="shared" si="2"/>
        <v>133.99</v>
      </c>
      <c r="K47" s="13">
        <v>491.27</v>
      </c>
      <c r="L47" s="13">
        <f t="shared" si="3"/>
        <v>45.64</v>
      </c>
    </row>
    <row r="48" spans="1:12" ht="16.5" x14ac:dyDescent="0.3">
      <c r="A48" s="18">
        <v>47</v>
      </c>
      <c r="B48" s="5" t="s">
        <v>16</v>
      </c>
      <c r="C48" s="4" t="s">
        <v>11</v>
      </c>
      <c r="D48" s="4">
        <v>24</v>
      </c>
      <c r="E48" s="4">
        <v>2401</v>
      </c>
      <c r="F48" s="4" t="str">
        <f t="shared" si="0"/>
        <v>T4-2401</v>
      </c>
      <c r="G48" s="13">
        <v>2530.37</v>
      </c>
      <c r="H48" s="13">
        <f t="shared" si="1"/>
        <v>235.08</v>
      </c>
      <c r="I48" s="13">
        <v>1442.31</v>
      </c>
      <c r="J48" s="13">
        <f t="shared" si="2"/>
        <v>133.99</v>
      </c>
      <c r="K48" s="13">
        <v>491.27</v>
      </c>
      <c r="L48" s="13">
        <f t="shared" si="3"/>
        <v>45.64</v>
      </c>
    </row>
    <row r="49" spans="1:12" ht="16.5" x14ac:dyDescent="0.3">
      <c r="A49" s="20">
        <v>48</v>
      </c>
      <c r="B49" s="5" t="s">
        <v>16</v>
      </c>
      <c r="C49" s="4" t="s">
        <v>11</v>
      </c>
      <c r="D49" s="4">
        <v>24</v>
      </c>
      <c r="E49" s="4">
        <v>2402</v>
      </c>
      <c r="F49" s="4" t="str">
        <f t="shared" si="0"/>
        <v>T4-2402</v>
      </c>
      <c r="G49" s="13">
        <v>2530.37</v>
      </c>
      <c r="H49" s="13">
        <f t="shared" si="1"/>
        <v>235.08</v>
      </c>
      <c r="I49" s="13">
        <v>1442.31</v>
      </c>
      <c r="J49" s="13">
        <f t="shared" si="2"/>
        <v>133.99</v>
      </c>
      <c r="K49" s="13">
        <v>491.27</v>
      </c>
      <c r="L49" s="13">
        <f t="shared" si="3"/>
        <v>45.64</v>
      </c>
    </row>
    <row r="50" spans="1:12" ht="16.5" x14ac:dyDescent="0.3">
      <c r="A50" s="18">
        <v>49</v>
      </c>
      <c r="B50" s="5" t="s">
        <v>16</v>
      </c>
      <c r="C50" s="4" t="s">
        <v>11</v>
      </c>
      <c r="D50" s="4">
        <v>25</v>
      </c>
      <c r="E50" s="4">
        <v>2501</v>
      </c>
      <c r="F50" s="4" t="str">
        <f t="shared" si="0"/>
        <v>T4-2501</v>
      </c>
      <c r="G50" s="13">
        <v>2530.37</v>
      </c>
      <c r="H50" s="13">
        <f t="shared" si="1"/>
        <v>235.08</v>
      </c>
      <c r="I50" s="13">
        <v>1442.31</v>
      </c>
      <c r="J50" s="13">
        <f t="shared" si="2"/>
        <v>133.99</v>
      </c>
      <c r="K50" s="13">
        <v>491.27</v>
      </c>
      <c r="L50" s="13">
        <f t="shared" si="3"/>
        <v>45.64</v>
      </c>
    </row>
    <row r="51" spans="1:12" ht="16.5" x14ac:dyDescent="0.3">
      <c r="A51" s="20">
        <v>50</v>
      </c>
      <c r="B51" s="5" t="s">
        <v>16</v>
      </c>
      <c r="C51" s="4" t="s">
        <v>11</v>
      </c>
      <c r="D51" s="4">
        <v>25</v>
      </c>
      <c r="E51" s="4">
        <v>2502</v>
      </c>
      <c r="F51" s="4" t="str">
        <f t="shared" si="0"/>
        <v>T4-2502</v>
      </c>
      <c r="G51" s="13">
        <v>2530.37</v>
      </c>
      <c r="H51" s="13">
        <f t="shared" si="1"/>
        <v>235.08</v>
      </c>
      <c r="I51" s="13">
        <v>1442.31</v>
      </c>
      <c r="J51" s="13">
        <f t="shared" si="2"/>
        <v>133.99</v>
      </c>
      <c r="K51" s="13">
        <v>491.27</v>
      </c>
      <c r="L51" s="13">
        <f t="shared" si="3"/>
        <v>45.64</v>
      </c>
    </row>
    <row r="52" spans="1:12" ht="16.5" x14ac:dyDescent="0.3">
      <c r="A52" s="18">
        <v>51</v>
      </c>
      <c r="B52" s="5" t="s">
        <v>16</v>
      </c>
      <c r="C52" s="4" t="s">
        <v>11</v>
      </c>
      <c r="D52" s="4">
        <v>26</v>
      </c>
      <c r="E52" s="4">
        <v>2601</v>
      </c>
      <c r="F52" s="4" t="str">
        <f t="shared" si="0"/>
        <v>T4-2601</v>
      </c>
      <c r="G52" s="13">
        <v>2530.37</v>
      </c>
      <c r="H52" s="13">
        <f t="shared" si="1"/>
        <v>235.08</v>
      </c>
      <c r="I52" s="13">
        <v>1442.31</v>
      </c>
      <c r="J52" s="13">
        <f t="shared" si="2"/>
        <v>133.99</v>
      </c>
      <c r="K52" s="13">
        <v>491.27</v>
      </c>
      <c r="L52" s="13">
        <f t="shared" si="3"/>
        <v>45.64</v>
      </c>
    </row>
    <row r="53" spans="1:12" ht="16.5" x14ac:dyDescent="0.3">
      <c r="A53" s="20">
        <v>52</v>
      </c>
      <c r="B53" s="5" t="s">
        <v>16</v>
      </c>
      <c r="C53" s="4" t="s">
        <v>11</v>
      </c>
      <c r="D53" s="4">
        <v>26</v>
      </c>
      <c r="E53" s="4">
        <v>2602</v>
      </c>
      <c r="F53" s="4" t="str">
        <f t="shared" si="0"/>
        <v>T4-2602</v>
      </c>
      <c r="G53" s="13">
        <v>2530.37</v>
      </c>
      <c r="H53" s="13">
        <f t="shared" si="1"/>
        <v>235.08</v>
      </c>
      <c r="I53" s="13">
        <v>1442.31</v>
      </c>
      <c r="J53" s="13">
        <f t="shared" si="2"/>
        <v>133.99</v>
      </c>
      <c r="K53" s="13">
        <v>491.27</v>
      </c>
      <c r="L53" s="13">
        <f t="shared" si="3"/>
        <v>45.64</v>
      </c>
    </row>
    <row r="54" spans="1:12" ht="16.5" x14ac:dyDescent="0.3">
      <c r="A54" s="18">
        <v>53</v>
      </c>
      <c r="B54" s="5" t="s">
        <v>16</v>
      </c>
      <c r="C54" s="4" t="s">
        <v>11</v>
      </c>
      <c r="D54" s="4">
        <v>27</v>
      </c>
      <c r="E54" s="4">
        <v>2701</v>
      </c>
      <c r="F54" s="4" t="str">
        <f t="shared" si="0"/>
        <v>T4-2701</v>
      </c>
      <c r="G54" s="13">
        <v>2530.37</v>
      </c>
      <c r="H54" s="13">
        <f t="shared" si="1"/>
        <v>235.08</v>
      </c>
      <c r="I54" s="13">
        <v>1442.31</v>
      </c>
      <c r="J54" s="13">
        <f t="shared" si="2"/>
        <v>133.99</v>
      </c>
      <c r="K54" s="13">
        <v>491.27</v>
      </c>
      <c r="L54" s="13">
        <f t="shared" si="3"/>
        <v>45.64</v>
      </c>
    </row>
    <row r="55" spans="1:12" ht="16.5" x14ac:dyDescent="0.3">
      <c r="A55" s="20">
        <v>54</v>
      </c>
      <c r="B55" s="5" t="s">
        <v>16</v>
      </c>
      <c r="C55" s="4" t="s">
        <v>11</v>
      </c>
      <c r="D55" s="4">
        <v>27</v>
      </c>
      <c r="E55" s="4">
        <v>2702</v>
      </c>
      <c r="F55" s="4" t="str">
        <f t="shared" si="0"/>
        <v>T4-2702</v>
      </c>
      <c r="G55" s="13">
        <v>2530.37</v>
      </c>
      <c r="H55" s="13">
        <f t="shared" si="1"/>
        <v>235.08</v>
      </c>
      <c r="I55" s="13">
        <v>1442.31</v>
      </c>
      <c r="J55" s="13">
        <f t="shared" si="2"/>
        <v>133.99</v>
      </c>
      <c r="K55" s="13">
        <v>491.27</v>
      </c>
      <c r="L55" s="13">
        <f t="shared" si="3"/>
        <v>45.64</v>
      </c>
    </row>
    <row r="56" spans="1:12" ht="16.5" x14ac:dyDescent="0.3">
      <c r="A56" s="18">
        <v>55</v>
      </c>
      <c r="B56" s="5" t="s">
        <v>16</v>
      </c>
      <c r="C56" s="4" t="s">
        <v>11</v>
      </c>
      <c r="D56" s="4">
        <v>28</v>
      </c>
      <c r="E56" s="4">
        <v>2801</v>
      </c>
      <c r="F56" s="4" t="str">
        <f t="shared" si="0"/>
        <v>T4-2801</v>
      </c>
      <c r="G56" s="13">
        <v>2530.37</v>
      </c>
      <c r="H56" s="13">
        <f t="shared" si="1"/>
        <v>235.08</v>
      </c>
      <c r="I56" s="13">
        <v>1442.31</v>
      </c>
      <c r="J56" s="13">
        <f t="shared" si="2"/>
        <v>133.99</v>
      </c>
      <c r="K56" s="13">
        <v>491.27</v>
      </c>
      <c r="L56" s="13">
        <f t="shared" si="3"/>
        <v>45.64</v>
      </c>
    </row>
    <row r="57" spans="1:12" ht="16.5" x14ac:dyDescent="0.3">
      <c r="A57" s="20">
        <v>56</v>
      </c>
      <c r="B57" s="5" t="s">
        <v>16</v>
      </c>
      <c r="C57" s="4" t="s">
        <v>11</v>
      </c>
      <c r="D57" s="4">
        <v>28</v>
      </c>
      <c r="E57" s="4">
        <v>2802</v>
      </c>
      <c r="F57" s="4" t="str">
        <f t="shared" si="0"/>
        <v>T4-2802</v>
      </c>
      <c r="G57" s="13">
        <v>2530.37</v>
      </c>
      <c r="H57" s="13">
        <f t="shared" si="1"/>
        <v>235.08</v>
      </c>
      <c r="I57" s="13">
        <v>1442.31</v>
      </c>
      <c r="J57" s="13">
        <f t="shared" si="2"/>
        <v>133.99</v>
      </c>
      <c r="K57" s="13">
        <v>491.27</v>
      </c>
      <c r="L57" s="13">
        <f t="shared" si="3"/>
        <v>45.64</v>
      </c>
    </row>
    <row r="58" spans="1:12" ht="16.5" x14ac:dyDescent="0.3">
      <c r="A58" s="18">
        <v>57</v>
      </c>
      <c r="B58" s="5" t="s">
        <v>16</v>
      </c>
      <c r="C58" s="4" t="s">
        <v>11</v>
      </c>
      <c r="D58" s="4">
        <v>29</v>
      </c>
      <c r="E58" s="4">
        <v>2901</v>
      </c>
      <c r="F58" s="4" t="str">
        <f t="shared" si="0"/>
        <v>T4-2901</v>
      </c>
      <c r="G58" s="13">
        <v>2530.37</v>
      </c>
      <c r="H58" s="13">
        <f t="shared" si="1"/>
        <v>235.08</v>
      </c>
      <c r="I58" s="13">
        <v>1442.31</v>
      </c>
      <c r="J58" s="13">
        <f t="shared" si="2"/>
        <v>133.99</v>
      </c>
      <c r="K58" s="13">
        <v>491.27</v>
      </c>
      <c r="L58" s="13">
        <f t="shared" si="3"/>
        <v>45.64</v>
      </c>
    </row>
    <row r="59" spans="1:12" ht="16.5" x14ac:dyDescent="0.3">
      <c r="A59" s="20">
        <v>58</v>
      </c>
      <c r="B59" s="5" t="s">
        <v>16</v>
      </c>
      <c r="C59" s="4" t="s">
        <v>11</v>
      </c>
      <c r="D59" s="4">
        <v>29</v>
      </c>
      <c r="E59" s="4">
        <v>2902</v>
      </c>
      <c r="F59" s="4" t="str">
        <f t="shared" si="0"/>
        <v>T4-2902</v>
      </c>
      <c r="G59" s="13">
        <v>2530.37</v>
      </c>
      <c r="H59" s="13">
        <f t="shared" si="1"/>
        <v>235.08</v>
      </c>
      <c r="I59" s="13">
        <v>1442.31</v>
      </c>
      <c r="J59" s="13">
        <f t="shared" si="2"/>
        <v>133.99</v>
      </c>
      <c r="K59" s="13">
        <v>491.27</v>
      </c>
      <c r="L59" s="13">
        <f t="shared" si="3"/>
        <v>45.64</v>
      </c>
    </row>
    <row r="60" spans="1:12" ht="16.5" x14ac:dyDescent="0.3">
      <c r="A60" s="18">
        <v>59</v>
      </c>
      <c r="B60" s="5" t="s">
        <v>16</v>
      </c>
      <c r="C60" s="4" t="s">
        <v>11</v>
      </c>
      <c r="D60" s="4">
        <v>30</v>
      </c>
      <c r="E60" s="4">
        <v>3001</v>
      </c>
      <c r="F60" s="4" t="str">
        <f t="shared" si="0"/>
        <v>T4-3001</v>
      </c>
      <c r="G60" s="13">
        <v>2530.37</v>
      </c>
      <c r="H60" s="13">
        <f t="shared" si="1"/>
        <v>235.08</v>
      </c>
      <c r="I60" s="13">
        <v>1442.31</v>
      </c>
      <c r="J60" s="13">
        <f t="shared" si="2"/>
        <v>133.99</v>
      </c>
      <c r="K60" s="13">
        <v>491.27</v>
      </c>
      <c r="L60" s="13">
        <f t="shared" si="3"/>
        <v>45.64</v>
      </c>
    </row>
    <row r="61" spans="1:12" ht="16.5" x14ac:dyDescent="0.3">
      <c r="A61" s="20">
        <v>60</v>
      </c>
      <c r="B61" s="5" t="s">
        <v>16</v>
      </c>
      <c r="C61" s="4" t="s">
        <v>11</v>
      </c>
      <c r="D61" s="4">
        <v>30</v>
      </c>
      <c r="E61" s="4">
        <v>3002</v>
      </c>
      <c r="F61" s="4" t="str">
        <f t="shared" si="0"/>
        <v>T4-3002</v>
      </c>
      <c r="G61" s="13">
        <v>2530.37</v>
      </c>
      <c r="H61" s="13">
        <f t="shared" si="1"/>
        <v>235.08</v>
      </c>
      <c r="I61" s="13">
        <v>1442.31</v>
      </c>
      <c r="J61" s="13">
        <f t="shared" si="2"/>
        <v>133.99</v>
      </c>
      <c r="K61" s="13">
        <v>491.27</v>
      </c>
      <c r="L61" s="13">
        <f t="shared" si="3"/>
        <v>45.64</v>
      </c>
    </row>
    <row r="62" spans="1:12" ht="16.5" x14ac:dyDescent="0.3">
      <c r="A62" s="18">
        <v>61</v>
      </c>
      <c r="B62" s="5" t="s">
        <v>16</v>
      </c>
      <c r="C62" s="4" t="s">
        <v>11</v>
      </c>
      <c r="D62" s="4">
        <v>31</v>
      </c>
      <c r="E62" s="4">
        <v>3101</v>
      </c>
      <c r="F62" s="4" t="str">
        <f t="shared" si="0"/>
        <v>T4-3101</v>
      </c>
      <c r="G62" s="13">
        <v>2530.37</v>
      </c>
      <c r="H62" s="13">
        <f t="shared" si="1"/>
        <v>235.08</v>
      </c>
      <c r="I62" s="13">
        <v>1442.31</v>
      </c>
      <c r="J62" s="13">
        <f t="shared" si="2"/>
        <v>133.99</v>
      </c>
      <c r="K62" s="13">
        <v>491.27</v>
      </c>
      <c r="L62" s="13">
        <f t="shared" si="3"/>
        <v>45.64</v>
      </c>
    </row>
    <row r="63" spans="1:12" ht="16.5" x14ac:dyDescent="0.3">
      <c r="A63" s="20">
        <v>62</v>
      </c>
      <c r="B63" s="5" t="s">
        <v>16</v>
      </c>
      <c r="C63" s="4" t="s">
        <v>11</v>
      </c>
      <c r="D63" s="4">
        <v>31</v>
      </c>
      <c r="E63" s="4">
        <v>3102</v>
      </c>
      <c r="F63" s="4" t="str">
        <f t="shared" si="0"/>
        <v>T4-3102</v>
      </c>
      <c r="G63" s="13">
        <v>2530.37</v>
      </c>
      <c r="H63" s="13">
        <f t="shared" si="1"/>
        <v>235.08</v>
      </c>
      <c r="I63" s="13">
        <v>1442.31</v>
      </c>
      <c r="J63" s="13">
        <f t="shared" si="2"/>
        <v>133.99</v>
      </c>
      <c r="K63" s="13">
        <v>491.27</v>
      </c>
      <c r="L63" s="13">
        <f t="shared" si="3"/>
        <v>45.64</v>
      </c>
    </row>
    <row r="64" spans="1:12" ht="16.5" x14ac:dyDescent="0.3">
      <c r="A64" s="18">
        <v>63</v>
      </c>
      <c r="B64" s="5" t="s">
        <v>16</v>
      </c>
      <c r="C64" s="4" t="s">
        <v>11</v>
      </c>
      <c r="D64" s="4">
        <v>32</v>
      </c>
      <c r="E64" s="4">
        <v>3201</v>
      </c>
      <c r="F64" s="4" t="str">
        <f t="shared" si="0"/>
        <v>T4-3201</v>
      </c>
      <c r="G64" s="13">
        <v>2530.37</v>
      </c>
      <c r="H64" s="13">
        <f t="shared" si="1"/>
        <v>235.08</v>
      </c>
      <c r="I64" s="13">
        <v>1442.31</v>
      </c>
      <c r="J64" s="13">
        <f t="shared" si="2"/>
        <v>133.99</v>
      </c>
      <c r="K64" s="13">
        <v>491.27</v>
      </c>
      <c r="L64" s="13">
        <f t="shared" si="3"/>
        <v>45.64</v>
      </c>
    </row>
    <row r="65" spans="1:12" ht="16.5" x14ac:dyDescent="0.3">
      <c r="A65" s="20">
        <v>64</v>
      </c>
      <c r="B65" s="5" t="s">
        <v>16</v>
      </c>
      <c r="C65" s="4" t="s">
        <v>11</v>
      </c>
      <c r="D65" s="4">
        <v>32</v>
      </c>
      <c r="E65" s="4">
        <v>3202</v>
      </c>
      <c r="F65" s="4" t="str">
        <f t="shared" si="0"/>
        <v>T4-3202</v>
      </c>
      <c r="G65" s="13">
        <v>2530.37</v>
      </c>
      <c r="H65" s="13">
        <f t="shared" si="1"/>
        <v>235.08</v>
      </c>
      <c r="I65" s="13">
        <v>1442.31</v>
      </c>
      <c r="J65" s="13">
        <f t="shared" si="2"/>
        <v>133.99</v>
      </c>
      <c r="K65" s="13">
        <v>491.27</v>
      </c>
      <c r="L65" s="13">
        <f t="shared" si="3"/>
        <v>45.64</v>
      </c>
    </row>
    <row r="66" spans="1:12" ht="16.5" x14ac:dyDescent="0.3">
      <c r="A66" s="18">
        <v>65</v>
      </c>
      <c r="B66" s="5" t="s">
        <v>16</v>
      </c>
      <c r="C66" s="4" t="s">
        <v>11</v>
      </c>
      <c r="D66" s="4">
        <v>33</v>
      </c>
      <c r="E66" s="4">
        <v>3301</v>
      </c>
      <c r="F66" s="4" t="str">
        <f t="shared" ref="F66:F82" si="4">CONCATENATE(C66,"-",E66)</f>
        <v>T4-3301</v>
      </c>
      <c r="G66" s="13">
        <v>2530.37</v>
      </c>
      <c r="H66" s="13">
        <f t="shared" ref="H66:H82" si="5">ROUND((G66/10.764),2)</f>
        <v>235.08</v>
      </c>
      <c r="I66" s="13">
        <v>1442.31</v>
      </c>
      <c r="J66" s="13">
        <f t="shared" ref="J66:J82" si="6">ROUND((I66/10.764),2)</f>
        <v>133.99</v>
      </c>
      <c r="K66" s="13">
        <v>491.27</v>
      </c>
      <c r="L66" s="13">
        <f t="shared" ref="L66:L82" si="7">ROUND((K66/10.764),2)</f>
        <v>45.64</v>
      </c>
    </row>
    <row r="67" spans="1:12" ht="16.5" x14ac:dyDescent="0.3">
      <c r="A67" s="20">
        <v>66</v>
      </c>
      <c r="B67" s="5" t="s">
        <v>16</v>
      </c>
      <c r="C67" s="4" t="s">
        <v>11</v>
      </c>
      <c r="D67" s="4">
        <v>33</v>
      </c>
      <c r="E67" s="4">
        <v>3302</v>
      </c>
      <c r="F67" s="4" t="str">
        <f t="shared" si="4"/>
        <v>T4-3302</v>
      </c>
      <c r="G67" s="13">
        <v>2530.37</v>
      </c>
      <c r="H67" s="13">
        <f t="shared" si="5"/>
        <v>235.08</v>
      </c>
      <c r="I67" s="13">
        <v>1442.31</v>
      </c>
      <c r="J67" s="13">
        <f t="shared" si="6"/>
        <v>133.99</v>
      </c>
      <c r="K67" s="13">
        <v>491.27</v>
      </c>
      <c r="L67" s="13">
        <f t="shared" si="7"/>
        <v>45.64</v>
      </c>
    </row>
    <row r="68" spans="1:12" ht="16.5" x14ac:dyDescent="0.3">
      <c r="A68" s="18">
        <v>67</v>
      </c>
      <c r="B68" s="5" t="s">
        <v>16</v>
      </c>
      <c r="C68" s="4" t="s">
        <v>11</v>
      </c>
      <c r="D68" s="4">
        <v>34</v>
      </c>
      <c r="E68" s="4">
        <v>3401</v>
      </c>
      <c r="F68" s="4" t="str">
        <f t="shared" si="4"/>
        <v>T4-3401</v>
      </c>
      <c r="G68" s="13">
        <v>2530.37</v>
      </c>
      <c r="H68" s="13">
        <f t="shared" si="5"/>
        <v>235.08</v>
      </c>
      <c r="I68" s="13">
        <v>1442.31</v>
      </c>
      <c r="J68" s="13">
        <f t="shared" si="6"/>
        <v>133.99</v>
      </c>
      <c r="K68" s="13">
        <v>491.27</v>
      </c>
      <c r="L68" s="13">
        <f t="shared" si="7"/>
        <v>45.64</v>
      </c>
    </row>
    <row r="69" spans="1:12" ht="16.5" x14ac:dyDescent="0.3">
      <c r="A69" s="20">
        <v>68</v>
      </c>
      <c r="B69" s="5" t="s">
        <v>16</v>
      </c>
      <c r="C69" s="4" t="s">
        <v>11</v>
      </c>
      <c r="D69" s="4">
        <v>34</v>
      </c>
      <c r="E69" s="4">
        <v>3402</v>
      </c>
      <c r="F69" s="4" t="str">
        <f t="shared" si="4"/>
        <v>T4-3402</v>
      </c>
      <c r="G69" s="13">
        <v>2530.37</v>
      </c>
      <c r="H69" s="13">
        <f t="shared" si="5"/>
        <v>235.08</v>
      </c>
      <c r="I69" s="13">
        <v>1442.31</v>
      </c>
      <c r="J69" s="13">
        <f t="shared" si="6"/>
        <v>133.99</v>
      </c>
      <c r="K69" s="13">
        <v>491.27</v>
      </c>
      <c r="L69" s="13">
        <f t="shared" si="7"/>
        <v>45.64</v>
      </c>
    </row>
    <row r="70" spans="1:12" ht="16.5" x14ac:dyDescent="0.3">
      <c r="A70" s="18">
        <v>69</v>
      </c>
      <c r="B70" s="5" t="s">
        <v>16</v>
      </c>
      <c r="C70" s="4" t="s">
        <v>11</v>
      </c>
      <c r="D70" s="4">
        <v>35</v>
      </c>
      <c r="E70" s="4">
        <v>3501</v>
      </c>
      <c r="F70" s="4" t="str">
        <f t="shared" si="4"/>
        <v>T4-3501</v>
      </c>
      <c r="G70" s="13">
        <v>2530.37</v>
      </c>
      <c r="H70" s="13">
        <f t="shared" si="5"/>
        <v>235.08</v>
      </c>
      <c r="I70" s="13">
        <v>1442.31</v>
      </c>
      <c r="J70" s="13">
        <f t="shared" si="6"/>
        <v>133.99</v>
      </c>
      <c r="K70" s="13">
        <v>491.27</v>
      </c>
      <c r="L70" s="13">
        <f t="shared" si="7"/>
        <v>45.64</v>
      </c>
    </row>
    <row r="71" spans="1:12" ht="16.5" x14ac:dyDescent="0.3">
      <c r="A71" s="20">
        <v>70</v>
      </c>
      <c r="B71" s="5" t="s">
        <v>16</v>
      </c>
      <c r="C71" s="4" t="s">
        <v>11</v>
      </c>
      <c r="D71" s="4">
        <v>35</v>
      </c>
      <c r="E71" s="4">
        <v>3502</v>
      </c>
      <c r="F71" s="4" t="str">
        <f t="shared" si="4"/>
        <v>T4-3502</v>
      </c>
      <c r="G71" s="13">
        <v>2530.37</v>
      </c>
      <c r="H71" s="13">
        <f t="shared" si="5"/>
        <v>235.08</v>
      </c>
      <c r="I71" s="13">
        <v>1442.31</v>
      </c>
      <c r="J71" s="13">
        <f t="shared" si="6"/>
        <v>133.99</v>
      </c>
      <c r="K71" s="13">
        <v>491.27</v>
      </c>
      <c r="L71" s="13">
        <f t="shared" si="7"/>
        <v>45.64</v>
      </c>
    </row>
    <row r="72" spans="1:12" ht="16.5" x14ac:dyDescent="0.3">
      <c r="A72" s="18">
        <v>71</v>
      </c>
      <c r="B72" s="5" t="s">
        <v>16</v>
      </c>
      <c r="C72" s="4" t="s">
        <v>11</v>
      </c>
      <c r="D72" s="4">
        <v>36</v>
      </c>
      <c r="E72" s="4">
        <v>3601</v>
      </c>
      <c r="F72" s="4" t="str">
        <f t="shared" si="4"/>
        <v>T4-3601</v>
      </c>
      <c r="G72" s="13">
        <v>2530.37</v>
      </c>
      <c r="H72" s="13">
        <f t="shared" si="5"/>
        <v>235.08</v>
      </c>
      <c r="I72" s="13">
        <v>1442.31</v>
      </c>
      <c r="J72" s="13">
        <f t="shared" si="6"/>
        <v>133.99</v>
      </c>
      <c r="K72" s="13">
        <v>491.27</v>
      </c>
      <c r="L72" s="13">
        <f t="shared" si="7"/>
        <v>45.64</v>
      </c>
    </row>
    <row r="73" spans="1:12" ht="16.5" x14ac:dyDescent="0.3">
      <c r="A73" s="20">
        <v>72</v>
      </c>
      <c r="B73" s="5" t="s">
        <v>16</v>
      </c>
      <c r="C73" s="4" t="s">
        <v>11</v>
      </c>
      <c r="D73" s="4">
        <v>36</v>
      </c>
      <c r="E73" s="4">
        <v>3602</v>
      </c>
      <c r="F73" s="4" t="str">
        <f t="shared" si="4"/>
        <v>T4-3602</v>
      </c>
      <c r="G73" s="13">
        <v>2530.37</v>
      </c>
      <c r="H73" s="13">
        <f t="shared" si="5"/>
        <v>235.08</v>
      </c>
      <c r="I73" s="13">
        <v>1442.31</v>
      </c>
      <c r="J73" s="13">
        <f t="shared" si="6"/>
        <v>133.99</v>
      </c>
      <c r="K73" s="13">
        <v>491.27</v>
      </c>
      <c r="L73" s="13">
        <f t="shared" si="7"/>
        <v>45.64</v>
      </c>
    </row>
    <row r="74" spans="1:12" ht="16.5" x14ac:dyDescent="0.3">
      <c r="A74" s="18">
        <v>73</v>
      </c>
      <c r="B74" s="5" t="s">
        <v>16</v>
      </c>
      <c r="C74" s="4" t="s">
        <v>11</v>
      </c>
      <c r="D74" s="4">
        <v>37</v>
      </c>
      <c r="E74" s="4">
        <v>3701</v>
      </c>
      <c r="F74" s="4" t="str">
        <f t="shared" si="4"/>
        <v>T4-3701</v>
      </c>
      <c r="G74" s="13">
        <v>2530.37</v>
      </c>
      <c r="H74" s="13">
        <f t="shared" si="5"/>
        <v>235.08</v>
      </c>
      <c r="I74" s="13">
        <v>1442.31</v>
      </c>
      <c r="J74" s="13">
        <f t="shared" si="6"/>
        <v>133.99</v>
      </c>
      <c r="K74" s="13">
        <v>491.27</v>
      </c>
      <c r="L74" s="13">
        <f t="shared" si="7"/>
        <v>45.64</v>
      </c>
    </row>
    <row r="75" spans="1:12" ht="16.5" x14ac:dyDescent="0.3">
      <c r="A75" s="20">
        <v>74</v>
      </c>
      <c r="B75" s="5" t="s">
        <v>16</v>
      </c>
      <c r="C75" s="4" t="s">
        <v>11</v>
      </c>
      <c r="D75" s="4">
        <v>37</v>
      </c>
      <c r="E75" s="4">
        <v>3702</v>
      </c>
      <c r="F75" s="4" t="str">
        <f t="shared" si="4"/>
        <v>T4-3702</v>
      </c>
      <c r="G75" s="13">
        <v>2530.37</v>
      </c>
      <c r="H75" s="13">
        <f t="shared" si="5"/>
        <v>235.08</v>
      </c>
      <c r="I75" s="13">
        <v>1442.31</v>
      </c>
      <c r="J75" s="13">
        <f t="shared" si="6"/>
        <v>133.99</v>
      </c>
      <c r="K75" s="13">
        <v>491.27</v>
      </c>
      <c r="L75" s="13">
        <f t="shared" si="7"/>
        <v>45.64</v>
      </c>
    </row>
    <row r="76" spans="1:12" ht="16.5" x14ac:dyDescent="0.3">
      <c r="A76" s="18">
        <v>75</v>
      </c>
      <c r="B76" s="5" t="s">
        <v>16</v>
      </c>
      <c r="C76" s="4" t="s">
        <v>11</v>
      </c>
      <c r="D76" s="4">
        <v>38</v>
      </c>
      <c r="E76" s="4">
        <v>3801</v>
      </c>
      <c r="F76" s="4" t="str">
        <f t="shared" si="4"/>
        <v>T4-3801</v>
      </c>
      <c r="G76" s="13">
        <v>2530.37</v>
      </c>
      <c r="H76" s="13">
        <f t="shared" si="5"/>
        <v>235.08</v>
      </c>
      <c r="I76" s="13">
        <v>1442.31</v>
      </c>
      <c r="J76" s="13">
        <f t="shared" si="6"/>
        <v>133.99</v>
      </c>
      <c r="K76" s="13">
        <v>491.27</v>
      </c>
      <c r="L76" s="13">
        <f t="shared" si="7"/>
        <v>45.64</v>
      </c>
    </row>
    <row r="77" spans="1:12" ht="16.5" x14ac:dyDescent="0.3">
      <c r="A77" s="20">
        <v>76</v>
      </c>
      <c r="B77" s="5" t="s">
        <v>16</v>
      </c>
      <c r="C77" s="4" t="s">
        <v>11</v>
      </c>
      <c r="D77" s="4">
        <v>38</v>
      </c>
      <c r="E77" s="4">
        <v>3802</v>
      </c>
      <c r="F77" s="4" t="str">
        <f t="shared" si="4"/>
        <v>T4-3802</v>
      </c>
      <c r="G77" s="13">
        <v>2530.37</v>
      </c>
      <c r="H77" s="13">
        <f t="shared" si="5"/>
        <v>235.08</v>
      </c>
      <c r="I77" s="13">
        <v>1442.31</v>
      </c>
      <c r="J77" s="13">
        <f t="shared" si="6"/>
        <v>133.99</v>
      </c>
      <c r="K77" s="13">
        <v>491.27</v>
      </c>
      <c r="L77" s="13">
        <f t="shared" si="7"/>
        <v>45.64</v>
      </c>
    </row>
    <row r="78" spans="1:12" ht="16.5" x14ac:dyDescent="0.3">
      <c r="A78" s="18">
        <v>77</v>
      </c>
      <c r="B78" s="5" t="s">
        <v>16</v>
      </c>
      <c r="C78" s="4" t="s">
        <v>11</v>
      </c>
      <c r="D78" s="4">
        <v>39</v>
      </c>
      <c r="E78" s="4">
        <v>3901</v>
      </c>
      <c r="F78" s="4" t="str">
        <f t="shared" si="4"/>
        <v>T4-3901</v>
      </c>
      <c r="G78" s="13">
        <v>2530.37</v>
      </c>
      <c r="H78" s="13">
        <f t="shared" si="5"/>
        <v>235.08</v>
      </c>
      <c r="I78" s="13">
        <v>1442.31</v>
      </c>
      <c r="J78" s="13">
        <f t="shared" si="6"/>
        <v>133.99</v>
      </c>
      <c r="K78" s="13">
        <v>491.27</v>
      </c>
      <c r="L78" s="13">
        <f t="shared" si="7"/>
        <v>45.64</v>
      </c>
    </row>
    <row r="79" spans="1:12" ht="16.5" x14ac:dyDescent="0.3">
      <c r="A79" s="20">
        <v>78</v>
      </c>
      <c r="B79" s="5" t="s">
        <v>16</v>
      </c>
      <c r="C79" s="4" t="s">
        <v>11</v>
      </c>
      <c r="D79" s="4">
        <v>39</v>
      </c>
      <c r="E79" s="4">
        <v>3902</v>
      </c>
      <c r="F79" s="4" t="str">
        <f t="shared" si="4"/>
        <v>T4-3902</v>
      </c>
      <c r="G79" s="13">
        <v>2530.37</v>
      </c>
      <c r="H79" s="13">
        <f t="shared" si="5"/>
        <v>235.08</v>
      </c>
      <c r="I79" s="13">
        <v>1442.31</v>
      </c>
      <c r="J79" s="13">
        <f t="shared" si="6"/>
        <v>133.99</v>
      </c>
      <c r="K79" s="13">
        <v>491.27</v>
      </c>
      <c r="L79" s="13">
        <f t="shared" si="7"/>
        <v>45.64</v>
      </c>
    </row>
    <row r="80" spans="1:12" ht="16.5" x14ac:dyDescent="0.3">
      <c r="A80" s="18">
        <v>79</v>
      </c>
      <c r="B80" s="5" t="s">
        <v>16</v>
      </c>
      <c r="C80" s="4" t="s">
        <v>11</v>
      </c>
      <c r="D80" s="4">
        <v>40</v>
      </c>
      <c r="E80" s="4">
        <v>4001</v>
      </c>
      <c r="F80" s="4" t="str">
        <f t="shared" si="4"/>
        <v>T4-4001</v>
      </c>
      <c r="G80" s="13">
        <v>2530.37</v>
      </c>
      <c r="H80" s="13">
        <f t="shared" si="5"/>
        <v>235.08</v>
      </c>
      <c r="I80" s="13">
        <v>1442.31</v>
      </c>
      <c r="J80" s="13">
        <f t="shared" si="6"/>
        <v>133.99</v>
      </c>
      <c r="K80" s="13">
        <v>491.27</v>
      </c>
      <c r="L80" s="13">
        <f t="shared" si="7"/>
        <v>45.64</v>
      </c>
    </row>
    <row r="81" spans="1:12" ht="16.5" x14ac:dyDescent="0.3">
      <c r="A81" s="20">
        <v>80</v>
      </c>
      <c r="B81" s="5" t="s">
        <v>16</v>
      </c>
      <c r="C81" s="4" t="s">
        <v>11</v>
      </c>
      <c r="D81" s="4">
        <v>40</v>
      </c>
      <c r="E81" s="4">
        <v>4002</v>
      </c>
      <c r="F81" s="4" t="str">
        <f t="shared" si="4"/>
        <v>T4-4002</v>
      </c>
      <c r="G81" s="13">
        <v>2530.37</v>
      </c>
      <c r="H81" s="13">
        <f t="shared" si="5"/>
        <v>235.08</v>
      </c>
      <c r="I81" s="13">
        <v>1442.31</v>
      </c>
      <c r="J81" s="13">
        <f t="shared" si="6"/>
        <v>133.99</v>
      </c>
      <c r="K81" s="13">
        <v>491.27</v>
      </c>
      <c r="L81" s="13">
        <f t="shared" si="7"/>
        <v>45.64</v>
      </c>
    </row>
    <row r="82" spans="1:12" ht="17.25" thickBot="1" x14ac:dyDescent="0.35">
      <c r="A82" s="18">
        <v>81</v>
      </c>
      <c r="B82" s="5" t="s">
        <v>20</v>
      </c>
      <c r="C82" s="4" t="s">
        <v>11</v>
      </c>
      <c r="D82" s="4">
        <v>41</v>
      </c>
      <c r="E82" s="14" t="s">
        <v>20</v>
      </c>
      <c r="F82" s="14" t="str">
        <f t="shared" si="4"/>
        <v>T4-PH</v>
      </c>
      <c r="G82" s="27">
        <v>5297.74</v>
      </c>
      <c r="H82" s="27">
        <f t="shared" si="5"/>
        <v>492.17</v>
      </c>
      <c r="I82" s="27">
        <v>3019.71</v>
      </c>
      <c r="J82" s="27">
        <f t="shared" si="6"/>
        <v>280.54000000000002</v>
      </c>
      <c r="K82" s="27">
        <v>1136.25</v>
      </c>
      <c r="L82" s="27">
        <f t="shared" si="7"/>
        <v>105.56</v>
      </c>
    </row>
    <row r="83" spans="1:12" ht="19.5" thickBot="1" x14ac:dyDescent="0.3">
      <c r="E83" s="28" t="s">
        <v>113</v>
      </c>
      <c r="F83" s="29">
        <f>COUNTA(F2:F82)</f>
        <v>81</v>
      </c>
      <c r="G83" s="30">
        <f>SUBTOTAL(9,G2:G82)</f>
        <v>207727.33999999976</v>
      </c>
      <c r="H83" s="30">
        <f t="shared" ref="H83:L83" si="8">SUBTOTAL(9,H2:H82)</f>
        <v>19298.570000000014</v>
      </c>
      <c r="I83" s="30">
        <f t="shared" si="8"/>
        <v>118404.50999999989</v>
      </c>
      <c r="J83" s="30">
        <f t="shared" si="8"/>
        <v>10999.739999999987</v>
      </c>
      <c r="K83" s="30">
        <f t="shared" si="8"/>
        <v>40437.849999999984</v>
      </c>
      <c r="L83" s="30">
        <f t="shared" si="8"/>
        <v>3756.7599999999975</v>
      </c>
    </row>
  </sheetData>
  <autoFilter ref="A1:L8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pane ySplit="1" topLeftCell="A2" activePane="bottomLeft" state="frozen"/>
      <selection pane="bottomLeft" activeCell="F1" sqref="F1"/>
    </sheetView>
  </sheetViews>
  <sheetFormatPr defaultRowHeight="15.75" x14ac:dyDescent="0.25"/>
  <cols>
    <col min="1" max="1" width="6" bestFit="1" customWidth="1"/>
    <col min="2" max="2" width="17.625" customWidth="1"/>
    <col min="4" max="4" width="7.75" bestFit="1" customWidth="1"/>
    <col min="5" max="5" width="10.75" customWidth="1"/>
    <col min="6" max="6" width="12.375" customWidth="1"/>
    <col min="7" max="7" width="13.5" customWidth="1"/>
    <col min="8" max="9" width="13.625" customWidth="1"/>
    <col min="10" max="10" width="10.5" customWidth="1"/>
    <col min="11" max="11" width="12.625" customWidth="1"/>
    <col min="12" max="12" width="11.875" customWidth="1"/>
  </cols>
  <sheetData>
    <row r="1" spans="1:12" ht="48" thickBot="1" x14ac:dyDescent="0.3">
      <c r="A1" s="15" t="s">
        <v>3</v>
      </c>
      <c r="B1" s="16" t="s">
        <v>2</v>
      </c>
      <c r="C1" s="16" t="s">
        <v>7</v>
      </c>
      <c r="D1" s="16" t="s">
        <v>13</v>
      </c>
      <c r="E1" s="16" t="s">
        <v>0</v>
      </c>
      <c r="F1" s="16" t="s">
        <v>21</v>
      </c>
      <c r="G1" s="16" t="s">
        <v>6</v>
      </c>
      <c r="H1" s="16" t="s">
        <v>112</v>
      </c>
      <c r="I1" s="16" t="s">
        <v>1</v>
      </c>
      <c r="J1" s="16" t="s">
        <v>4</v>
      </c>
      <c r="K1" s="16" t="s">
        <v>17</v>
      </c>
      <c r="L1" s="17" t="s">
        <v>18</v>
      </c>
    </row>
    <row r="2" spans="1:12" ht="16.5" x14ac:dyDescent="0.3">
      <c r="A2" s="18">
        <v>1</v>
      </c>
      <c r="B2" s="5" t="s">
        <v>23</v>
      </c>
      <c r="C2" s="4" t="s">
        <v>12</v>
      </c>
      <c r="D2" s="4">
        <v>1</v>
      </c>
      <c r="E2" s="4">
        <v>101</v>
      </c>
      <c r="F2" s="4" t="str">
        <f t="shared" ref="F2:F65" si="0">CONCATENATE(C2,"-",E2)</f>
        <v>T5-101</v>
      </c>
      <c r="G2" s="9">
        <v>3445.75</v>
      </c>
      <c r="H2" s="9">
        <f t="shared" ref="H2:H65" si="1">ROUND((G2/10.764),2)</f>
        <v>320.12</v>
      </c>
      <c r="I2" s="9">
        <v>1964.07</v>
      </c>
      <c r="J2" s="9">
        <f t="shared" ref="J2:J65" si="2">ROUND((I2/10.764),2)</f>
        <v>182.47</v>
      </c>
      <c r="K2" s="9">
        <v>582.87</v>
      </c>
      <c r="L2" s="9">
        <f t="shared" ref="L2:L65" si="3">ROUND((K2/10.764),2)</f>
        <v>54.15</v>
      </c>
    </row>
    <row r="3" spans="1:12" ht="16.5" x14ac:dyDescent="0.3">
      <c r="A3" s="20">
        <v>2</v>
      </c>
      <c r="B3" s="5" t="s">
        <v>22</v>
      </c>
      <c r="C3" s="4" t="s">
        <v>12</v>
      </c>
      <c r="D3" s="4">
        <v>1</v>
      </c>
      <c r="E3" s="4">
        <v>102</v>
      </c>
      <c r="F3" s="4" t="str">
        <f t="shared" si="0"/>
        <v>T5-102</v>
      </c>
      <c r="G3" s="9">
        <v>3152.62</v>
      </c>
      <c r="H3" s="9">
        <f t="shared" si="1"/>
        <v>292.89</v>
      </c>
      <c r="I3" s="9">
        <v>1797</v>
      </c>
      <c r="J3" s="9">
        <f t="shared" si="2"/>
        <v>166.95</v>
      </c>
      <c r="K3" s="9">
        <v>549.92999999999995</v>
      </c>
      <c r="L3" s="9">
        <f t="shared" si="3"/>
        <v>51.09</v>
      </c>
    </row>
    <row r="4" spans="1:12" ht="16.5" x14ac:dyDescent="0.3">
      <c r="A4" s="18">
        <v>3</v>
      </c>
      <c r="B4" s="5" t="s">
        <v>23</v>
      </c>
      <c r="C4" s="4" t="s">
        <v>12</v>
      </c>
      <c r="D4" s="4">
        <v>2</v>
      </c>
      <c r="E4" s="4">
        <v>201</v>
      </c>
      <c r="F4" s="4" t="str">
        <f t="shared" si="0"/>
        <v>T5-201</v>
      </c>
      <c r="G4" s="9">
        <v>3445.75</v>
      </c>
      <c r="H4" s="9">
        <f t="shared" si="1"/>
        <v>320.12</v>
      </c>
      <c r="I4" s="9">
        <v>1964.07</v>
      </c>
      <c r="J4" s="9">
        <f t="shared" si="2"/>
        <v>182.47</v>
      </c>
      <c r="K4" s="9">
        <v>582.87</v>
      </c>
      <c r="L4" s="9">
        <f t="shared" si="3"/>
        <v>54.15</v>
      </c>
    </row>
    <row r="5" spans="1:12" ht="16.5" x14ac:dyDescent="0.3">
      <c r="A5" s="20">
        <v>4</v>
      </c>
      <c r="B5" s="5" t="s">
        <v>22</v>
      </c>
      <c r="C5" s="4" t="s">
        <v>12</v>
      </c>
      <c r="D5" s="4">
        <v>2</v>
      </c>
      <c r="E5" s="4">
        <v>202</v>
      </c>
      <c r="F5" s="4" t="str">
        <f t="shared" si="0"/>
        <v>T5-202</v>
      </c>
      <c r="G5" s="9">
        <v>3152.62</v>
      </c>
      <c r="H5" s="9">
        <f t="shared" si="1"/>
        <v>292.89</v>
      </c>
      <c r="I5" s="9">
        <v>1797</v>
      </c>
      <c r="J5" s="9">
        <f t="shared" si="2"/>
        <v>166.95</v>
      </c>
      <c r="K5" s="9">
        <v>549.92999999999995</v>
      </c>
      <c r="L5" s="9">
        <f t="shared" si="3"/>
        <v>51.09</v>
      </c>
    </row>
    <row r="6" spans="1:12" ht="16.5" x14ac:dyDescent="0.3">
      <c r="A6" s="18">
        <v>5</v>
      </c>
      <c r="B6" s="5" t="s">
        <v>23</v>
      </c>
      <c r="C6" s="4" t="s">
        <v>12</v>
      </c>
      <c r="D6" s="4">
        <v>3</v>
      </c>
      <c r="E6" s="4">
        <v>301</v>
      </c>
      <c r="F6" s="4" t="str">
        <f t="shared" si="0"/>
        <v>T5-301</v>
      </c>
      <c r="G6" s="9">
        <v>3445.75</v>
      </c>
      <c r="H6" s="9">
        <f t="shared" si="1"/>
        <v>320.12</v>
      </c>
      <c r="I6" s="9">
        <v>1964.07</v>
      </c>
      <c r="J6" s="9">
        <f t="shared" si="2"/>
        <v>182.47</v>
      </c>
      <c r="K6" s="9">
        <v>582.87</v>
      </c>
      <c r="L6" s="9">
        <f t="shared" si="3"/>
        <v>54.15</v>
      </c>
    </row>
    <row r="7" spans="1:12" ht="16.5" x14ac:dyDescent="0.3">
      <c r="A7" s="20">
        <v>6</v>
      </c>
      <c r="B7" s="5" t="s">
        <v>22</v>
      </c>
      <c r="C7" s="4" t="s">
        <v>12</v>
      </c>
      <c r="D7" s="4">
        <v>3</v>
      </c>
      <c r="E7" s="4">
        <v>302</v>
      </c>
      <c r="F7" s="4" t="str">
        <f t="shared" si="0"/>
        <v>T5-302</v>
      </c>
      <c r="G7" s="9">
        <v>3152.62</v>
      </c>
      <c r="H7" s="9">
        <f t="shared" si="1"/>
        <v>292.89</v>
      </c>
      <c r="I7" s="9">
        <v>1797</v>
      </c>
      <c r="J7" s="9">
        <f t="shared" si="2"/>
        <v>166.95</v>
      </c>
      <c r="K7" s="9">
        <v>549.92999999999995</v>
      </c>
      <c r="L7" s="9">
        <f t="shared" si="3"/>
        <v>51.09</v>
      </c>
    </row>
    <row r="8" spans="1:12" ht="16.5" x14ac:dyDescent="0.3">
      <c r="A8" s="18">
        <v>7</v>
      </c>
      <c r="B8" s="5" t="s">
        <v>23</v>
      </c>
      <c r="C8" s="4" t="s">
        <v>12</v>
      </c>
      <c r="D8" s="4">
        <v>4</v>
      </c>
      <c r="E8" s="4">
        <v>401</v>
      </c>
      <c r="F8" s="4" t="str">
        <f t="shared" si="0"/>
        <v>T5-401</v>
      </c>
      <c r="G8" s="9">
        <v>3445.75</v>
      </c>
      <c r="H8" s="9">
        <f t="shared" si="1"/>
        <v>320.12</v>
      </c>
      <c r="I8" s="9">
        <v>1964.07</v>
      </c>
      <c r="J8" s="9">
        <f t="shared" si="2"/>
        <v>182.47</v>
      </c>
      <c r="K8" s="9">
        <v>582.87</v>
      </c>
      <c r="L8" s="9">
        <f t="shared" si="3"/>
        <v>54.15</v>
      </c>
    </row>
    <row r="9" spans="1:12" ht="16.5" x14ac:dyDescent="0.3">
      <c r="A9" s="20">
        <v>8</v>
      </c>
      <c r="B9" s="5" t="s">
        <v>22</v>
      </c>
      <c r="C9" s="4" t="s">
        <v>12</v>
      </c>
      <c r="D9" s="4">
        <v>4</v>
      </c>
      <c r="E9" s="4">
        <v>402</v>
      </c>
      <c r="F9" s="4" t="str">
        <f t="shared" si="0"/>
        <v>T5-402</v>
      </c>
      <c r="G9" s="9">
        <v>3152.62</v>
      </c>
      <c r="H9" s="9">
        <f t="shared" si="1"/>
        <v>292.89</v>
      </c>
      <c r="I9" s="9">
        <v>1797</v>
      </c>
      <c r="J9" s="9">
        <f t="shared" si="2"/>
        <v>166.95</v>
      </c>
      <c r="K9" s="9">
        <v>549.92999999999995</v>
      </c>
      <c r="L9" s="9">
        <f t="shared" si="3"/>
        <v>51.09</v>
      </c>
    </row>
    <row r="10" spans="1:12" ht="16.5" x14ac:dyDescent="0.3">
      <c r="A10" s="18">
        <v>9</v>
      </c>
      <c r="B10" s="5" t="s">
        <v>23</v>
      </c>
      <c r="C10" s="4" t="s">
        <v>12</v>
      </c>
      <c r="D10" s="4">
        <v>5</v>
      </c>
      <c r="E10" s="4">
        <v>501</v>
      </c>
      <c r="F10" s="4" t="str">
        <f t="shared" si="0"/>
        <v>T5-501</v>
      </c>
      <c r="G10" s="9">
        <v>3445.75</v>
      </c>
      <c r="H10" s="9">
        <f t="shared" si="1"/>
        <v>320.12</v>
      </c>
      <c r="I10" s="9">
        <v>1964.07</v>
      </c>
      <c r="J10" s="9">
        <f t="shared" si="2"/>
        <v>182.47</v>
      </c>
      <c r="K10" s="9">
        <v>582.87</v>
      </c>
      <c r="L10" s="9">
        <f t="shared" si="3"/>
        <v>54.15</v>
      </c>
    </row>
    <row r="11" spans="1:12" ht="16.5" x14ac:dyDescent="0.3">
      <c r="A11" s="20">
        <v>10</v>
      </c>
      <c r="B11" s="5" t="s">
        <v>22</v>
      </c>
      <c r="C11" s="4" t="s">
        <v>12</v>
      </c>
      <c r="D11" s="4">
        <v>5</v>
      </c>
      <c r="E11" s="4">
        <v>502</v>
      </c>
      <c r="F11" s="4" t="str">
        <f t="shared" si="0"/>
        <v>T5-502</v>
      </c>
      <c r="G11" s="9">
        <v>3152.62</v>
      </c>
      <c r="H11" s="9">
        <f t="shared" si="1"/>
        <v>292.89</v>
      </c>
      <c r="I11" s="9">
        <v>1797</v>
      </c>
      <c r="J11" s="9">
        <f t="shared" si="2"/>
        <v>166.95</v>
      </c>
      <c r="K11" s="9">
        <v>549.92999999999995</v>
      </c>
      <c r="L11" s="9">
        <f t="shared" si="3"/>
        <v>51.09</v>
      </c>
    </row>
    <row r="12" spans="1:12" ht="16.5" x14ac:dyDescent="0.3">
      <c r="A12" s="18">
        <v>11</v>
      </c>
      <c r="B12" s="5" t="s">
        <v>23</v>
      </c>
      <c r="C12" s="4" t="s">
        <v>12</v>
      </c>
      <c r="D12" s="4">
        <v>6</v>
      </c>
      <c r="E12" s="4">
        <v>601</v>
      </c>
      <c r="F12" s="4" t="str">
        <f t="shared" si="0"/>
        <v>T5-601</v>
      </c>
      <c r="G12" s="9">
        <v>3445.75</v>
      </c>
      <c r="H12" s="9">
        <f t="shared" si="1"/>
        <v>320.12</v>
      </c>
      <c r="I12" s="9">
        <v>1964.07</v>
      </c>
      <c r="J12" s="9">
        <f t="shared" si="2"/>
        <v>182.47</v>
      </c>
      <c r="K12" s="9">
        <v>582.87</v>
      </c>
      <c r="L12" s="9">
        <f t="shared" si="3"/>
        <v>54.15</v>
      </c>
    </row>
    <row r="13" spans="1:12" ht="16.5" x14ac:dyDescent="0.3">
      <c r="A13" s="20">
        <v>12</v>
      </c>
      <c r="B13" s="5" t="s">
        <v>22</v>
      </c>
      <c r="C13" s="4" t="s">
        <v>12</v>
      </c>
      <c r="D13" s="4">
        <v>6</v>
      </c>
      <c r="E13" s="4">
        <v>602</v>
      </c>
      <c r="F13" s="4" t="str">
        <f t="shared" si="0"/>
        <v>T5-602</v>
      </c>
      <c r="G13" s="9">
        <v>3152.62</v>
      </c>
      <c r="H13" s="9">
        <f t="shared" si="1"/>
        <v>292.89</v>
      </c>
      <c r="I13" s="9">
        <v>1797</v>
      </c>
      <c r="J13" s="9">
        <f t="shared" si="2"/>
        <v>166.95</v>
      </c>
      <c r="K13" s="9">
        <v>549.92999999999995</v>
      </c>
      <c r="L13" s="9">
        <f t="shared" si="3"/>
        <v>51.09</v>
      </c>
    </row>
    <row r="14" spans="1:12" ht="16.5" x14ac:dyDescent="0.3">
      <c r="A14" s="18">
        <v>13</v>
      </c>
      <c r="B14" s="5" t="s">
        <v>23</v>
      </c>
      <c r="C14" s="4" t="s">
        <v>12</v>
      </c>
      <c r="D14" s="4">
        <v>7</v>
      </c>
      <c r="E14" s="4">
        <v>701</v>
      </c>
      <c r="F14" s="4" t="str">
        <f t="shared" si="0"/>
        <v>T5-701</v>
      </c>
      <c r="G14" s="9">
        <v>3445.75</v>
      </c>
      <c r="H14" s="9">
        <f t="shared" si="1"/>
        <v>320.12</v>
      </c>
      <c r="I14" s="9">
        <v>1964.07</v>
      </c>
      <c r="J14" s="9">
        <f t="shared" si="2"/>
        <v>182.47</v>
      </c>
      <c r="K14" s="9">
        <v>582.87</v>
      </c>
      <c r="L14" s="9">
        <f t="shared" si="3"/>
        <v>54.15</v>
      </c>
    </row>
    <row r="15" spans="1:12" ht="16.5" x14ac:dyDescent="0.3">
      <c r="A15" s="20">
        <v>14</v>
      </c>
      <c r="B15" s="5" t="s">
        <v>22</v>
      </c>
      <c r="C15" s="4" t="s">
        <v>12</v>
      </c>
      <c r="D15" s="4">
        <v>7</v>
      </c>
      <c r="E15" s="4">
        <v>702</v>
      </c>
      <c r="F15" s="4" t="str">
        <f t="shared" si="0"/>
        <v>T5-702</v>
      </c>
      <c r="G15" s="9">
        <v>3152.62</v>
      </c>
      <c r="H15" s="9">
        <f t="shared" si="1"/>
        <v>292.89</v>
      </c>
      <c r="I15" s="9">
        <v>1797</v>
      </c>
      <c r="J15" s="9">
        <f t="shared" si="2"/>
        <v>166.95</v>
      </c>
      <c r="K15" s="9">
        <v>549.92999999999995</v>
      </c>
      <c r="L15" s="9">
        <f t="shared" si="3"/>
        <v>51.09</v>
      </c>
    </row>
    <row r="16" spans="1:12" ht="16.5" x14ac:dyDescent="0.3">
      <c r="A16" s="18">
        <v>15</v>
      </c>
      <c r="B16" s="5" t="s">
        <v>23</v>
      </c>
      <c r="C16" s="4" t="s">
        <v>12</v>
      </c>
      <c r="D16" s="4">
        <v>8</v>
      </c>
      <c r="E16" s="4">
        <v>801</v>
      </c>
      <c r="F16" s="4" t="str">
        <f t="shared" si="0"/>
        <v>T5-801</v>
      </c>
      <c r="G16" s="9">
        <v>3445.75</v>
      </c>
      <c r="H16" s="9">
        <f t="shared" si="1"/>
        <v>320.12</v>
      </c>
      <c r="I16" s="9">
        <v>1964.07</v>
      </c>
      <c r="J16" s="9">
        <f t="shared" si="2"/>
        <v>182.47</v>
      </c>
      <c r="K16" s="9">
        <v>582.87</v>
      </c>
      <c r="L16" s="9">
        <f t="shared" si="3"/>
        <v>54.15</v>
      </c>
    </row>
    <row r="17" spans="1:12" ht="16.5" x14ac:dyDescent="0.3">
      <c r="A17" s="20">
        <v>16</v>
      </c>
      <c r="B17" s="5" t="s">
        <v>22</v>
      </c>
      <c r="C17" s="4" t="s">
        <v>12</v>
      </c>
      <c r="D17" s="4">
        <v>8</v>
      </c>
      <c r="E17" s="4">
        <v>802</v>
      </c>
      <c r="F17" s="4" t="str">
        <f t="shared" si="0"/>
        <v>T5-802</v>
      </c>
      <c r="G17" s="9">
        <v>3152.62</v>
      </c>
      <c r="H17" s="9">
        <f t="shared" si="1"/>
        <v>292.89</v>
      </c>
      <c r="I17" s="9">
        <v>1797</v>
      </c>
      <c r="J17" s="9">
        <f t="shared" si="2"/>
        <v>166.95</v>
      </c>
      <c r="K17" s="9">
        <v>549.92999999999995</v>
      </c>
      <c r="L17" s="9">
        <f t="shared" si="3"/>
        <v>51.09</v>
      </c>
    </row>
    <row r="18" spans="1:12" ht="16.5" x14ac:dyDescent="0.3">
      <c r="A18" s="18">
        <v>17</v>
      </c>
      <c r="B18" s="5" t="s">
        <v>23</v>
      </c>
      <c r="C18" s="4" t="s">
        <v>12</v>
      </c>
      <c r="D18" s="4">
        <v>9</v>
      </c>
      <c r="E18" s="4">
        <v>901</v>
      </c>
      <c r="F18" s="4" t="str">
        <f t="shared" si="0"/>
        <v>T5-901</v>
      </c>
      <c r="G18" s="9">
        <v>3445.75</v>
      </c>
      <c r="H18" s="9">
        <f t="shared" si="1"/>
        <v>320.12</v>
      </c>
      <c r="I18" s="9">
        <v>1964.07</v>
      </c>
      <c r="J18" s="9">
        <f t="shared" si="2"/>
        <v>182.47</v>
      </c>
      <c r="K18" s="9">
        <v>582.87</v>
      </c>
      <c r="L18" s="9">
        <f t="shared" si="3"/>
        <v>54.15</v>
      </c>
    </row>
    <row r="19" spans="1:12" ht="16.5" x14ac:dyDescent="0.3">
      <c r="A19" s="20">
        <v>18</v>
      </c>
      <c r="B19" s="5" t="s">
        <v>22</v>
      </c>
      <c r="C19" s="4" t="s">
        <v>12</v>
      </c>
      <c r="D19" s="4">
        <v>9</v>
      </c>
      <c r="E19" s="4">
        <v>902</v>
      </c>
      <c r="F19" s="4" t="str">
        <f t="shared" si="0"/>
        <v>T5-902</v>
      </c>
      <c r="G19" s="9">
        <v>3152.62</v>
      </c>
      <c r="H19" s="9">
        <f t="shared" si="1"/>
        <v>292.89</v>
      </c>
      <c r="I19" s="9">
        <v>1797</v>
      </c>
      <c r="J19" s="9">
        <f t="shared" si="2"/>
        <v>166.95</v>
      </c>
      <c r="K19" s="9">
        <v>549.92999999999995</v>
      </c>
      <c r="L19" s="9">
        <f t="shared" si="3"/>
        <v>51.09</v>
      </c>
    </row>
    <row r="20" spans="1:12" ht="16.5" x14ac:dyDescent="0.3">
      <c r="A20" s="18">
        <v>19</v>
      </c>
      <c r="B20" s="5" t="s">
        <v>23</v>
      </c>
      <c r="C20" s="4" t="s">
        <v>12</v>
      </c>
      <c r="D20" s="4">
        <v>10</v>
      </c>
      <c r="E20" s="4">
        <v>1001</v>
      </c>
      <c r="F20" s="4" t="str">
        <f t="shared" si="0"/>
        <v>T5-1001</v>
      </c>
      <c r="G20" s="9">
        <v>3445.75</v>
      </c>
      <c r="H20" s="9">
        <f t="shared" si="1"/>
        <v>320.12</v>
      </c>
      <c r="I20" s="9">
        <v>1964.07</v>
      </c>
      <c r="J20" s="9">
        <f t="shared" si="2"/>
        <v>182.47</v>
      </c>
      <c r="K20" s="9">
        <v>582.87</v>
      </c>
      <c r="L20" s="9">
        <f t="shared" si="3"/>
        <v>54.15</v>
      </c>
    </row>
    <row r="21" spans="1:12" ht="16.5" x14ac:dyDescent="0.3">
      <c r="A21" s="20">
        <v>20</v>
      </c>
      <c r="B21" s="5" t="s">
        <v>22</v>
      </c>
      <c r="C21" s="4" t="s">
        <v>12</v>
      </c>
      <c r="D21" s="4">
        <v>10</v>
      </c>
      <c r="E21" s="4">
        <v>1002</v>
      </c>
      <c r="F21" s="4" t="str">
        <f t="shared" si="0"/>
        <v>T5-1002</v>
      </c>
      <c r="G21" s="9">
        <v>3152.62</v>
      </c>
      <c r="H21" s="9">
        <f t="shared" si="1"/>
        <v>292.89</v>
      </c>
      <c r="I21" s="9">
        <v>1797</v>
      </c>
      <c r="J21" s="9">
        <f t="shared" si="2"/>
        <v>166.95</v>
      </c>
      <c r="K21" s="9">
        <v>549.92999999999995</v>
      </c>
      <c r="L21" s="9">
        <f t="shared" si="3"/>
        <v>51.09</v>
      </c>
    </row>
    <row r="22" spans="1:12" ht="16.5" x14ac:dyDescent="0.3">
      <c r="A22" s="18">
        <v>21</v>
      </c>
      <c r="B22" s="5" t="s">
        <v>23</v>
      </c>
      <c r="C22" s="4" t="s">
        <v>12</v>
      </c>
      <c r="D22" s="4">
        <v>11</v>
      </c>
      <c r="E22" s="4">
        <v>1101</v>
      </c>
      <c r="F22" s="4" t="str">
        <f t="shared" si="0"/>
        <v>T5-1101</v>
      </c>
      <c r="G22" s="9">
        <v>3445.75</v>
      </c>
      <c r="H22" s="9">
        <f t="shared" si="1"/>
        <v>320.12</v>
      </c>
      <c r="I22" s="9">
        <v>1964.07</v>
      </c>
      <c r="J22" s="9">
        <f t="shared" si="2"/>
        <v>182.47</v>
      </c>
      <c r="K22" s="9">
        <v>582.87</v>
      </c>
      <c r="L22" s="9">
        <f t="shared" si="3"/>
        <v>54.15</v>
      </c>
    </row>
    <row r="23" spans="1:12" ht="16.5" x14ac:dyDescent="0.3">
      <c r="A23" s="20">
        <v>22</v>
      </c>
      <c r="B23" s="5" t="s">
        <v>22</v>
      </c>
      <c r="C23" s="4" t="s">
        <v>12</v>
      </c>
      <c r="D23" s="4">
        <v>11</v>
      </c>
      <c r="E23" s="7">
        <v>1102</v>
      </c>
      <c r="F23" s="4" t="str">
        <f t="shared" si="0"/>
        <v>T5-1102</v>
      </c>
      <c r="G23" s="9">
        <v>3152.62</v>
      </c>
      <c r="H23" s="9">
        <f t="shared" si="1"/>
        <v>292.89</v>
      </c>
      <c r="I23" s="9">
        <v>1797</v>
      </c>
      <c r="J23" s="9">
        <f t="shared" si="2"/>
        <v>166.95</v>
      </c>
      <c r="K23" s="9">
        <v>549.92999999999995</v>
      </c>
      <c r="L23" s="9">
        <f t="shared" si="3"/>
        <v>51.09</v>
      </c>
    </row>
    <row r="24" spans="1:12" ht="16.5" x14ac:dyDescent="0.3">
      <c r="A24" s="18">
        <v>23</v>
      </c>
      <c r="B24" s="5" t="s">
        <v>23</v>
      </c>
      <c r="C24" s="4" t="s">
        <v>12</v>
      </c>
      <c r="D24" s="4">
        <v>12</v>
      </c>
      <c r="E24" s="4">
        <v>1201</v>
      </c>
      <c r="F24" s="4" t="str">
        <f t="shared" si="0"/>
        <v>T5-1201</v>
      </c>
      <c r="G24" s="9">
        <v>3445.75</v>
      </c>
      <c r="H24" s="9">
        <f t="shared" si="1"/>
        <v>320.12</v>
      </c>
      <c r="I24" s="9">
        <v>1964.07</v>
      </c>
      <c r="J24" s="9">
        <f t="shared" si="2"/>
        <v>182.47</v>
      </c>
      <c r="K24" s="9">
        <v>582.87</v>
      </c>
      <c r="L24" s="9">
        <f t="shared" si="3"/>
        <v>54.15</v>
      </c>
    </row>
    <row r="25" spans="1:12" ht="16.5" x14ac:dyDescent="0.3">
      <c r="A25" s="20">
        <v>24</v>
      </c>
      <c r="B25" s="5" t="s">
        <v>22</v>
      </c>
      <c r="C25" s="4" t="s">
        <v>12</v>
      </c>
      <c r="D25" s="4">
        <v>12</v>
      </c>
      <c r="E25" s="4">
        <v>1202</v>
      </c>
      <c r="F25" s="4" t="str">
        <f t="shared" si="0"/>
        <v>T5-1202</v>
      </c>
      <c r="G25" s="9">
        <v>3152.62</v>
      </c>
      <c r="H25" s="9">
        <f t="shared" si="1"/>
        <v>292.89</v>
      </c>
      <c r="I25" s="9">
        <v>1797</v>
      </c>
      <c r="J25" s="9">
        <f t="shared" si="2"/>
        <v>166.95</v>
      </c>
      <c r="K25" s="9">
        <v>549.92999999999995</v>
      </c>
      <c r="L25" s="9">
        <f t="shared" si="3"/>
        <v>51.09</v>
      </c>
    </row>
    <row r="26" spans="1:12" ht="16.5" x14ac:dyDescent="0.3">
      <c r="A26" s="18">
        <v>25</v>
      </c>
      <c r="B26" s="5" t="s">
        <v>23</v>
      </c>
      <c r="C26" s="4" t="s">
        <v>12</v>
      </c>
      <c r="D26" s="4">
        <v>12</v>
      </c>
      <c r="E26" s="4" t="s">
        <v>14</v>
      </c>
      <c r="F26" s="4" t="str">
        <f t="shared" si="0"/>
        <v>T5-1201A</v>
      </c>
      <c r="G26" s="9">
        <v>3445.75</v>
      </c>
      <c r="H26" s="9">
        <f t="shared" si="1"/>
        <v>320.12</v>
      </c>
      <c r="I26" s="9">
        <v>1964.07</v>
      </c>
      <c r="J26" s="9">
        <f t="shared" si="2"/>
        <v>182.47</v>
      </c>
      <c r="K26" s="9">
        <v>582.87</v>
      </c>
      <c r="L26" s="9">
        <f t="shared" si="3"/>
        <v>54.15</v>
      </c>
    </row>
    <row r="27" spans="1:12" ht="16.5" x14ac:dyDescent="0.3">
      <c r="A27" s="20">
        <v>26</v>
      </c>
      <c r="B27" s="5" t="s">
        <v>22</v>
      </c>
      <c r="C27" s="4" t="s">
        <v>12</v>
      </c>
      <c r="D27" s="4">
        <v>12</v>
      </c>
      <c r="E27" s="4" t="s">
        <v>15</v>
      </c>
      <c r="F27" s="4" t="str">
        <f t="shared" si="0"/>
        <v>T5-1202A</v>
      </c>
      <c r="G27" s="9">
        <v>3152.62</v>
      </c>
      <c r="H27" s="9">
        <f t="shared" si="1"/>
        <v>292.89</v>
      </c>
      <c r="I27" s="9">
        <v>1797</v>
      </c>
      <c r="J27" s="9">
        <f t="shared" si="2"/>
        <v>166.95</v>
      </c>
      <c r="K27" s="9">
        <v>549.92999999999995</v>
      </c>
      <c r="L27" s="9">
        <f t="shared" si="3"/>
        <v>51.09</v>
      </c>
    </row>
    <row r="28" spans="1:12" ht="16.5" x14ac:dyDescent="0.3">
      <c r="A28" s="18">
        <v>27</v>
      </c>
      <c r="B28" s="5" t="s">
        <v>23</v>
      </c>
      <c r="C28" s="4" t="s">
        <v>12</v>
      </c>
      <c r="D28" s="4">
        <v>14</v>
      </c>
      <c r="E28" s="4">
        <v>1401</v>
      </c>
      <c r="F28" s="4" t="str">
        <f t="shared" si="0"/>
        <v>T5-1401</v>
      </c>
      <c r="G28" s="9">
        <v>3445.75</v>
      </c>
      <c r="H28" s="9">
        <f t="shared" si="1"/>
        <v>320.12</v>
      </c>
      <c r="I28" s="9">
        <v>1964.07</v>
      </c>
      <c r="J28" s="9">
        <f t="shared" si="2"/>
        <v>182.47</v>
      </c>
      <c r="K28" s="9">
        <v>582.87</v>
      </c>
      <c r="L28" s="9">
        <f t="shared" si="3"/>
        <v>54.15</v>
      </c>
    </row>
    <row r="29" spans="1:12" ht="16.5" x14ac:dyDescent="0.3">
      <c r="A29" s="20">
        <v>28</v>
      </c>
      <c r="B29" s="5" t="s">
        <v>22</v>
      </c>
      <c r="C29" s="4" t="s">
        <v>12</v>
      </c>
      <c r="D29" s="4">
        <v>14</v>
      </c>
      <c r="E29" s="4">
        <v>1402</v>
      </c>
      <c r="F29" s="4" t="str">
        <f t="shared" si="0"/>
        <v>T5-1402</v>
      </c>
      <c r="G29" s="9">
        <v>3152.62</v>
      </c>
      <c r="H29" s="9">
        <f t="shared" si="1"/>
        <v>292.89</v>
      </c>
      <c r="I29" s="9">
        <v>1797</v>
      </c>
      <c r="J29" s="9">
        <f t="shared" si="2"/>
        <v>166.95</v>
      </c>
      <c r="K29" s="9">
        <v>549.92999999999995</v>
      </c>
      <c r="L29" s="9">
        <f t="shared" si="3"/>
        <v>51.09</v>
      </c>
    </row>
    <row r="30" spans="1:12" ht="16.5" x14ac:dyDescent="0.3">
      <c r="A30" s="18">
        <v>29</v>
      </c>
      <c r="B30" s="5" t="s">
        <v>23</v>
      </c>
      <c r="C30" s="4" t="s">
        <v>12</v>
      </c>
      <c r="D30" s="4">
        <v>15</v>
      </c>
      <c r="E30" s="4">
        <v>1501</v>
      </c>
      <c r="F30" s="4" t="str">
        <f t="shared" si="0"/>
        <v>T5-1501</v>
      </c>
      <c r="G30" s="9">
        <v>3445.75</v>
      </c>
      <c r="H30" s="9">
        <f t="shared" si="1"/>
        <v>320.12</v>
      </c>
      <c r="I30" s="9">
        <v>1964.07</v>
      </c>
      <c r="J30" s="9">
        <f t="shared" si="2"/>
        <v>182.47</v>
      </c>
      <c r="K30" s="9">
        <v>582.87</v>
      </c>
      <c r="L30" s="9">
        <f t="shared" si="3"/>
        <v>54.15</v>
      </c>
    </row>
    <row r="31" spans="1:12" ht="16.5" x14ac:dyDescent="0.3">
      <c r="A31" s="20">
        <v>30</v>
      </c>
      <c r="B31" s="5" t="s">
        <v>22</v>
      </c>
      <c r="C31" s="4" t="s">
        <v>12</v>
      </c>
      <c r="D31" s="4">
        <v>15</v>
      </c>
      <c r="E31" s="4">
        <v>1502</v>
      </c>
      <c r="F31" s="4" t="str">
        <f t="shared" si="0"/>
        <v>T5-1502</v>
      </c>
      <c r="G31" s="9">
        <v>3152.62</v>
      </c>
      <c r="H31" s="9">
        <f t="shared" si="1"/>
        <v>292.89</v>
      </c>
      <c r="I31" s="9">
        <v>1797</v>
      </c>
      <c r="J31" s="9">
        <f t="shared" si="2"/>
        <v>166.95</v>
      </c>
      <c r="K31" s="9">
        <v>549.92999999999995</v>
      </c>
      <c r="L31" s="9">
        <f t="shared" si="3"/>
        <v>51.09</v>
      </c>
    </row>
    <row r="32" spans="1:12" ht="16.5" x14ac:dyDescent="0.3">
      <c r="A32" s="18">
        <v>31</v>
      </c>
      <c r="B32" s="5" t="s">
        <v>23</v>
      </c>
      <c r="C32" s="4" t="s">
        <v>12</v>
      </c>
      <c r="D32" s="4">
        <v>16</v>
      </c>
      <c r="E32" s="4">
        <v>1601</v>
      </c>
      <c r="F32" s="4" t="str">
        <f t="shared" si="0"/>
        <v>T5-1601</v>
      </c>
      <c r="G32" s="9">
        <v>3445.75</v>
      </c>
      <c r="H32" s="9">
        <f t="shared" si="1"/>
        <v>320.12</v>
      </c>
      <c r="I32" s="9">
        <v>1964.07</v>
      </c>
      <c r="J32" s="9">
        <f t="shared" si="2"/>
        <v>182.47</v>
      </c>
      <c r="K32" s="9">
        <v>582.87</v>
      </c>
      <c r="L32" s="9">
        <f t="shared" si="3"/>
        <v>54.15</v>
      </c>
    </row>
    <row r="33" spans="1:12" ht="16.5" x14ac:dyDescent="0.3">
      <c r="A33" s="20">
        <v>32</v>
      </c>
      <c r="B33" s="5" t="s">
        <v>22</v>
      </c>
      <c r="C33" s="4" t="s">
        <v>12</v>
      </c>
      <c r="D33" s="4">
        <v>16</v>
      </c>
      <c r="E33" s="4">
        <v>1602</v>
      </c>
      <c r="F33" s="4" t="str">
        <f t="shared" si="0"/>
        <v>T5-1602</v>
      </c>
      <c r="G33" s="9">
        <v>3152.62</v>
      </c>
      <c r="H33" s="9">
        <f t="shared" si="1"/>
        <v>292.89</v>
      </c>
      <c r="I33" s="9">
        <v>1797</v>
      </c>
      <c r="J33" s="9">
        <f t="shared" si="2"/>
        <v>166.95</v>
      </c>
      <c r="K33" s="9">
        <v>549.92999999999995</v>
      </c>
      <c r="L33" s="9">
        <f t="shared" si="3"/>
        <v>51.09</v>
      </c>
    </row>
    <row r="34" spans="1:12" ht="16.5" x14ac:dyDescent="0.3">
      <c r="A34" s="18">
        <v>33</v>
      </c>
      <c r="B34" s="5" t="s">
        <v>23</v>
      </c>
      <c r="C34" s="4" t="s">
        <v>12</v>
      </c>
      <c r="D34" s="4">
        <v>17</v>
      </c>
      <c r="E34" s="4">
        <v>1701</v>
      </c>
      <c r="F34" s="4" t="str">
        <f t="shared" si="0"/>
        <v>T5-1701</v>
      </c>
      <c r="G34" s="9">
        <v>3445.75</v>
      </c>
      <c r="H34" s="9">
        <f t="shared" si="1"/>
        <v>320.12</v>
      </c>
      <c r="I34" s="9">
        <v>1964.07</v>
      </c>
      <c r="J34" s="9">
        <f t="shared" si="2"/>
        <v>182.47</v>
      </c>
      <c r="K34" s="9">
        <v>582.87</v>
      </c>
      <c r="L34" s="9">
        <f t="shared" si="3"/>
        <v>54.15</v>
      </c>
    </row>
    <row r="35" spans="1:12" ht="16.5" x14ac:dyDescent="0.3">
      <c r="A35" s="20">
        <v>34</v>
      </c>
      <c r="B35" s="5" t="s">
        <v>22</v>
      </c>
      <c r="C35" s="4" t="s">
        <v>12</v>
      </c>
      <c r="D35" s="4">
        <v>17</v>
      </c>
      <c r="E35" s="4">
        <v>1702</v>
      </c>
      <c r="F35" s="4" t="str">
        <f t="shared" si="0"/>
        <v>T5-1702</v>
      </c>
      <c r="G35" s="9">
        <v>3152.62</v>
      </c>
      <c r="H35" s="9">
        <f t="shared" si="1"/>
        <v>292.89</v>
      </c>
      <c r="I35" s="9">
        <v>1797</v>
      </c>
      <c r="J35" s="9">
        <f t="shared" si="2"/>
        <v>166.95</v>
      </c>
      <c r="K35" s="9">
        <v>549.92999999999995</v>
      </c>
      <c r="L35" s="9">
        <f t="shared" si="3"/>
        <v>51.09</v>
      </c>
    </row>
    <row r="36" spans="1:12" ht="16.5" x14ac:dyDescent="0.3">
      <c r="A36" s="18">
        <v>35</v>
      </c>
      <c r="B36" s="5" t="s">
        <v>23</v>
      </c>
      <c r="C36" s="4" t="s">
        <v>12</v>
      </c>
      <c r="D36" s="4">
        <v>18</v>
      </c>
      <c r="E36" s="4">
        <v>1801</v>
      </c>
      <c r="F36" s="4" t="str">
        <f t="shared" si="0"/>
        <v>T5-1801</v>
      </c>
      <c r="G36" s="9">
        <v>3445.75</v>
      </c>
      <c r="H36" s="9">
        <f t="shared" si="1"/>
        <v>320.12</v>
      </c>
      <c r="I36" s="9">
        <v>1964.07</v>
      </c>
      <c r="J36" s="9">
        <f t="shared" si="2"/>
        <v>182.47</v>
      </c>
      <c r="K36" s="9">
        <v>582.87</v>
      </c>
      <c r="L36" s="9">
        <f t="shared" si="3"/>
        <v>54.15</v>
      </c>
    </row>
    <row r="37" spans="1:12" ht="16.5" x14ac:dyDescent="0.3">
      <c r="A37" s="20">
        <v>36</v>
      </c>
      <c r="B37" s="5" t="s">
        <v>22</v>
      </c>
      <c r="C37" s="4" t="s">
        <v>12</v>
      </c>
      <c r="D37" s="4">
        <v>18</v>
      </c>
      <c r="E37" s="4">
        <v>1802</v>
      </c>
      <c r="F37" s="4" t="str">
        <f t="shared" si="0"/>
        <v>T5-1802</v>
      </c>
      <c r="G37" s="9">
        <v>3152.62</v>
      </c>
      <c r="H37" s="9">
        <f t="shared" si="1"/>
        <v>292.89</v>
      </c>
      <c r="I37" s="9">
        <v>1797</v>
      </c>
      <c r="J37" s="9">
        <f t="shared" si="2"/>
        <v>166.95</v>
      </c>
      <c r="K37" s="9">
        <v>549.92999999999995</v>
      </c>
      <c r="L37" s="9">
        <f t="shared" si="3"/>
        <v>51.09</v>
      </c>
    </row>
    <row r="38" spans="1:12" ht="16.5" x14ac:dyDescent="0.3">
      <c r="A38" s="18">
        <v>37</v>
      </c>
      <c r="B38" s="5" t="s">
        <v>23</v>
      </c>
      <c r="C38" s="4" t="s">
        <v>12</v>
      </c>
      <c r="D38" s="4">
        <v>19</v>
      </c>
      <c r="E38" s="4">
        <v>1901</v>
      </c>
      <c r="F38" s="4" t="str">
        <f t="shared" si="0"/>
        <v>T5-1901</v>
      </c>
      <c r="G38" s="9">
        <v>3445.75</v>
      </c>
      <c r="H38" s="9">
        <f t="shared" si="1"/>
        <v>320.12</v>
      </c>
      <c r="I38" s="9">
        <v>1964.07</v>
      </c>
      <c r="J38" s="9">
        <f t="shared" si="2"/>
        <v>182.47</v>
      </c>
      <c r="K38" s="9">
        <v>582.87</v>
      </c>
      <c r="L38" s="9">
        <f t="shared" si="3"/>
        <v>54.15</v>
      </c>
    </row>
    <row r="39" spans="1:12" ht="16.5" x14ac:dyDescent="0.3">
      <c r="A39" s="20">
        <v>38</v>
      </c>
      <c r="B39" s="5" t="s">
        <v>22</v>
      </c>
      <c r="C39" s="4" t="s">
        <v>12</v>
      </c>
      <c r="D39" s="4">
        <v>19</v>
      </c>
      <c r="E39" s="8">
        <v>1902</v>
      </c>
      <c r="F39" s="4" t="str">
        <f t="shared" si="0"/>
        <v>T5-1902</v>
      </c>
      <c r="G39" s="9">
        <v>3152.62</v>
      </c>
      <c r="H39" s="9">
        <f t="shared" si="1"/>
        <v>292.89</v>
      </c>
      <c r="I39" s="9">
        <v>1797</v>
      </c>
      <c r="J39" s="9">
        <f t="shared" si="2"/>
        <v>166.95</v>
      </c>
      <c r="K39" s="9">
        <v>549.92999999999995</v>
      </c>
      <c r="L39" s="9">
        <f t="shared" si="3"/>
        <v>51.09</v>
      </c>
    </row>
    <row r="40" spans="1:12" ht="16.5" x14ac:dyDescent="0.3">
      <c r="A40" s="18">
        <v>39</v>
      </c>
      <c r="B40" s="5" t="s">
        <v>23</v>
      </c>
      <c r="C40" s="4" t="s">
        <v>12</v>
      </c>
      <c r="D40" s="4">
        <v>20</v>
      </c>
      <c r="E40" s="4">
        <v>2001</v>
      </c>
      <c r="F40" s="4" t="str">
        <f t="shared" si="0"/>
        <v>T5-2001</v>
      </c>
      <c r="G40" s="9">
        <v>3445.75</v>
      </c>
      <c r="H40" s="9">
        <f t="shared" si="1"/>
        <v>320.12</v>
      </c>
      <c r="I40" s="9">
        <v>1964.07</v>
      </c>
      <c r="J40" s="9">
        <f t="shared" si="2"/>
        <v>182.47</v>
      </c>
      <c r="K40" s="9">
        <v>582.87</v>
      </c>
      <c r="L40" s="9">
        <f t="shared" si="3"/>
        <v>54.15</v>
      </c>
    </row>
    <row r="41" spans="1:12" ht="16.5" x14ac:dyDescent="0.3">
      <c r="A41" s="20">
        <v>40</v>
      </c>
      <c r="B41" s="5" t="s">
        <v>22</v>
      </c>
      <c r="C41" s="4" t="s">
        <v>12</v>
      </c>
      <c r="D41" s="4">
        <v>20</v>
      </c>
      <c r="E41" s="4">
        <v>2002</v>
      </c>
      <c r="F41" s="4" t="str">
        <f t="shared" si="0"/>
        <v>T5-2002</v>
      </c>
      <c r="G41" s="9">
        <v>3152.62</v>
      </c>
      <c r="H41" s="9">
        <f t="shared" si="1"/>
        <v>292.89</v>
      </c>
      <c r="I41" s="9">
        <v>1797</v>
      </c>
      <c r="J41" s="9">
        <f t="shared" si="2"/>
        <v>166.95</v>
      </c>
      <c r="K41" s="9">
        <v>549.92999999999995</v>
      </c>
      <c r="L41" s="9">
        <f t="shared" si="3"/>
        <v>51.09</v>
      </c>
    </row>
    <row r="42" spans="1:12" ht="16.5" x14ac:dyDescent="0.3">
      <c r="A42" s="18">
        <v>41</v>
      </c>
      <c r="B42" s="5" t="s">
        <v>23</v>
      </c>
      <c r="C42" s="4" t="s">
        <v>12</v>
      </c>
      <c r="D42" s="4">
        <v>21</v>
      </c>
      <c r="E42" s="4">
        <v>2101</v>
      </c>
      <c r="F42" s="4" t="str">
        <f t="shared" si="0"/>
        <v>T5-2101</v>
      </c>
      <c r="G42" s="9">
        <v>3445.75</v>
      </c>
      <c r="H42" s="9">
        <f t="shared" si="1"/>
        <v>320.12</v>
      </c>
      <c r="I42" s="9">
        <v>1964.07</v>
      </c>
      <c r="J42" s="9">
        <f t="shared" si="2"/>
        <v>182.47</v>
      </c>
      <c r="K42" s="9">
        <v>582.87</v>
      </c>
      <c r="L42" s="9">
        <f t="shared" si="3"/>
        <v>54.15</v>
      </c>
    </row>
    <row r="43" spans="1:12" ht="16.5" x14ac:dyDescent="0.3">
      <c r="A43" s="20">
        <v>42</v>
      </c>
      <c r="B43" s="5" t="s">
        <v>22</v>
      </c>
      <c r="C43" s="4" t="s">
        <v>12</v>
      </c>
      <c r="D43" s="4">
        <v>21</v>
      </c>
      <c r="E43" s="4">
        <v>2102</v>
      </c>
      <c r="F43" s="4" t="str">
        <f t="shared" si="0"/>
        <v>T5-2102</v>
      </c>
      <c r="G43" s="9">
        <v>3152.62</v>
      </c>
      <c r="H43" s="9">
        <f t="shared" si="1"/>
        <v>292.89</v>
      </c>
      <c r="I43" s="9">
        <v>1797</v>
      </c>
      <c r="J43" s="9">
        <f t="shared" si="2"/>
        <v>166.95</v>
      </c>
      <c r="K43" s="9">
        <v>549.92999999999995</v>
      </c>
      <c r="L43" s="9">
        <f t="shared" si="3"/>
        <v>51.09</v>
      </c>
    </row>
    <row r="44" spans="1:12" ht="16.5" x14ac:dyDescent="0.3">
      <c r="A44" s="18">
        <v>43</v>
      </c>
      <c r="B44" s="5" t="s">
        <v>23</v>
      </c>
      <c r="C44" s="4" t="s">
        <v>12</v>
      </c>
      <c r="D44" s="4">
        <v>22</v>
      </c>
      <c r="E44" s="4">
        <v>2201</v>
      </c>
      <c r="F44" s="4" t="str">
        <f t="shared" si="0"/>
        <v>T5-2201</v>
      </c>
      <c r="G44" s="9">
        <v>3445.75</v>
      </c>
      <c r="H44" s="9">
        <f t="shared" si="1"/>
        <v>320.12</v>
      </c>
      <c r="I44" s="9">
        <v>1964.07</v>
      </c>
      <c r="J44" s="9">
        <f t="shared" si="2"/>
        <v>182.47</v>
      </c>
      <c r="K44" s="9">
        <v>582.87</v>
      </c>
      <c r="L44" s="9">
        <f t="shared" si="3"/>
        <v>54.15</v>
      </c>
    </row>
    <row r="45" spans="1:12" ht="16.5" x14ac:dyDescent="0.3">
      <c r="A45" s="20">
        <v>44</v>
      </c>
      <c r="B45" s="5" t="s">
        <v>22</v>
      </c>
      <c r="C45" s="4" t="s">
        <v>12</v>
      </c>
      <c r="D45" s="4">
        <v>22</v>
      </c>
      <c r="E45" s="4">
        <v>2202</v>
      </c>
      <c r="F45" s="4" t="str">
        <f t="shared" si="0"/>
        <v>T5-2202</v>
      </c>
      <c r="G45" s="9">
        <v>3152.62</v>
      </c>
      <c r="H45" s="9">
        <f t="shared" si="1"/>
        <v>292.89</v>
      </c>
      <c r="I45" s="9">
        <v>1797</v>
      </c>
      <c r="J45" s="9">
        <f t="shared" si="2"/>
        <v>166.95</v>
      </c>
      <c r="K45" s="9">
        <v>549.92999999999995</v>
      </c>
      <c r="L45" s="9">
        <f t="shared" si="3"/>
        <v>51.09</v>
      </c>
    </row>
    <row r="46" spans="1:12" ht="16.5" x14ac:dyDescent="0.3">
      <c r="A46" s="18">
        <v>45</v>
      </c>
      <c r="B46" s="5" t="s">
        <v>23</v>
      </c>
      <c r="C46" s="4" t="s">
        <v>12</v>
      </c>
      <c r="D46" s="4">
        <v>23</v>
      </c>
      <c r="E46" s="4">
        <v>2301</v>
      </c>
      <c r="F46" s="4" t="str">
        <f t="shared" si="0"/>
        <v>T5-2301</v>
      </c>
      <c r="G46" s="9">
        <v>3445.75</v>
      </c>
      <c r="H46" s="9">
        <f t="shared" si="1"/>
        <v>320.12</v>
      </c>
      <c r="I46" s="9">
        <v>1964.07</v>
      </c>
      <c r="J46" s="9">
        <f t="shared" si="2"/>
        <v>182.47</v>
      </c>
      <c r="K46" s="9">
        <v>582.87</v>
      </c>
      <c r="L46" s="9">
        <f t="shared" si="3"/>
        <v>54.15</v>
      </c>
    </row>
    <row r="47" spans="1:12" ht="16.5" x14ac:dyDescent="0.3">
      <c r="A47" s="20">
        <v>46</v>
      </c>
      <c r="B47" s="5" t="s">
        <v>22</v>
      </c>
      <c r="C47" s="4" t="s">
        <v>12</v>
      </c>
      <c r="D47" s="4">
        <v>23</v>
      </c>
      <c r="E47" s="4">
        <v>2302</v>
      </c>
      <c r="F47" s="4" t="str">
        <f t="shared" si="0"/>
        <v>T5-2302</v>
      </c>
      <c r="G47" s="9">
        <v>3152.62</v>
      </c>
      <c r="H47" s="9">
        <f t="shared" si="1"/>
        <v>292.89</v>
      </c>
      <c r="I47" s="9">
        <v>1797</v>
      </c>
      <c r="J47" s="9">
        <f t="shared" si="2"/>
        <v>166.95</v>
      </c>
      <c r="K47" s="9">
        <v>549.92999999999995</v>
      </c>
      <c r="L47" s="9">
        <f t="shared" si="3"/>
        <v>51.09</v>
      </c>
    </row>
    <row r="48" spans="1:12" ht="16.5" x14ac:dyDescent="0.3">
      <c r="A48" s="18">
        <v>47</v>
      </c>
      <c r="B48" s="5" t="s">
        <v>23</v>
      </c>
      <c r="C48" s="4" t="s">
        <v>12</v>
      </c>
      <c r="D48" s="4">
        <v>24</v>
      </c>
      <c r="E48" s="4">
        <v>2401</v>
      </c>
      <c r="F48" s="4" t="str">
        <f t="shared" si="0"/>
        <v>T5-2401</v>
      </c>
      <c r="G48" s="9">
        <v>3445.75</v>
      </c>
      <c r="H48" s="9">
        <f t="shared" si="1"/>
        <v>320.12</v>
      </c>
      <c r="I48" s="9">
        <v>1964.07</v>
      </c>
      <c r="J48" s="9">
        <f t="shared" si="2"/>
        <v>182.47</v>
      </c>
      <c r="K48" s="9">
        <v>582.87</v>
      </c>
      <c r="L48" s="9">
        <f t="shared" si="3"/>
        <v>54.15</v>
      </c>
    </row>
    <row r="49" spans="1:12" ht="16.5" x14ac:dyDescent="0.3">
      <c r="A49" s="20">
        <v>48</v>
      </c>
      <c r="B49" s="5" t="s">
        <v>22</v>
      </c>
      <c r="C49" s="4" t="s">
        <v>12</v>
      </c>
      <c r="D49" s="4">
        <v>24</v>
      </c>
      <c r="E49" s="4">
        <v>2402</v>
      </c>
      <c r="F49" s="4" t="str">
        <f t="shared" si="0"/>
        <v>T5-2402</v>
      </c>
      <c r="G49" s="9">
        <v>3152.62</v>
      </c>
      <c r="H49" s="9">
        <f t="shared" si="1"/>
        <v>292.89</v>
      </c>
      <c r="I49" s="9">
        <v>1797</v>
      </c>
      <c r="J49" s="9">
        <f t="shared" si="2"/>
        <v>166.95</v>
      </c>
      <c r="K49" s="9">
        <v>549.92999999999995</v>
      </c>
      <c r="L49" s="9">
        <f t="shared" si="3"/>
        <v>51.09</v>
      </c>
    </row>
    <row r="50" spans="1:12" ht="16.5" x14ac:dyDescent="0.3">
      <c r="A50" s="18">
        <v>49</v>
      </c>
      <c r="B50" s="5" t="s">
        <v>23</v>
      </c>
      <c r="C50" s="4" t="s">
        <v>12</v>
      </c>
      <c r="D50" s="4">
        <v>25</v>
      </c>
      <c r="E50" s="4">
        <v>2501</v>
      </c>
      <c r="F50" s="4" t="str">
        <f t="shared" si="0"/>
        <v>T5-2501</v>
      </c>
      <c r="G50" s="9">
        <v>3445.75</v>
      </c>
      <c r="H50" s="9">
        <f t="shared" si="1"/>
        <v>320.12</v>
      </c>
      <c r="I50" s="9">
        <v>1964.07</v>
      </c>
      <c r="J50" s="9">
        <f t="shared" si="2"/>
        <v>182.47</v>
      </c>
      <c r="K50" s="9">
        <v>582.87</v>
      </c>
      <c r="L50" s="9">
        <f t="shared" si="3"/>
        <v>54.15</v>
      </c>
    </row>
    <row r="51" spans="1:12" ht="16.5" x14ac:dyDescent="0.3">
      <c r="A51" s="20">
        <v>50</v>
      </c>
      <c r="B51" s="5" t="s">
        <v>22</v>
      </c>
      <c r="C51" s="4" t="s">
        <v>12</v>
      </c>
      <c r="D51" s="4">
        <v>25</v>
      </c>
      <c r="E51" s="4">
        <v>2502</v>
      </c>
      <c r="F51" s="4" t="str">
        <f t="shared" si="0"/>
        <v>T5-2502</v>
      </c>
      <c r="G51" s="9">
        <v>3152.62</v>
      </c>
      <c r="H51" s="9">
        <f t="shared" si="1"/>
        <v>292.89</v>
      </c>
      <c r="I51" s="9">
        <v>1797</v>
      </c>
      <c r="J51" s="9">
        <f t="shared" si="2"/>
        <v>166.95</v>
      </c>
      <c r="K51" s="9">
        <v>549.92999999999995</v>
      </c>
      <c r="L51" s="9">
        <f t="shared" si="3"/>
        <v>51.09</v>
      </c>
    </row>
    <row r="52" spans="1:12" ht="16.5" x14ac:dyDescent="0.3">
      <c r="A52" s="18">
        <v>51</v>
      </c>
      <c r="B52" s="5" t="s">
        <v>23</v>
      </c>
      <c r="C52" s="4" t="s">
        <v>12</v>
      </c>
      <c r="D52" s="4">
        <v>26</v>
      </c>
      <c r="E52" s="4">
        <v>2601</v>
      </c>
      <c r="F52" s="4" t="str">
        <f t="shared" si="0"/>
        <v>T5-2601</v>
      </c>
      <c r="G52" s="9">
        <v>3445.75</v>
      </c>
      <c r="H52" s="9">
        <f t="shared" si="1"/>
        <v>320.12</v>
      </c>
      <c r="I52" s="9">
        <v>1964.07</v>
      </c>
      <c r="J52" s="9">
        <f t="shared" si="2"/>
        <v>182.47</v>
      </c>
      <c r="K52" s="9">
        <v>582.87</v>
      </c>
      <c r="L52" s="9">
        <f t="shared" si="3"/>
        <v>54.15</v>
      </c>
    </row>
    <row r="53" spans="1:12" ht="16.5" x14ac:dyDescent="0.3">
      <c r="A53" s="20">
        <v>52</v>
      </c>
      <c r="B53" s="5" t="s">
        <v>22</v>
      </c>
      <c r="C53" s="4" t="s">
        <v>12</v>
      </c>
      <c r="D53" s="4">
        <v>26</v>
      </c>
      <c r="E53" s="4">
        <v>2602</v>
      </c>
      <c r="F53" s="4" t="str">
        <f t="shared" si="0"/>
        <v>T5-2602</v>
      </c>
      <c r="G53" s="9">
        <v>3152.62</v>
      </c>
      <c r="H53" s="9">
        <f t="shared" si="1"/>
        <v>292.89</v>
      </c>
      <c r="I53" s="9">
        <v>1797</v>
      </c>
      <c r="J53" s="9">
        <f t="shared" si="2"/>
        <v>166.95</v>
      </c>
      <c r="K53" s="9">
        <v>549.92999999999995</v>
      </c>
      <c r="L53" s="9">
        <f t="shared" si="3"/>
        <v>51.09</v>
      </c>
    </row>
    <row r="54" spans="1:12" ht="16.5" x14ac:dyDescent="0.3">
      <c r="A54" s="18">
        <v>53</v>
      </c>
      <c r="B54" s="5" t="s">
        <v>23</v>
      </c>
      <c r="C54" s="4" t="s">
        <v>12</v>
      </c>
      <c r="D54" s="4">
        <v>27</v>
      </c>
      <c r="E54" s="4">
        <v>2701</v>
      </c>
      <c r="F54" s="4" t="str">
        <f t="shared" si="0"/>
        <v>T5-2701</v>
      </c>
      <c r="G54" s="9">
        <v>3445.75</v>
      </c>
      <c r="H54" s="9">
        <f t="shared" si="1"/>
        <v>320.12</v>
      </c>
      <c r="I54" s="9">
        <v>1964.07</v>
      </c>
      <c r="J54" s="9">
        <f t="shared" si="2"/>
        <v>182.47</v>
      </c>
      <c r="K54" s="9">
        <v>582.87</v>
      </c>
      <c r="L54" s="9">
        <f t="shared" si="3"/>
        <v>54.15</v>
      </c>
    </row>
    <row r="55" spans="1:12" ht="16.5" x14ac:dyDescent="0.3">
      <c r="A55" s="20">
        <v>54</v>
      </c>
      <c r="B55" s="5" t="s">
        <v>22</v>
      </c>
      <c r="C55" s="4" t="s">
        <v>12</v>
      </c>
      <c r="D55" s="4">
        <v>27</v>
      </c>
      <c r="E55" s="4">
        <v>2702</v>
      </c>
      <c r="F55" s="4" t="str">
        <f t="shared" si="0"/>
        <v>T5-2702</v>
      </c>
      <c r="G55" s="9">
        <v>3152.62</v>
      </c>
      <c r="H55" s="9">
        <f t="shared" si="1"/>
        <v>292.89</v>
      </c>
      <c r="I55" s="9">
        <v>1797</v>
      </c>
      <c r="J55" s="9">
        <f t="shared" si="2"/>
        <v>166.95</v>
      </c>
      <c r="K55" s="9">
        <v>549.92999999999995</v>
      </c>
      <c r="L55" s="9">
        <f t="shared" si="3"/>
        <v>51.09</v>
      </c>
    </row>
    <row r="56" spans="1:12" ht="16.5" x14ac:dyDescent="0.3">
      <c r="A56" s="18">
        <v>55</v>
      </c>
      <c r="B56" s="5" t="s">
        <v>23</v>
      </c>
      <c r="C56" s="4" t="s">
        <v>12</v>
      </c>
      <c r="D56" s="4">
        <v>28</v>
      </c>
      <c r="E56" s="4">
        <v>2801</v>
      </c>
      <c r="F56" s="4" t="str">
        <f t="shared" si="0"/>
        <v>T5-2801</v>
      </c>
      <c r="G56" s="9">
        <v>3445.75</v>
      </c>
      <c r="H56" s="9">
        <f t="shared" si="1"/>
        <v>320.12</v>
      </c>
      <c r="I56" s="9">
        <v>1964.07</v>
      </c>
      <c r="J56" s="9">
        <f t="shared" si="2"/>
        <v>182.47</v>
      </c>
      <c r="K56" s="9">
        <v>582.87</v>
      </c>
      <c r="L56" s="9">
        <f t="shared" si="3"/>
        <v>54.15</v>
      </c>
    </row>
    <row r="57" spans="1:12" ht="16.5" x14ac:dyDescent="0.3">
      <c r="A57" s="20">
        <v>56</v>
      </c>
      <c r="B57" s="5" t="s">
        <v>22</v>
      </c>
      <c r="C57" s="4" t="s">
        <v>12</v>
      </c>
      <c r="D57" s="4">
        <v>28</v>
      </c>
      <c r="E57" s="4">
        <v>2802</v>
      </c>
      <c r="F57" s="4" t="str">
        <f t="shared" si="0"/>
        <v>T5-2802</v>
      </c>
      <c r="G57" s="9">
        <v>3152.62</v>
      </c>
      <c r="H57" s="9">
        <f t="shared" si="1"/>
        <v>292.89</v>
      </c>
      <c r="I57" s="9">
        <v>1797</v>
      </c>
      <c r="J57" s="9">
        <f t="shared" si="2"/>
        <v>166.95</v>
      </c>
      <c r="K57" s="9">
        <v>549.92999999999995</v>
      </c>
      <c r="L57" s="9">
        <f t="shared" si="3"/>
        <v>51.09</v>
      </c>
    </row>
    <row r="58" spans="1:12" ht="16.5" x14ac:dyDescent="0.3">
      <c r="A58" s="18">
        <v>57</v>
      </c>
      <c r="B58" s="5" t="s">
        <v>23</v>
      </c>
      <c r="C58" s="4" t="s">
        <v>12</v>
      </c>
      <c r="D58" s="4">
        <v>29</v>
      </c>
      <c r="E58" s="4">
        <v>2901</v>
      </c>
      <c r="F58" s="4" t="str">
        <f t="shared" si="0"/>
        <v>T5-2901</v>
      </c>
      <c r="G58" s="9">
        <v>3445.75</v>
      </c>
      <c r="H58" s="9">
        <f t="shared" si="1"/>
        <v>320.12</v>
      </c>
      <c r="I58" s="9">
        <v>1964.07</v>
      </c>
      <c r="J58" s="9">
        <f t="shared" si="2"/>
        <v>182.47</v>
      </c>
      <c r="K58" s="9">
        <v>582.87</v>
      </c>
      <c r="L58" s="9">
        <f t="shared" si="3"/>
        <v>54.15</v>
      </c>
    </row>
    <row r="59" spans="1:12" ht="16.5" x14ac:dyDescent="0.3">
      <c r="A59" s="20">
        <v>58</v>
      </c>
      <c r="B59" s="5" t="s">
        <v>22</v>
      </c>
      <c r="C59" s="4" t="s">
        <v>12</v>
      </c>
      <c r="D59" s="4">
        <v>29</v>
      </c>
      <c r="E59" s="4">
        <v>2902</v>
      </c>
      <c r="F59" s="4" t="str">
        <f t="shared" si="0"/>
        <v>T5-2902</v>
      </c>
      <c r="G59" s="9">
        <v>3152.62</v>
      </c>
      <c r="H59" s="9">
        <f t="shared" si="1"/>
        <v>292.89</v>
      </c>
      <c r="I59" s="9">
        <v>1797</v>
      </c>
      <c r="J59" s="9">
        <f t="shared" si="2"/>
        <v>166.95</v>
      </c>
      <c r="K59" s="9">
        <v>549.92999999999995</v>
      </c>
      <c r="L59" s="9">
        <f t="shared" si="3"/>
        <v>51.09</v>
      </c>
    </row>
    <row r="60" spans="1:12" ht="16.5" x14ac:dyDescent="0.3">
      <c r="A60" s="18">
        <v>59</v>
      </c>
      <c r="B60" s="5" t="s">
        <v>23</v>
      </c>
      <c r="C60" s="4" t="s">
        <v>12</v>
      </c>
      <c r="D60" s="4">
        <v>30</v>
      </c>
      <c r="E60" s="4">
        <v>3001</v>
      </c>
      <c r="F60" s="4" t="str">
        <f t="shared" si="0"/>
        <v>T5-3001</v>
      </c>
      <c r="G60" s="9">
        <v>3445.75</v>
      </c>
      <c r="H60" s="9">
        <f t="shared" si="1"/>
        <v>320.12</v>
      </c>
      <c r="I60" s="9">
        <v>1964.07</v>
      </c>
      <c r="J60" s="9">
        <f t="shared" si="2"/>
        <v>182.47</v>
      </c>
      <c r="K60" s="9">
        <v>582.87</v>
      </c>
      <c r="L60" s="9">
        <f t="shared" si="3"/>
        <v>54.15</v>
      </c>
    </row>
    <row r="61" spans="1:12" ht="16.5" x14ac:dyDescent="0.3">
      <c r="A61" s="20">
        <v>60</v>
      </c>
      <c r="B61" s="5" t="s">
        <v>22</v>
      </c>
      <c r="C61" s="4" t="s">
        <v>12</v>
      </c>
      <c r="D61" s="4">
        <v>30</v>
      </c>
      <c r="E61" s="4">
        <v>3002</v>
      </c>
      <c r="F61" s="4" t="str">
        <f t="shared" si="0"/>
        <v>T5-3002</v>
      </c>
      <c r="G61" s="9">
        <v>3152.62</v>
      </c>
      <c r="H61" s="9">
        <f t="shared" si="1"/>
        <v>292.89</v>
      </c>
      <c r="I61" s="9">
        <v>1797</v>
      </c>
      <c r="J61" s="9">
        <f t="shared" si="2"/>
        <v>166.95</v>
      </c>
      <c r="K61" s="9">
        <v>549.92999999999995</v>
      </c>
      <c r="L61" s="9">
        <f t="shared" si="3"/>
        <v>51.09</v>
      </c>
    </row>
    <row r="62" spans="1:12" ht="16.5" x14ac:dyDescent="0.3">
      <c r="A62" s="18">
        <v>61</v>
      </c>
      <c r="B62" s="5" t="s">
        <v>23</v>
      </c>
      <c r="C62" s="4" t="s">
        <v>12</v>
      </c>
      <c r="D62" s="4">
        <v>31</v>
      </c>
      <c r="E62" s="4">
        <v>3101</v>
      </c>
      <c r="F62" s="4" t="str">
        <f t="shared" si="0"/>
        <v>T5-3101</v>
      </c>
      <c r="G62" s="9">
        <v>3445.75</v>
      </c>
      <c r="H62" s="9">
        <f t="shared" si="1"/>
        <v>320.12</v>
      </c>
      <c r="I62" s="9">
        <v>1964.07</v>
      </c>
      <c r="J62" s="9">
        <f t="shared" si="2"/>
        <v>182.47</v>
      </c>
      <c r="K62" s="9">
        <v>582.87</v>
      </c>
      <c r="L62" s="9">
        <f t="shared" si="3"/>
        <v>54.15</v>
      </c>
    </row>
    <row r="63" spans="1:12" ht="16.5" x14ac:dyDescent="0.3">
      <c r="A63" s="20">
        <v>62</v>
      </c>
      <c r="B63" s="5" t="s">
        <v>22</v>
      </c>
      <c r="C63" s="4" t="s">
        <v>12</v>
      </c>
      <c r="D63" s="4">
        <v>31</v>
      </c>
      <c r="E63" s="4">
        <v>3102</v>
      </c>
      <c r="F63" s="4" t="str">
        <f t="shared" si="0"/>
        <v>T5-3102</v>
      </c>
      <c r="G63" s="9">
        <v>3152.62</v>
      </c>
      <c r="H63" s="9">
        <f t="shared" si="1"/>
        <v>292.89</v>
      </c>
      <c r="I63" s="9">
        <v>1797</v>
      </c>
      <c r="J63" s="9">
        <f t="shared" si="2"/>
        <v>166.95</v>
      </c>
      <c r="K63" s="9">
        <v>549.92999999999995</v>
      </c>
      <c r="L63" s="9">
        <f t="shared" si="3"/>
        <v>51.09</v>
      </c>
    </row>
    <row r="64" spans="1:12" ht="16.5" x14ac:dyDescent="0.3">
      <c r="A64" s="18">
        <v>63</v>
      </c>
      <c r="B64" s="5" t="s">
        <v>23</v>
      </c>
      <c r="C64" s="4" t="s">
        <v>12</v>
      </c>
      <c r="D64" s="4">
        <v>32</v>
      </c>
      <c r="E64" s="4">
        <v>3201</v>
      </c>
      <c r="F64" s="4" t="str">
        <f t="shared" si="0"/>
        <v>T5-3201</v>
      </c>
      <c r="G64" s="9">
        <v>3445.75</v>
      </c>
      <c r="H64" s="9">
        <f t="shared" si="1"/>
        <v>320.12</v>
      </c>
      <c r="I64" s="9">
        <v>1964.07</v>
      </c>
      <c r="J64" s="9">
        <f t="shared" si="2"/>
        <v>182.47</v>
      </c>
      <c r="K64" s="9">
        <v>582.87</v>
      </c>
      <c r="L64" s="9">
        <f t="shared" si="3"/>
        <v>54.15</v>
      </c>
    </row>
    <row r="65" spans="1:12" ht="16.5" x14ac:dyDescent="0.3">
      <c r="A65" s="20">
        <v>64</v>
      </c>
      <c r="B65" s="5" t="s">
        <v>22</v>
      </c>
      <c r="C65" s="4" t="s">
        <v>12</v>
      </c>
      <c r="D65" s="4">
        <v>32</v>
      </c>
      <c r="E65" s="4">
        <v>3202</v>
      </c>
      <c r="F65" s="4" t="str">
        <f t="shared" si="0"/>
        <v>T5-3202</v>
      </c>
      <c r="G65" s="9">
        <v>3152.62</v>
      </c>
      <c r="H65" s="9">
        <f t="shared" si="1"/>
        <v>292.89</v>
      </c>
      <c r="I65" s="9">
        <v>1797</v>
      </c>
      <c r="J65" s="9">
        <f t="shared" si="2"/>
        <v>166.95</v>
      </c>
      <c r="K65" s="9">
        <v>549.92999999999995</v>
      </c>
      <c r="L65" s="9">
        <f t="shared" si="3"/>
        <v>51.09</v>
      </c>
    </row>
    <row r="66" spans="1:12" ht="16.5" x14ac:dyDescent="0.3">
      <c r="A66" s="18">
        <v>65</v>
      </c>
      <c r="B66" s="5" t="s">
        <v>23</v>
      </c>
      <c r="C66" s="4" t="s">
        <v>12</v>
      </c>
      <c r="D66" s="4">
        <v>33</v>
      </c>
      <c r="E66" s="4">
        <v>3301</v>
      </c>
      <c r="F66" s="4" t="str">
        <f t="shared" ref="F66:F82" si="4">CONCATENATE(C66,"-",E66)</f>
        <v>T5-3301</v>
      </c>
      <c r="G66" s="9">
        <v>3445.75</v>
      </c>
      <c r="H66" s="9">
        <f t="shared" ref="H66:H82" si="5">ROUND((G66/10.764),2)</f>
        <v>320.12</v>
      </c>
      <c r="I66" s="9">
        <v>1964.07</v>
      </c>
      <c r="J66" s="9">
        <f t="shared" ref="J66:J82" si="6">ROUND((I66/10.764),2)</f>
        <v>182.47</v>
      </c>
      <c r="K66" s="9">
        <v>582.87</v>
      </c>
      <c r="L66" s="9">
        <f t="shared" ref="L66:L82" si="7">ROUND((K66/10.764),2)</f>
        <v>54.15</v>
      </c>
    </row>
    <row r="67" spans="1:12" ht="16.5" x14ac:dyDescent="0.3">
      <c r="A67" s="20">
        <v>66</v>
      </c>
      <c r="B67" s="5" t="s">
        <v>22</v>
      </c>
      <c r="C67" s="4" t="s">
        <v>12</v>
      </c>
      <c r="D67" s="4">
        <v>33</v>
      </c>
      <c r="E67" s="4">
        <v>3302</v>
      </c>
      <c r="F67" s="4" t="str">
        <f t="shared" si="4"/>
        <v>T5-3302</v>
      </c>
      <c r="G67" s="9">
        <v>3152.62</v>
      </c>
      <c r="H67" s="9">
        <f t="shared" si="5"/>
        <v>292.89</v>
      </c>
      <c r="I67" s="9">
        <v>1797</v>
      </c>
      <c r="J67" s="9">
        <f t="shared" si="6"/>
        <v>166.95</v>
      </c>
      <c r="K67" s="9">
        <v>549.92999999999995</v>
      </c>
      <c r="L67" s="9">
        <f t="shared" si="7"/>
        <v>51.09</v>
      </c>
    </row>
    <row r="68" spans="1:12" ht="16.5" x14ac:dyDescent="0.3">
      <c r="A68" s="18">
        <v>67</v>
      </c>
      <c r="B68" s="5" t="s">
        <v>23</v>
      </c>
      <c r="C68" s="4" t="s">
        <v>12</v>
      </c>
      <c r="D68" s="4">
        <v>34</v>
      </c>
      <c r="E68" s="4">
        <v>3401</v>
      </c>
      <c r="F68" s="4" t="str">
        <f t="shared" si="4"/>
        <v>T5-3401</v>
      </c>
      <c r="G68" s="9">
        <v>3445.75</v>
      </c>
      <c r="H68" s="9">
        <f t="shared" si="5"/>
        <v>320.12</v>
      </c>
      <c r="I68" s="9">
        <v>1964.07</v>
      </c>
      <c r="J68" s="9">
        <f t="shared" si="6"/>
        <v>182.47</v>
      </c>
      <c r="K68" s="9">
        <v>582.87</v>
      </c>
      <c r="L68" s="9">
        <f t="shared" si="7"/>
        <v>54.15</v>
      </c>
    </row>
    <row r="69" spans="1:12" ht="16.5" x14ac:dyDescent="0.3">
      <c r="A69" s="20">
        <v>68</v>
      </c>
      <c r="B69" s="5" t="s">
        <v>22</v>
      </c>
      <c r="C69" s="4" t="s">
        <v>12</v>
      </c>
      <c r="D69" s="4">
        <v>34</v>
      </c>
      <c r="E69" s="4">
        <v>3402</v>
      </c>
      <c r="F69" s="4" t="str">
        <f t="shared" si="4"/>
        <v>T5-3402</v>
      </c>
      <c r="G69" s="9">
        <v>3152.62</v>
      </c>
      <c r="H69" s="9">
        <f t="shared" si="5"/>
        <v>292.89</v>
      </c>
      <c r="I69" s="9">
        <v>1797</v>
      </c>
      <c r="J69" s="9">
        <f t="shared" si="6"/>
        <v>166.95</v>
      </c>
      <c r="K69" s="9">
        <v>549.92999999999995</v>
      </c>
      <c r="L69" s="9">
        <f t="shared" si="7"/>
        <v>51.09</v>
      </c>
    </row>
    <row r="70" spans="1:12" ht="16.5" x14ac:dyDescent="0.3">
      <c r="A70" s="18">
        <v>69</v>
      </c>
      <c r="B70" s="5" t="s">
        <v>23</v>
      </c>
      <c r="C70" s="4" t="s">
        <v>12</v>
      </c>
      <c r="D70" s="4">
        <v>35</v>
      </c>
      <c r="E70" s="4">
        <v>3501</v>
      </c>
      <c r="F70" s="4" t="str">
        <f t="shared" si="4"/>
        <v>T5-3501</v>
      </c>
      <c r="G70" s="9">
        <v>3445.75</v>
      </c>
      <c r="H70" s="9">
        <f t="shared" si="5"/>
        <v>320.12</v>
      </c>
      <c r="I70" s="9">
        <v>1964.07</v>
      </c>
      <c r="J70" s="9">
        <f t="shared" si="6"/>
        <v>182.47</v>
      </c>
      <c r="K70" s="9">
        <v>582.87</v>
      </c>
      <c r="L70" s="9">
        <f t="shared" si="7"/>
        <v>54.15</v>
      </c>
    </row>
    <row r="71" spans="1:12" ht="16.5" x14ac:dyDescent="0.3">
      <c r="A71" s="20">
        <v>70</v>
      </c>
      <c r="B71" s="5" t="s">
        <v>22</v>
      </c>
      <c r="C71" s="4" t="s">
        <v>12</v>
      </c>
      <c r="D71" s="4">
        <v>35</v>
      </c>
      <c r="E71" s="4">
        <v>3502</v>
      </c>
      <c r="F71" s="4" t="str">
        <f t="shared" si="4"/>
        <v>T5-3502</v>
      </c>
      <c r="G71" s="9">
        <v>3152.62</v>
      </c>
      <c r="H71" s="9">
        <f t="shared" si="5"/>
        <v>292.89</v>
      </c>
      <c r="I71" s="9">
        <v>1797</v>
      </c>
      <c r="J71" s="9">
        <f t="shared" si="6"/>
        <v>166.95</v>
      </c>
      <c r="K71" s="9">
        <v>549.92999999999995</v>
      </c>
      <c r="L71" s="9">
        <f t="shared" si="7"/>
        <v>51.09</v>
      </c>
    </row>
    <row r="72" spans="1:12" ht="16.5" x14ac:dyDescent="0.3">
      <c r="A72" s="18">
        <v>71</v>
      </c>
      <c r="B72" s="5" t="s">
        <v>23</v>
      </c>
      <c r="C72" s="4" t="s">
        <v>12</v>
      </c>
      <c r="D72" s="4">
        <v>36</v>
      </c>
      <c r="E72" s="4">
        <v>3601</v>
      </c>
      <c r="F72" s="4" t="str">
        <f t="shared" si="4"/>
        <v>T5-3601</v>
      </c>
      <c r="G72" s="9">
        <v>3445.75</v>
      </c>
      <c r="H72" s="9">
        <f t="shared" si="5"/>
        <v>320.12</v>
      </c>
      <c r="I72" s="9">
        <v>1964.07</v>
      </c>
      <c r="J72" s="9">
        <f t="shared" si="6"/>
        <v>182.47</v>
      </c>
      <c r="K72" s="9">
        <v>582.87</v>
      </c>
      <c r="L72" s="9">
        <f t="shared" si="7"/>
        <v>54.15</v>
      </c>
    </row>
    <row r="73" spans="1:12" ht="16.5" x14ac:dyDescent="0.3">
      <c r="A73" s="20">
        <v>72</v>
      </c>
      <c r="B73" s="5" t="s">
        <v>22</v>
      </c>
      <c r="C73" s="4" t="s">
        <v>12</v>
      </c>
      <c r="D73" s="4">
        <v>36</v>
      </c>
      <c r="E73" s="4">
        <v>3602</v>
      </c>
      <c r="F73" s="4" t="str">
        <f t="shared" si="4"/>
        <v>T5-3602</v>
      </c>
      <c r="G73" s="9">
        <v>3152.62</v>
      </c>
      <c r="H73" s="9">
        <f t="shared" si="5"/>
        <v>292.89</v>
      </c>
      <c r="I73" s="9">
        <v>1797</v>
      </c>
      <c r="J73" s="9">
        <f t="shared" si="6"/>
        <v>166.95</v>
      </c>
      <c r="K73" s="9">
        <v>549.92999999999995</v>
      </c>
      <c r="L73" s="9">
        <f t="shared" si="7"/>
        <v>51.09</v>
      </c>
    </row>
    <row r="74" spans="1:12" ht="16.5" x14ac:dyDescent="0.3">
      <c r="A74" s="18">
        <v>73</v>
      </c>
      <c r="B74" s="5" t="s">
        <v>23</v>
      </c>
      <c r="C74" s="4" t="s">
        <v>12</v>
      </c>
      <c r="D74" s="4">
        <v>37</v>
      </c>
      <c r="E74" s="4">
        <v>3701</v>
      </c>
      <c r="F74" s="4" t="str">
        <f t="shared" si="4"/>
        <v>T5-3701</v>
      </c>
      <c r="G74" s="9">
        <v>3445.75</v>
      </c>
      <c r="H74" s="9">
        <f t="shared" si="5"/>
        <v>320.12</v>
      </c>
      <c r="I74" s="9">
        <v>1964.07</v>
      </c>
      <c r="J74" s="9">
        <f t="shared" si="6"/>
        <v>182.47</v>
      </c>
      <c r="K74" s="9">
        <v>582.87</v>
      </c>
      <c r="L74" s="9">
        <f t="shared" si="7"/>
        <v>54.15</v>
      </c>
    </row>
    <row r="75" spans="1:12" ht="16.5" x14ac:dyDescent="0.3">
      <c r="A75" s="20">
        <v>74</v>
      </c>
      <c r="B75" s="5" t="s">
        <v>22</v>
      </c>
      <c r="C75" s="4" t="s">
        <v>12</v>
      </c>
      <c r="D75" s="4">
        <v>37</v>
      </c>
      <c r="E75" s="4">
        <v>3702</v>
      </c>
      <c r="F75" s="4" t="str">
        <f t="shared" si="4"/>
        <v>T5-3702</v>
      </c>
      <c r="G75" s="9">
        <v>3152.62</v>
      </c>
      <c r="H75" s="9">
        <f t="shared" si="5"/>
        <v>292.89</v>
      </c>
      <c r="I75" s="9">
        <v>1797</v>
      </c>
      <c r="J75" s="9">
        <f t="shared" si="6"/>
        <v>166.95</v>
      </c>
      <c r="K75" s="9">
        <v>549.92999999999995</v>
      </c>
      <c r="L75" s="9">
        <f t="shared" si="7"/>
        <v>51.09</v>
      </c>
    </row>
    <row r="76" spans="1:12" ht="16.5" x14ac:dyDescent="0.3">
      <c r="A76" s="18">
        <v>75</v>
      </c>
      <c r="B76" s="5" t="s">
        <v>23</v>
      </c>
      <c r="C76" s="4" t="s">
        <v>12</v>
      </c>
      <c r="D76" s="4">
        <v>38</v>
      </c>
      <c r="E76" s="4">
        <v>3801</v>
      </c>
      <c r="F76" s="4" t="str">
        <f t="shared" si="4"/>
        <v>T5-3801</v>
      </c>
      <c r="G76" s="9">
        <v>3445.75</v>
      </c>
      <c r="H76" s="9">
        <f t="shared" si="5"/>
        <v>320.12</v>
      </c>
      <c r="I76" s="9">
        <v>1964.07</v>
      </c>
      <c r="J76" s="9">
        <f t="shared" si="6"/>
        <v>182.47</v>
      </c>
      <c r="K76" s="9">
        <v>582.87</v>
      </c>
      <c r="L76" s="9">
        <f t="shared" si="7"/>
        <v>54.15</v>
      </c>
    </row>
    <row r="77" spans="1:12" ht="16.5" x14ac:dyDescent="0.3">
      <c r="A77" s="20">
        <v>76</v>
      </c>
      <c r="B77" s="5" t="s">
        <v>22</v>
      </c>
      <c r="C77" s="4" t="s">
        <v>12</v>
      </c>
      <c r="D77" s="4">
        <v>38</v>
      </c>
      <c r="E77" s="4">
        <v>3802</v>
      </c>
      <c r="F77" s="4" t="str">
        <f t="shared" si="4"/>
        <v>T5-3802</v>
      </c>
      <c r="G77" s="9">
        <v>3152.62</v>
      </c>
      <c r="H77" s="9">
        <f t="shared" si="5"/>
        <v>292.89</v>
      </c>
      <c r="I77" s="9">
        <v>1797</v>
      </c>
      <c r="J77" s="9">
        <f t="shared" si="6"/>
        <v>166.95</v>
      </c>
      <c r="K77" s="9">
        <v>549.92999999999995</v>
      </c>
      <c r="L77" s="9">
        <f t="shared" si="7"/>
        <v>51.09</v>
      </c>
    </row>
    <row r="78" spans="1:12" ht="16.5" x14ac:dyDescent="0.3">
      <c r="A78" s="18">
        <v>77</v>
      </c>
      <c r="B78" s="5" t="s">
        <v>23</v>
      </c>
      <c r="C78" s="4" t="s">
        <v>12</v>
      </c>
      <c r="D78" s="4">
        <v>39</v>
      </c>
      <c r="E78" s="4">
        <v>3901</v>
      </c>
      <c r="F78" s="4" t="str">
        <f t="shared" si="4"/>
        <v>T5-3901</v>
      </c>
      <c r="G78" s="9">
        <v>3445.75</v>
      </c>
      <c r="H78" s="9">
        <f t="shared" si="5"/>
        <v>320.12</v>
      </c>
      <c r="I78" s="9">
        <v>1964.07</v>
      </c>
      <c r="J78" s="9">
        <f t="shared" si="6"/>
        <v>182.47</v>
      </c>
      <c r="K78" s="9">
        <v>582.87</v>
      </c>
      <c r="L78" s="9">
        <f t="shared" si="7"/>
        <v>54.15</v>
      </c>
    </row>
    <row r="79" spans="1:12" ht="16.5" x14ac:dyDescent="0.3">
      <c r="A79" s="20">
        <v>78</v>
      </c>
      <c r="B79" s="5" t="s">
        <v>22</v>
      </c>
      <c r="C79" s="4" t="s">
        <v>12</v>
      </c>
      <c r="D79" s="4">
        <v>39</v>
      </c>
      <c r="E79" s="4">
        <v>3902</v>
      </c>
      <c r="F79" s="4" t="str">
        <f t="shared" si="4"/>
        <v>T5-3902</v>
      </c>
      <c r="G79" s="9">
        <v>3152.62</v>
      </c>
      <c r="H79" s="9">
        <f t="shared" si="5"/>
        <v>292.89</v>
      </c>
      <c r="I79" s="9">
        <v>1797</v>
      </c>
      <c r="J79" s="9">
        <f t="shared" si="6"/>
        <v>166.95</v>
      </c>
      <c r="K79" s="9">
        <v>549.92999999999995</v>
      </c>
      <c r="L79" s="9">
        <f t="shared" si="7"/>
        <v>51.09</v>
      </c>
    </row>
    <row r="80" spans="1:12" ht="16.5" x14ac:dyDescent="0.3">
      <c r="A80" s="18">
        <v>79</v>
      </c>
      <c r="B80" s="5" t="s">
        <v>23</v>
      </c>
      <c r="C80" s="4" t="s">
        <v>12</v>
      </c>
      <c r="D80" s="4">
        <v>40</v>
      </c>
      <c r="E80" s="4">
        <v>4001</v>
      </c>
      <c r="F80" s="4" t="str">
        <f t="shared" si="4"/>
        <v>T5-4001</v>
      </c>
      <c r="G80" s="9">
        <v>3445.75</v>
      </c>
      <c r="H80" s="9">
        <f t="shared" si="5"/>
        <v>320.12</v>
      </c>
      <c r="I80" s="9">
        <v>1964.07</v>
      </c>
      <c r="J80" s="9">
        <f t="shared" si="6"/>
        <v>182.47</v>
      </c>
      <c r="K80" s="9">
        <v>582.87</v>
      </c>
      <c r="L80" s="9">
        <f t="shared" si="7"/>
        <v>54.15</v>
      </c>
    </row>
    <row r="81" spans="1:12" ht="16.5" x14ac:dyDescent="0.3">
      <c r="A81" s="20">
        <v>80</v>
      </c>
      <c r="B81" s="5" t="s">
        <v>22</v>
      </c>
      <c r="C81" s="4" t="s">
        <v>12</v>
      </c>
      <c r="D81" s="4">
        <v>40</v>
      </c>
      <c r="E81" s="4">
        <v>4002</v>
      </c>
      <c r="F81" s="4" t="str">
        <f t="shared" si="4"/>
        <v>T5-4002</v>
      </c>
      <c r="G81" s="9">
        <v>3152.62</v>
      </c>
      <c r="H81" s="9">
        <f t="shared" si="5"/>
        <v>292.89</v>
      </c>
      <c r="I81" s="9">
        <v>1797</v>
      </c>
      <c r="J81" s="9">
        <f t="shared" si="6"/>
        <v>166.95</v>
      </c>
      <c r="K81" s="9">
        <v>549.92999999999995</v>
      </c>
      <c r="L81" s="9">
        <f t="shared" si="7"/>
        <v>51.09</v>
      </c>
    </row>
    <row r="82" spans="1:12" ht="17.25" thickBot="1" x14ac:dyDescent="0.35">
      <c r="A82" s="18">
        <v>81</v>
      </c>
      <c r="B82" s="5" t="s">
        <v>20</v>
      </c>
      <c r="C82" s="4" t="s">
        <v>12</v>
      </c>
      <c r="D82" s="4">
        <v>41</v>
      </c>
      <c r="E82" s="4" t="s">
        <v>20</v>
      </c>
      <c r="F82" s="4" t="str">
        <f t="shared" si="4"/>
        <v>T5-PH</v>
      </c>
      <c r="G82" s="9">
        <v>6817.67</v>
      </c>
      <c r="H82" s="9">
        <f t="shared" si="5"/>
        <v>633.38</v>
      </c>
      <c r="I82" s="9">
        <v>3886.07</v>
      </c>
      <c r="J82" s="9">
        <f t="shared" si="6"/>
        <v>361.02</v>
      </c>
      <c r="K82" s="9">
        <v>1184.26</v>
      </c>
      <c r="L82" s="9">
        <f t="shared" si="7"/>
        <v>110.02</v>
      </c>
    </row>
    <row r="83" spans="1:12" ht="19.5" thickBot="1" x14ac:dyDescent="0.3">
      <c r="E83" s="28" t="s">
        <v>113</v>
      </c>
      <c r="F83" s="29">
        <f>COUNTA(F2:F82)</f>
        <v>81</v>
      </c>
      <c r="G83" s="30">
        <f>SUBTOTAL(9,G2:G82)</f>
        <v>270752.46999999986</v>
      </c>
      <c r="H83" s="30">
        <f t="shared" ref="H83:L83" si="8">SUBTOTAL(9,H2:H82)</f>
        <v>25153.779999999984</v>
      </c>
      <c r="I83" s="30">
        <f t="shared" si="8"/>
        <v>154328.87000000017</v>
      </c>
      <c r="J83" s="30">
        <f t="shared" si="8"/>
        <v>14337.820000000002</v>
      </c>
      <c r="K83" s="30">
        <f t="shared" si="8"/>
        <v>46496.260000000031</v>
      </c>
      <c r="L83" s="30">
        <f t="shared" si="8"/>
        <v>4319.6200000000044</v>
      </c>
    </row>
  </sheetData>
  <autoFilter ref="A1:L8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B1" zoomScaleNormal="100" zoomScaleSheetLayoutView="85" workbookViewId="0">
      <pane ySplit="10" topLeftCell="A11" activePane="bottomLeft" state="frozen"/>
      <selection activeCell="A10" sqref="A10"/>
      <selection pane="bottomLeft" activeCell="I14" sqref="I14"/>
    </sheetView>
  </sheetViews>
  <sheetFormatPr defaultColWidth="9" defaultRowHeight="12.75" x14ac:dyDescent="0.25"/>
  <cols>
    <col min="1" max="1" width="1.375" style="35" customWidth="1"/>
    <col min="2" max="2" width="10.75" style="35" customWidth="1"/>
    <col min="3" max="3" width="9.75" style="35" bestFit="1" customWidth="1"/>
    <col min="4" max="4" width="7.625" style="35" bestFit="1" customWidth="1"/>
    <col min="5" max="5" width="8.125" style="35" bestFit="1" customWidth="1"/>
    <col min="6" max="6" width="8.375" style="35" customWidth="1"/>
    <col min="7" max="7" width="7.25" style="35" bestFit="1" customWidth="1"/>
    <col min="8" max="8" width="8.125" style="35" bestFit="1" customWidth="1"/>
    <col min="9" max="9" width="9.75" style="35" bestFit="1" customWidth="1"/>
    <col min="10" max="10" width="6.25" style="35" customWidth="1"/>
    <col min="11" max="11" width="12.125" style="35" customWidth="1"/>
    <col min="12" max="12" width="6.5" style="35" bestFit="1" customWidth="1"/>
    <col min="13" max="13" width="12" style="35" customWidth="1"/>
    <col min="14" max="14" width="9" style="35"/>
    <col min="15" max="15" width="10.625" style="35" bestFit="1" customWidth="1"/>
    <col min="16" max="16384" width="9" style="35"/>
  </cols>
  <sheetData>
    <row r="1" spans="1:13" ht="26.25" customHeight="1" x14ac:dyDescent="0.25">
      <c r="A1" s="104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34">
        <v>45308</v>
      </c>
    </row>
    <row r="2" spans="1:13" ht="9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3" ht="20.25" customHeight="1" x14ac:dyDescent="0.25">
      <c r="B3" s="108" t="s">
        <v>115</v>
      </c>
      <c r="C3" s="109"/>
      <c r="D3" s="109">
        <f>D6+D7+D8</f>
        <v>1439054.4464842104</v>
      </c>
      <c r="E3" s="109"/>
      <c r="F3" s="38"/>
      <c r="G3" s="109">
        <f>G6+G7+G8</f>
        <v>485</v>
      </c>
      <c r="H3" s="110"/>
      <c r="I3" s="111"/>
      <c r="J3" s="39"/>
      <c r="K3" s="40"/>
      <c r="L3" s="40"/>
    </row>
    <row r="4" spans="1:13" ht="4.1500000000000004" customHeight="1" x14ac:dyDescent="0.25">
      <c r="B4" s="112"/>
      <c r="C4" s="113"/>
      <c r="D4" s="113"/>
      <c r="E4" s="113"/>
      <c r="F4" s="113"/>
      <c r="G4" s="113"/>
      <c r="H4" s="113"/>
      <c r="I4" s="114"/>
      <c r="J4" s="39"/>
      <c r="K4" s="39"/>
      <c r="L4" s="41"/>
    </row>
    <row r="5" spans="1:13" x14ac:dyDescent="0.25">
      <c r="B5" s="103" t="s">
        <v>116</v>
      </c>
      <c r="C5" s="104"/>
      <c r="D5" s="104"/>
      <c r="E5" s="104"/>
      <c r="F5" s="42"/>
      <c r="G5" s="105" t="s">
        <v>117</v>
      </c>
      <c r="H5" s="106"/>
      <c r="I5" s="107"/>
      <c r="J5" s="39"/>
      <c r="K5" s="43"/>
      <c r="L5" s="43"/>
    </row>
    <row r="6" spans="1:13" x14ac:dyDescent="0.25">
      <c r="B6" s="115" t="s">
        <v>118</v>
      </c>
      <c r="C6" s="116"/>
      <c r="D6" s="117">
        <f>M17+M22</f>
        <v>469770.41936842108</v>
      </c>
      <c r="E6" s="118"/>
      <c r="F6" s="44"/>
      <c r="G6" s="117">
        <f>L17+L22</f>
        <v>162</v>
      </c>
      <c r="H6" s="119"/>
      <c r="I6" s="120"/>
      <c r="J6" s="39"/>
      <c r="K6" s="45"/>
      <c r="L6" s="46"/>
      <c r="M6" s="41"/>
    </row>
    <row r="7" spans="1:13" x14ac:dyDescent="0.25">
      <c r="B7" s="115" t="s">
        <v>119</v>
      </c>
      <c r="C7" s="116"/>
      <c r="D7" s="117">
        <f>M29+M34+M39</f>
        <v>677497.83044210519</v>
      </c>
      <c r="E7" s="118"/>
      <c r="F7" s="44"/>
      <c r="G7" s="117">
        <f>L29+L34+L39</f>
        <v>243</v>
      </c>
      <c r="H7" s="119"/>
      <c r="I7" s="120"/>
      <c r="J7" s="39"/>
      <c r="K7" s="45"/>
      <c r="L7" s="46"/>
      <c r="M7" s="41"/>
    </row>
    <row r="8" spans="1:13" ht="13.5" thickBot="1" x14ac:dyDescent="0.3">
      <c r="B8" s="121" t="s">
        <v>120</v>
      </c>
      <c r="C8" s="122"/>
      <c r="D8" s="123">
        <f>M47</f>
        <v>291786.19667368423</v>
      </c>
      <c r="E8" s="124"/>
      <c r="F8" s="47"/>
      <c r="G8" s="123">
        <f>L47</f>
        <v>80</v>
      </c>
      <c r="H8" s="125"/>
      <c r="I8" s="126"/>
      <c r="J8" s="39"/>
      <c r="K8" s="127"/>
      <c r="L8" s="127"/>
      <c r="M8" s="41"/>
    </row>
    <row r="9" spans="1:13" ht="18.75" customHeight="1" x14ac:dyDescent="0.25">
      <c r="B9" s="41"/>
      <c r="C9" s="41"/>
    </row>
    <row r="10" spans="1:13" ht="89.25" x14ac:dyDescent="0.25">
      <c r="B10" s="128" t="s">
        <v>121</v>
      </c>
      <c r="C10" s="128" t="s">
        <v>122</v>
      </c>
      <c r="D10" s="129" t="s">
        <v>123</v>
      </c>
      <c r="E10" s="128"/>
      <c r="F10" s="48" t="s">
        <v>124</v>
      </c>
      <c r="G10" s="48" t="s">
        <v>125</v>
      </c>
      <c r="H10" s="48" t="s">
        <v>126</v>
      </c>
      <c r="I10" s="48" t="s">
        <v>127</v>
      </c>
      <c r="J10" s="49" t="s">
        <v>128</v>
      </c>
      <c r="K10" s="48" t="s">
        <v>129</v>
      </c>
      <c r="L10" s="50" t="s">
        <v>130</v>
      </c>
      <c r="M10" s="50" t="s">
        <v>131</v>
      </c>
    </row>
    <row r="11" spans="1:13" x14ac:dyDescent="0.25">
      <c r="B11" s="128"/>
      <c r="C11" s="128"/>
      <c r="D11" s="49" t="s">
        <v>132</v>
      </c>
      <c r="E11" s="49" t="s">
        <v>133</v>
      </c>
      <c r="F11" s="49" t="s">
        <v>133</v>
      </c>
      <c r="G11" s="49" t="s">
        <v>133</v>
      </c>
      <c r="H11" s="49" t="s">
        <v>133</v>
      </c>
      <c r="I11" s="49" t="s">
        <v>133</v>
      </c>
      <c r="J11" s="49"/>
      <c r="K11" s="49" t="s">
        <v>133</v>
      </c>
      <c r="L11" s="51"/>
      <c r="M11" s="51" t="s">
        <v>133</v>
      </c>
    </row>
    <row r="12" spans="1:13" x14ac:dyDescent="0.25">
      <c r="B12" s="52" t="s">
        <v>134</v>
      </c>
      <c r="C12" s="53" t="s">
        <v>135</v>
      </c>
      <c r="D12" s="53"/>
      <c r="E12" s="53">
        <f>'[1]Detailed BUA'!J23</f>
        <v>40</v>
      </c>
      <c r="F12" s="54"/>
      <c r="G12" s="130"/>
      <c r="H12" s="131"/>
      <c r="I12" s="132"/>
      <c r="J12" s="53" t="s">
        <v>136</v>
      </c>
      <c r="K12" s="53" t="s">
        <v>137</v>
      </c>
    </row>
    <row r="13" spans="1:13" ht="8.25" customHeight="1" x14ac:dyDescent="0.25">
      <c r="B13" s="55"/>
      <c r="C13" s="56"/>
      <c r="D13" s="55"/>
      <c r="E13" s="55"/>
      <c r="F13" s="55"/>
      <c r="G13" s="55"/>
      <c r="H13" s="55"/>
      <c r="I13" s="55"/>
      <c r="J13" s="55"/>
      <c r="K13" s="55"/>
    </row>
    <row r="14" spans="1:13" ht="12.75" customHeight="1" x14ac:dyDescent="0.25">
      <c r="B14" s="129" t="s">
        <v>138</v>
      </c>
      <c r="C14" s="57" t="s">
        <v>19</v>
      </c>
      <c r="D14" s="57">
        <v>122.846</v>
      </c>
      <c r="E14" s="57">
        <f>D14*10.764</f>
        <v>1322.3143439999999</v>
      </c>
      <c r="F14" s="57">
        <f>'[1]FSI &amp; BUA'!E35</f>
        <v>463.17491999999999</v>
      </c>
      <c r="G14" s="57">
        <v>0</v>
      </c>
      <c r="H14" s="57">
        <f>F14+G14</f>
        <v>463.17491999999999</v>
      </c>
      <c r="I14" s="57">
        <f>E14+G14</f>
        <v>1322.3143439999999</v>
      </c>
      <c r="J14" s="58">
        <v>0.56999999999999995</v>
      </c>
      <c r="K14" s="57">
        <f>I14/J14</f>
        <v>2319.8497263157897</v>
      </c>
      <c r="L14" s="59">
        <f>1*E12</f>
        <v>40</v>
      </c>
      <c r="M14" s="59">
        <f>L14*K14</f>
        <v>92793.989052631587</v>
      </c>
    </row>
    <row r="15" spans="1:13" ht="14.25" customHeight="1" x14ac:dyDescent="0.25">
      <c r="B15" s="129"/>
      <c r="C15" s="57" t="s">
        <v>16</v>
      </c>
      <c r="D15" s="57">
        <v>133.79400000000001</v>
      </c>
      <c r="E15" s="57">
        <f t="shared" ref="E15:E16" si="0">D15*10.764</f>
        <v>1440.1586159999999</v>
      </c>
      <c r="F15" s="57">
        <f>'[1]FSI &amp; BUA'!E36</f>
        <v>489.11615999999992</v>
      </c>
      <c r="G15" s="53">
        <f>0.2*10.764</f>
        <v>2.1528</v>
      </c>
      <c r="H15" s="57">
        <f t="shared" ref="H15:H16" si="1">F15+G15</f>
        <v>491.26895999999994</v>
      </c>
      <c r="I15" s="57">
        <f t="shared" ref="I15:I16" si="2">E15+G15</f>
        <v>1442.311416</v>
      </c>
      <c r="J15" s="58">
        <v>0.56999999999999995</v>
      </c>
      <c r="K15" s="57">
        <f t="shared" ref="K15:K16" si="3">I15/J15</f>
        <v>2530.370905263158</v>
      </c>
      <c r="L15" s="59">
        <f>1*E12</f>
        <v>40</v>
      </c>
      <c r="M15" s="59">
        <f t="shared" ref="M15:M16" si="4">L15*K15</f>
        <v>101214.83621052632</v>
      </c>
    </row>
    <row r="16" spans="1:13" ht="14.25" customHeight="1" x14ac:dyDescent="0.25">
      <c r="B16" s="129"/>
      <c r="C16" s="57" t="s">
        <v>139</v>
      </c>
      <c r="D16" s="57">
        <v>260.92500000000001</v>
      </c>
      <c r="E16" s="57">
        <f t="shared" si="0"/>
        <v>2808.5967000000001</v>
      </c>
      <c r="F16" s="57">
        <f>'[1]FSI &amp; BUA'!E37</f>
        <v>1067.7888</v>
      </c>
      <c r="G16" s="53">
        <f>4.33*10.764</f>
        <v>46.60812</v>
      </c>
      <c r="H16" s="57">
        <f t="shared" si="1"/>
        <v>1114.3969200000001</v>
      </c>
      <c r="I16" s="57">
        <f t="shared" si="2"/>
        <v>2855.2048199999999</v>
      </c>
      <c r="J16" s="58">
        <v>0.56999999999999995</v>
      </c>
      <c r="K16" s="57">
        <f t="shared" si="3"/>
        <v>5009.1312631578949</v>
      </c>
      <c r="L16" s="59">
        <v>1</v>
      </c>
      <c r="M16" s="59">
        <f t="shared" si="4"/>
        <v>5009.1312631578949</v>
      </c>
    </row>
    <row r="17" spans="2:13" x14ac:dyDescent="0.25">
      <c r="B17" s="129"/>
      <c r="C17" s="60" t="s">
        <v>140</v>
      </c>
      <c r="D17" s="60"/>
      <c r="E17" s="60"/>
      <c r="F17" s="60"/>
      <c r="G17" s="61"/>
      <c r="H17" s="61"/>
      <c r="I17" s="61"/>
      <c r="J17" s="62"/>
      <c r="K17" s="60">
        <f>SUM(K14:K16)</f>
        <v>9859.351894736843</v>
      </c>
      <c r="L17" s="60">
        <f t="shared" ref="L17:M17" si="5">SUM(L14:L16)</f>
        <v>81</v>
      </c>
      <c r="M17" s="60">
        <f t="shared" si="5"/>
        <v>199017.9565263158</v>
      </c>
    </row>
    <row r="18" spans="2:13" ht="6" customHeight="1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2:13" x14ac:dyDescent="0.25">
      <c r="B19" s="129" t="s">
        <v>141</v>
      </c>
      <c r="C19" s="63" t="s">
        <v>22</v>
      </c>
      <c r="D19" s="53">
        <v>166.29499999999999</v>
      </c>
      <c r="E19" s="57">
        <f>D19*10.764</f>
        <v>1789.9993799999997</v>
      </c>
      <c r="F19" s="57">
        <f>'[1]FSI &amp; BUA'!E54</f>
        <v>542.93615999999997</v>
      </c>
      <c r="G19" s="53">
        <f>0.65*10.764</f>
        <v>6.9965999999999999</v>
      </c>
      <c r="H19" s="57">
        <f>F19+G19</f>
        <v>549.93275999999992</v>
      </c>
      <c r="I19" s="57">
        <f>E19+G19</f>
        <v>1796.9959799999997</v>
      </c>
      <c r="J19" s="58">
        <v>0.56999999999999995</v>
      </c>
      <c r="K19" s="57">
        <f>I19/J19</f>
        <v>3152.6245263157894</v>
      </c>
      <c r="L19" s="59">
        <f>1*E12</f>
        <v>40</v>
      </c>
      <c r="M19" s="59">
        <f>L19*K19</f>
        <v>126104.98105263157</v>
      </c>
    </row>
    <row r="20" spans="2:13" ht="14.25" customHeight="1" x14ac:dyDescent="0.25">
      <c r="B20" s="129"/>
      <c r="C20" s="63" t="s">
        <v>23</v>
      </c>
      <c r="D20" s="53">
        <v>181.84700000000001</v>
      </c>
      <c r="E20" s="57">
        <f t="shared" ref="E20:E21" si="6">D20*10.764</f>
        <v>1957.401108</v>
      </c>
      <c r="F20" s="57">
        <f>'[1]FSI &amp; BUA'!E55</f>
        <v>576.19691999999998</v>
      </c>
      <c r="G20" s="53">
        <f>0.62*10.764</f>
        <v>6.6736799999999992</v>
      </c>
      <c r="H20" s="57">
        <f t="shared" ref="H20:H21" si="7">F20+G20</f>
        <v>582.87059999999997</v>
      </c>
      <c r="I20" s="57">
        <f t="shared" ref="I20:I21" si="8">E20+G20</f>
        <v>1964.0747880000001</v>
      </c>
      <c r="J20" s="58">
        <v>0.56999999999999995</v>
      </c>
      <c r="K20" s="57">
        <f t="shared" ref="K20:K21" si="9">I20/J20</f>
        <v>3445.7452421052635</v>
      </c>
      <c r="L20" s="59">
        <f>1*E12</f>
        <v>40</v>
      </c>
      <c r="M20" s="59">
        <f t="shared" ref="M20:M21" si="10">L20*K20</f>
        <v>137829.80968421054</v>
      </c>
    </row>
    <row r="21" spans="2:13" ht="14.25" customHeight="1" x14ac:dyDescent="0.25">
      <c r="B21" s="129"/>
      <c r="C21" s="63" t="s">
        <v>139</v>
      </c>
      <c r="D21" s="64">
        <v>354.77499999999998</v>
      </c>
      <c r="E21" s="57">
        <f t="shared" si="6"/>
        <v>3818.7980999999995</v>
      </c>
      <c r="F21" s="57">
        <f>'[1]FSI &amp; BUA'!E56</f>
        <v>1116.98028</v>
      </c>
      <c r="G21" s="53">
        <f>6.25*10.764</f>
        <v>67.274999999999991</v>
      </c>
      <c r="H21" s="57">
        <f t="shared" si="7"/>
        <v>1184.2552800000001</v>
      </c>
      <c r="I21" s="57">
        <f t="shared" si="8"/>
        <v>3886.0730999999996</v>
      </c>
      <c r="J21" s="58">
        <v>0.56999999999999995</v>
      </c>
      <c r="K21" s="57">
        <f t="shared" si="9"/>
        <v>6817.6721052631574</v>
      </c>
      <c r="L21" s="59">
        <v>1</v>
      </c>
      <c r="M21" s="59">
        <f t="shared" si="10"/>
        <v>6817.6721052631574</v>
      </c>
    </row>
    <row r="22" spans="2:13" x14ac:dyDescent="0.25">
      <c r="B22" s="129"/>
      <c r="C22" s="60" t="s">
        <v>140</v>
      </c>
      <c r="D22" s="61"/>
      <c r="E22" s="60"/>
      <c r="F22" s="60"/>
      <c r="G22" s="61"/>
      <c r="H22" s="61"/>
      <c r="I22" s="61"/>
      <c r="J22" s="62"/>
      <c r="K22" s="60">
        <f>SUM(K19:K21)</f>
        <v>13416.041873684211</v>
      </c>
      <c r="L22" s="60">
        <f t="shared" ref="L22:M22" si="11">SUM(L19:L21)</f>
        <v>81</v>
      </c>
      <c r="M22" s="60">
        <f t="shared" si="11"/>
        <v>270752.46284210525</v>
      </c>
    </row>
    <row r="23" spans="2:13" x14ac:dyDescent="0.25">
      <c r="B23" s="65"/>
      <c r="C23" s="65"/>
      <c r="D23" s="65"/>
      <c r="E23" s="65"/>
      <c r="F23" s="65"/>
      <c r="G23" s="66"/>
      <c r="H23" s="66"/>
      <c r="I23" s="66"/>
      <c r="J23" s="65"/>
      <c r="K23" s="65"/>
    </row>
    <row r="24" spans="2:13" x14ac:dyDescent="0.25">
      <c r="B24" s="52" t="s">
        <v>142</v>
      </c>
      <c r="C24" s="53" t="s">
        <v>135</v>
      </c>
      <c r="D24" s="53"/>
      <c r="E24" s="53">
        <f>'[1]Detailed BUA'!J53</f>
        <v>40</v>
      </c>
      <c r="F24" s="54"/>
      <c r="G24" s="130"/>
      <c r="H24" s="131"/>
      <c r="I24" s="132"/>
      <c r="J24" s="53" t="s">
        <v>136</v>
      </c>
      <c r="K24" s="53" t="s">
        <v>137</v>
      </c>
    </row>
    <row r="25" spans="2:13" ht="7.5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2:13" ht="12.75" customHeight="1" x14ac:dyDescent="0.25">
      <c r="B26" s="129" t="s">
        <v>143</v>
      </c>
      <c r="C26" s="57" t="s">
        <v>19</v>
      </c>
      <c r="D26" s="57">
        <v>122.846</v>
      </c>
      <c r="E26" s="57">
        <f>D26*10.764</f>
        <v>1322.3143439999999</v>
      </c>
      <c r="F26" s="57">
        <f>'[1]FSI &amp; BUA'!E77</f>
        <v>463.17491999999999</v>
      </c>
      <c r="G26" s="57">
        <v>0</v>
      </c>
      <c r="H26" s="57">
        <f>F26+G26</f>
        <v>463.17491999999999</v>
      </c>
      <c r="I26" s="57">
        <f>E26+G26</f>
        <v>1322.3143439999999</v>
      </c>
      <c r="J26" s="58">
        <v>0.56999999999999995</v>
      </c>
      <c r="K26" s="57">
        <f>I26/J26</f>
        <v>2319.8497263157897</v>
      </c>
      <c r="L26" s="59">
        <f>1*E24</f>
        <v>40</v>
      </c>
      <c r="M26" s="59">
        <f>L26*K26</f>
        <v>92793.989052631587</v>
      </c>
    </row>
    <row r="27" spans="2:13" ht="14.25" customHeight="1" x14ac:dyDescent="0.25">
      <c r="B27" s="129"/>
      <c r="C27" s="57" t="s">
        <v>16</v>
      </c>
      <c r="D27" s="57">
        <v>133.79400000000001</v>
      </c>
      <c r="E27" s="57">
        <f t="shared" ref="E27:E28" si="12">D27*10.764</f>
        <v>1440.1586159999999</v>
      </c>
      <c r="F27" s="57">
        <f>'[1]FSI &amp; BUA'!E78</f>
        <v>489.11615999999992</v>
      </c>
      <c r="G27" s="53">
        <f>0.2*10.764</f>
        <v>2.1528</v>
      </c>
      <c r="H27" s="57">
        <f t="shared" ref="H27:H28" si="13">F27+G27</f>
        <v>491.26895999999994</v>
      </c>
      <c r="I27" s="57">
        <f t="shared" ref="I27:I28" si="14">E27+G27</f>
        <v>1442.311416</v>
      </c>
      <c r="J27" s="58">
        <v>0.56999999999999995</v>
      </c>
      <c r="K27" s="57">
        <f t="shared" ref="K27:K28" si="15">I27/J27</f>
        <v>2530.370905263158</v>
      </c>
      <c r="L27" s="59">
        <f>1*E24</f>
        <v>40</v>
      </c>
      <c r="M27" s="59">
        <f t="shared" ref="M27:M28" si="16">L27*K27</f>
        <v>101214.83621052632</v>
      </c>
    </row>
    <row r="28" spans="2:13" ht="14.25" customHeight="1" x14ac:dyDescent="0.25">
      <c r="B28" s="129"/>
      <c r="C28" s="57" t="s">
        <v>139</v>
      </c>
      <c r="D28" s="57">
        <v>260.92500000000001</v>
      </c>
      <c r="E28" s="57">
        <f t="shared" si="12"/>
        <v>2808.5967000000001</v>
      </c>
      <c r="F28" s="57">
        <f>'[1]FSI &amp; BUA'!E79</f>
        <v>1067.7888</v>
      </c>
      <c r="G28" s="53">
        <f>4.33*10.764</f>
        <v>46.60812</v>
      </c>
      <c r="H28" s="57">
        <f t="shared" si="13"/>
        <v>1114.3969200000001</v>
      </c>
      <c r="I28" s="57">
        <f t="shared" si="14"/>
        <v>2855.2048199999999</v>
      </c>
      <c r="J28" s="58">
        <v>0.56999999999999995</v>
      </c>
      <c r="K28" s="57">
        <f t="shared" si="15"/>
        <v>5009.1312631578949</v>
      </c>
      <c r="L28" s="59">
        <v>1</v>
      </c>
      <c r="M28" s="59">
        <f t="shared" si="16"/>
        <v>5009.1312631578949</v>
      </c>
    </row>
    <row r="29" spans="2:13" s="67" customFormat="1" x14ac:dyDescent="0.25">
      <c r="B29" s="129"/>
      <c r="C29" s="60" t="s">
        <v>140</v>
      </c>
      <c r="D29" s="60"/>
      <c r="E29" s="60"/>
      <c r="F29" s="60"/>
      <c r="G29" s="61"/>
      <c r="H29" s="61"/>
      <c r="I29" s="61"/>
      <c r="J29" s="62"/>
      <c r="K29" s="60">
        <f>SUM(K26:K28)</f>
        <v>9859.351894736843</v>
      </c>
      <c r="L29" s="60">
        <f t="shared" ref="L29:M29" si="17">SUM(L26:L28)</f>
        <v>81</v>
      </c>
      <c r="M29" s="60">
        <f t="shared" si="17"/>
        <v>199017.9565263158</v>
      </c>
    </row>
    <row r="30" spans="2:13" ht="6" customHeight="1" x14ac:dyDescent="0.25">
      <c r="B30" s="68"/>
      <c r="C30" s="68"/>
      <c r="D30" s="68"/>
      <c r="E30" s="68"/>
      <c r="F30" s="68"/>
      <c r="G30" s="55"/>
      <c r="H30" s="55"/>
      <c r="I30" s="55"/>
      <c r="J30" s="68"/>
      <c r="K30" s="68"/>
    </row>
    <row r="31" spans="2:13" ht="12.75" customHeight="1" x14ac:dyDescent="0.25">
      <c r="B31" s="129" t="s">
        <v>144</v>
      </c>
      <c r="C31" s="57" t="s">
        <v>16</v>
      </c>
      <c r="D31" s="57">
        <f>D27</f>
        <v>133.79400000000001</v>
      </c>
      <c r="E31" s="57">
        <f>D31*10.764</f>
        <v>1440.1586159999999</v>
      </c>
      <c r="F31" s="57">
        <f>'[1]FSI &amp; BUA'!E96</f>
        <v>489.11615999999992</v>
      </c>
      <c r="G31" s="59">
        <f>0.2*10.764</f>
        <v>2.1528</v>
      </c>
      <c r="H31" s="57">
        <f>F31+G31</f>
        <v>491.26895999999994</v>
      </c>
      <c r="I31" s="57">
        <f>E31+G31</f>
        <v>1442.311416</v>
      </c>
      <c r="J31" s="58">
        <v>0.56999999999999995</v>
      </c>
      <c r="K31" s="57">
        <f>I31/J31</f>
        <v>2530.370905263158</v>
      </c>
      <c r="L31" s="59">
        <f>1*E24</f>
        <v>40</v>
      </c>
      <c r="M31" s="59">
        <f>L31*K31</f>
        <v>101214.83621052632</v>
      </c>
    </row>
    <row r="32" spans="2:13" ht="14.25" customHeight="1" x14ac:dyDescent="0.25">
      <c r="B32" s="129"/>
      <c r="C32" s="57" t="s">
        <v>16</v>
      </c>
      <c r="D32" s="57">
        <f>D27</f>
        <v>133.79400000000001</v>
      </c>
      <c r="E32" s="57">
        <f t="shared" ref="E32:E33" si="18">D32*10.764</f>
        <v>1440.1586159999999</v>
      </c>
      <c r="F32" s="57">
        <f>'[1]FSI &amp; BUA'!E97</f>
        <v>489.11615999999992</v>
      </c>
      <c r="G32" s="59">
        <f>0.2*10.764</f>
        <v>2.1528</v>
      </c>
      <c r="H32" s="57">
        <f t="shared" ref="H32:H33" si="19">F32+G32</f>
        <v>491.26895999999994</v>
      </c>
      <c r="I32" s="57">
        <f t="shared" ref="I32:I33" si="20">E32+G32</f>
        <v>1442.311416</v>
      </c>
      <c r="J32" s="58">
        <v>0.56999999999999995</v>
      </c>
      <c r="K32" s="57">
        <f t="shared" ref="K32:K33" si="21">I32/J32</f>
        <v>2530.370905263158</v>
      </c>
      <c r="L32" s="59">
        <f>1*E24</f>
        <v>40</v>
      </c>
      <c r="M32" s="59">
        <f t="shared" ref="M32:M33" si="22">L32*K32</f>
        <v>101214.83621052632</v>
      </c>
    </row>
    <row r="33" spans="2:15" ht="14.25" customHeight="1" x14ac:dyDescent="0.25">
      <c r="B33" s="129"/>
      <c r="C33" s="57" t="s">
        <v>139</v>
      </c>
      <c r="D33" s="57">
        <v>275.81299999999999</v>
      </c>
      <c r="E33" s="57">
        <f t="shared" si="18"/>
        <v>2968.8511319999998</v>
      </c>
      <c r="F33" s="57">
        <f>'[1]FSI &amp; BUA'!E98</f>
        <v>1085.3879400000001</v>
      </c>
      <c r="G33" s="59">
        <f>4.725*10.764</f>
        <v>50.859899999999996</v>
      </c>
      <c r="H33" s="57">
        <f t="shared" si="19"/>
        <v>1136.24784</v>
      </c>
      <c r="I33" s="57">
        <f t="shared" si="20"/>
        <v>3019.7110319999997</v>
      </c>
      <c r="J33" s="58">
        <v>0.56999999999999995</v>
      </c>
      <c r="K33" s="57">
        <f t="shared" si="21"/>
        <v>5297.7386526315786</v>
      </c>
      <c r="L33" s="59">
        <v>1</v>
      </c>
      <c r="M33" s="59">
        <f t="shared" si="22"/>
        <v>5297.7386526315786</v>
      </c>
    </row>
    <row r="34" spans="2:15" s="67" customFormat="1" x14ac:dyDescent="0.25">
      <c r="B34" s="129"/>
      <c r="C34" s="60" t="s">
        <v>140</v>
      </c>
      <c r="D34" s="60"/>
      <c r="E34" s="60"/>
      <c r="F34" s="60"/>
      <c r="G34" s="61"/>
      <c r="H34" s="61"/>
      <c r="I34" s="61"/>
      <c r="J34" s="62"/>
      <c r="K34" s="60">
        <f>SUM(K31:K33)</f>
        <v>10358.480463157895</v>
      </c>
      <c r="L34" s="60">
        <f t="shared" ref="L34:M34" si="23">SUM(L31:L33)</f>
        <v>81</v>
      </c>
      <c r="M34" s="60">
        <f t="shared" si="23"/>
        <v>207727.41107368423</v>
      </c>
    </row>
    <row r="35" spans="2:15" ht="6" customHeight="1" x14ac:dyDescent="0.25">
      <c r="B35" s="69"/>
      <c r="C35" s="69"/>
      <c r="D35" s="69"/>
      <c r="E35" s="69"/>
      <c r="F35" s="69"/>
      <c r="G35" s="55"/>
      <c r="H35" s="55"/>
      <c r="I35" s="55"/>
      <c r="J35" s="69"/>
      <c r="K35" s="69"/>
    </row>
    <row r="36" spans="2:15" ht="12.75" customHeight="1" x14ac:dyDescent="0.25">
      <c r="B36" s="129" t="s">
        <v>145</v>
      </c>
      <c r="C36" s="63" t="s">
        <v>22</v>
      </c>
      <c r="D36" s="53">
        <v>166.29499999999999</v>
      </c>
      <c r="E36" s="57">
        <f>D36*10.764</f>
        <v>1789.9993799999997</v>
      </c>
      <c r="F36" s="57">
        <f>'[1]FSI &amp; BUA'!E117</f>
        <v>542.93615999999997</v>
      </c>
      <c r="G36" s="53">
        <f>0.65*10.764</f>
        <v>6.9965999999999999</v>
      </c>
      <c r="H36" s="57">
        <f>F36+G36</f>
        <v>549.93275999999992</v>
      </c>
      <c r="I36" s="57">
        <f>E36+G36</f>
        <v>1796.9959799999997</v>
      </c>
      <c r="J36" s="58">
        <v>0.56999999999999995</v>
      </c>
      <c r="K36" s="57">
        <f>I36/J36</f>
        <v>3152.6245263157894</v>
      </c>
      <c r="L36" s="59">
        <f>1*E24</f>
        <v>40</v>
      </c>
      <c r="M36" s="59">
        <f>L36*K36</f>
        <v>126104.98105263157</v>
      </c>
    </row>
    <row r="37" spans="2:15" ht="14.25" customHeight="1" x14ac:dyDescent="0.25">
      <c r="B37" s="129"/>
      <c r="C37" s="63" t="s">
        <v>23</v>
      </c>
      <c r="D37" s="53">
        <v>181.84700000000001</v>
      </c>
      <c r="E37" s="57">
        <f t="shared" ref="E37:E38" si="24">D37*10.764</f>
        <v>1957.401108</v>
      </c>
      <c r="F37" s="57">
        <f>'[1]FSI &amp; BUA'!E118</f>
        <v>576.19691999999998</v>
      </c>
      <c r="G37" s="53">
        <f>0.62*10.764</f>
        <v>6.6736799999999992</v>
      </c>
      <c r="H37" s="57">
        <f t="shared" ref="H37:H38" si="25">F37+G37</f>
        <v>582.87059999999997</v>
      </c>
      <c r="I37" s="57">
        <f t="shared" ref="I37:I38" si="26">E37+G37</f>
        <v>1964.0747880000001</v>
      </c>
      <c r="J37" s="58">
        <v>0.56999999999999995</v>
      </c>
      <c r="K37" s="57">
        <f t="shared" ref="K37:K38" si="27">I37/J37</f>
        <v>3445.7452421052635</v>
      </c>
      <c r="L37" s="59">
        <f>1*E24</f>
        <v>40</v>
      </c>
      <c r="M37" s="59">
        <f t="shared" ref="M37:M38" si="28">L37*K37</f>
        <v>137829.80968421054</v>
      </c>
    </row>
    <row r="38" spans="2:15" ht="14.25" customHeight="1" x14ac:dyDescent="0.25">
      <c r="B38" s="129"/>
      <c r="C38" s="63" t="s">
        <v>139</v>
      </c>
      <c r="D38" s="64">
        <v>354.77499999999998</v>
      </c>
      <c r="E38" s="57">
        <f t="shared" si="24"/>
        <v>3818.7980999999995</v>
      </c>
      <c r="F38" s="57">
        <f>'[1]FSI &amp; BUA'!E119</f>
        <v>1116.98028</v>
      </c>
      <c r="G38" s="53">
        <f>6.25*10.764</f>
        <v>67.274999999999991</v>
      </c>
      <c r="H38" s="57">
        <f t="shared" si="25"/>
        <v>1184.2552800000001</v>
      </c>
      <c r="I38" s="57">
        <f t="shared" si="26"/>
        <v>3886.0730999999996</v>
      </c>
      <c r="J38" s="58">
        <v>0.56999999999999995</v>
      </c>
      <c r="K38" s="57">
        <f t="shared" si="27"/>
        <v>6817.6721052631574</v>
      </c>
      <c r="L38" s="59">
        <v>1</v>
      </c>
      <c r="M38" s="59">
        <f t="shared" si="28"/>
        <v>6817.6721052631574</v>
      </c>
      <c r="O38" s="35">
        <f>M39+M34+M29</f>
        <v>677497.8304421053</v>
      </c>
    </row>
    <row r="39" spans="2:15" s="67" customFormat="1" x14ac:dyDescent="0.25">
      <c r="B39" s="129"/>
      <c r="C39" s="60" t="s">
        <v>140</v>
      </c>
      <c r="D39" s="61"/>
      <c r="E39" s="60"/>
      <c r="F39" s="60"/>
      <c r="G39" s="61"/>
      <c r="H39" s="61"/>
      <c r="I39" s="61"/>
      <c r="J39" s="62"/>
      <c r="K39" s="60">
        <f>SUM(K36:K38)</f>
        <v>13416.041873684211</v>
      </c>
      <c r="L39" s="60">
        <f t="shared" ref="L39:M39" si="29">SUM(L36:L38)</f>
        <v>81</v>
      </c>
      <c r="M39" s="60">
        <f t="shared" si="29"/>
        <v>270752.46284210525</v>
      </c>
    </row>
    <row r="40" spans="2:15" ht="5.25" customHeight="1" x14ac:dyDescent="0.25">
      <c r="B40" s="66"/>
      <c r="C40" s="70"/>
      <c r="D40" s="70"/>
      <c r="E40" s="70"/>
      <c r="F40" s="70"/>
      <c r="G40" s="66"/>
      <c r="H40" s="66"/>
      <c r="I40" s="66"/>
      <c r="J40" s="70"/>
      <c r="K40" s="70"/>
    </row>
    <row r="41" spans="2:15" s="41" customFormat="1" x14ac:dyDescent="0.25">
      <c r="B41" s="52" t="s">
        <v>146</v>
      </c>
      <c r="C41" s="53" t="s">
        <v>135</v>
      </c>
      <c r="D41" s="53"/>
      <c r="E41" s="53">
        <f>'[1]Detailed BUA'!J73</f>
        <v>39</v>
      </c>
      <c r="F41" s="54"/>
      <c r="G41" s="130"/>
      <c r="H41" s="131"/>
      <c r="I41" s="132"/>
      <c r="J41" s="53" t="s">
        <v>136</v>
      </c>
      <c r="K41" s="53" t="s">
        <v>147</v>
      </c>
    </row>
    <row r="42" spans="2:15" s="41" customFormat="1" ht="6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2:15" s="41" customFormat="1" ht="12.75" customHeight="1" x14ac:dyDescent="0.25">
      <c r="B43" s="129" t="s">
        <v>148</v>
      </c>
      <c r="C43" s="57" t="s">
        <v>26</v>
      </c>
      <c r="D43" s="57">
        <v>184.482</v>
      </c>
      <c r="E43" s="57">
        <f>D43*10.764</f>
        <v>1985.764248</v>
      </c>
      <c r="F43" s="57">
        <f>'[1]FSI &amp; BUA'!E140</f>
        <v>570.59964000000002</v>
      </c>
      <c r="G43" s="53">
        <f>0.62*10.764</f>
        <v>6.6736799999999992</v>
      </c>
      <c r="H43" s="57">
        <f>F43+G43</f>
        <v>577.27332000000001</v>
      </c>
      <c r="I43" s="57">
        <f>E43+G43</f>
        <v>1992.4379280000001</v>
      </c>
      <c r="J43" s="58">
        <v>0.56999999999999995</v>
      </c>
      <c r="K43" s="57">
        <f>I43/J43</f>
        <v>3495.5051368421055</v>
      </c>
      <c r="L43" s="59">
        <f>1*E41</f>
        <v>39</v>
      </c>
      <c r="M43" s="59">
        <f>L43*K43</f>
        <v>136324.7003368421</v>
      </c>
    </row>
    <row r="44" spans="2:15" s="41" customFormat="1" ht="14.25" customHeight="1" x14ac:dyDescent="0.25">
      <c r="B44" s="129"/>
      <c r="C44" s="57" t="s">
        <v>25</v>
      </c>
      <c r="D44" s="57">
        <v>192.45</v>
      </c>
      <c r="E44" s="57">
        <f t="shared" ref="E44:E46" si="30">D44*10.764</f>
        <v>2071.5317999999997</v>
      </c>
      <c r="F44" s="57">
        <f>'[1]FSI &amp; BUA'!E141</f>
        <v>591.58943999999997</v>
      </c>
      <c r="G44" s="53">
        <f>1.58*10.764</f>
        <v>17.00712</v>
      </c>
      <c r="H44" s="57">
        <f t="shared" ref="H44:H45" si="31">F44+G44</f>
        <v>608.59655999999995</v>
      </c>
      <c r="I44" s="57">
        <f t="shared" ref="I44:I46" si="32">E44+G44</f>
        <v>2088.53892</v>
      </c>
      <c r="J44" s="58">
        <v>0.56999999999999995</v>
      </c>
      <c r="K44" s="57">
        <f t="shared" ref="K44:K46" si="33">I44/J44</f>
        <v>3664.1033684210529</v>
      </c>
      <c r="L44" s="59">
        <f>1*E41</f>
        <v>39</v>
      </c>
      <c r="M44" s="59">
        <f>L44*K44</f>
        <v>142900.03136842107</v>
      </c>
    </row>
    <row r="45" spans="2:15" s="41" customFormat="1" ht="14.25" customHeight="1" x14ac:dyDescent="0.25">
      <c r="B45" s="129"/>
      <c r="C45" s="57" t="s">
        <v>149</v>
      </c>
      <c r="D45" s="57">
        <f>D43+137.727</f>
        <v>322.209</v>
      </c>
      <c r="E45" s="57">
        <f t="shared" si="30"/>
        <v>3468.2576759999997</v>
      </c>
      <c r="F45" s="57">
        <f>'[1]FSI &amp; BUA'!E142</f>
        <v>955.30499999999984</v>
      </c>
      <c r="G45" s="53">
        <f>2.76*10.764</f>
        <v>29.708639999999995</v>
      </c>
      <c r="H45" s="57">
        <f t="shared" si="31"/>
        <v>985.01363999999978</v>
      </c>
      <c r="I45" s="57">
        <f t="shared" si="32"/>
        <v>3497.9663159999996</v>
      </c>
      <c r="J45" s="58">
        <v>0.56999999999999995</v>
      </c>
      <c r="K45" s="57">
        <f t="shared" si="33"/>
        <v>6136.7830105263156</v>
      </c>
      <c r="L45" s="59">
        <v>1</v>
      </c>
      <c r="M45" s="59">
        <f t="shared" ref="M45:M46" si="34">L45*K45</f>
        <v>6136.7830105263156</v>
      </c>
    </row>
    <row r="46" spans="2:15" s="41" customFormat="1" ht="14.25" customHeight="1" x14ac:dyDescent="0.25">
      <c r="B46" s="129"/>
      <c r="C46" s="57" t="s">
        <v>150</v>
      </c>
      <c r="D46" s="57">
        <f>D44+144.264</f>
        <v>336.714</v>
      </c>
      <c r="E46" s="57">
        <f t="shared" si="30"/>
        <v>3624.3894959999998</v>
      </c>
      <c r="F46" s="57">
        <f>'[1]FSI &amp; BUA'!E143</f>
        <v>1001.4825599999998</v>
      </c>
      <c r="G46" s="53">
        <f>3.53*10.674</f>
        <v>37.679219999999994</v>
      </c>
      <c r="H46" s="57">
        <f>F46+G46</f>
        <v>1039.1617799999999</v>
      </c>
      <c r="I46" s="57">
        <f t="shared" si="32"/>
        <v>3662.0687159999998</v>
      </c>
      <c r="J46" s="58">
        <v>0.56999999999999995</v>
      </c>
      <c r="K46" s="57">
        <f t="shared" si="33"/>
        <v>6424.681957894737</v>
      </c>
      <c r="L46" s="59">
        <v>1</v>
      </c>
      <c r="M46" s="59">
        <f t="shared" si="34"/>
        <v>6424.681957894737</v>
      </c>
    </row>
    <row r="47" spans="2:15" s="71" customFormat="1" x14ac:dyDescent="0.25">
      <c r="B47" s="129"/>
      <c r="C47" s="60" t="s">
        <v>140</v>
      </c>
      <c r="D47" s="60"/>
      <c r="E47" s="60"/>
      <c r="F47" s="60"/>
      <c r="G47" s="61"/>
      <c r="H47" s="61"/>
      <c r="I47" s="61"/>
      <c r="J47" s="62"/>
      <c r="K47" s="60">
        <f>SUM(K43:K46)</f>
        <v>19721.07347368421</v>
      </c>
      <c r="L47" s="60">
        <f>SUM(L43:L46)</f>
        <v>80</v>
      </c>
      <c r="M47" s="60">
        <f>SUM(M43:M46)</f>
        <v>291786.19667368423</v>
      </c>
    </row>
    <row r="48" spans="2:15" s="41" customFormat="1" ht="12.75" customHeight="1" x14ac:dyDescent="0.25">
      <c r="B48" s="133"/>
      <c r="C48" s="134"/>
      <c r="D48" s="134"/>
      <c r="E48" s="134"/>
      <c r="F48" s="134"/>
      <c r="G48" s="134"/>
      <c r="H48" s="134"/>
      <c r="I48" s="134"/>
      <c r="J48" s="134"/>
      <c r="K48" s="134"/>
    </row>
  </sheetData>
  <mergeCells count="30">
    <mergeCell ref="B36:B39"/>
    <mergeCell ref="G41:I41"/>
    <mergeCell ref="B43:B47"/>
    <mergeCell ref="B48:K48"/>
    <mergeCell ref="G12:I12"/>
    <mergeCell ref="B14:B17"/>
    <mergeCell ref="B19:B22"/>
    <mergeCell ref="G24:I24"/>
    <mergeCell ref="B26:B29"/>
    <mergeCell ref="B31:B34"/>
    <mergeCell ref="B8:C8"/>
    <mergeCell ref="D8:E8"/>
    <mergeCell ref="G8:I8"/>
    <mergeCell ref="K8:L8"/>
    <mergeCell ref="B10:B11"/>
    <mergeCell ref="C10:C11"/>
    <mergeCell ref="D10:E10"/>
    <mergeCell ref="B6:C6"/>
    <mergeCell ref="D6:E6"/>
    <mergeCell ref="G6:I6"/>
    <mergeCell ref="B7:C7"/>
    <mergeCell ref="D7:E7"/>
    <mergeCell ref="G7:I7"/>
    <mergeCell ref="B5:E5"/>
    <mergeCell ref="G5:I5"/>
    <mergeCell ref="A1:L1"/>
    <mergeCell ref="B3:C3"/>
    <mergeCell ref="D3:E3"/>
    <mergeCell ref="G3:I3"/>
    <mergeCell ref="B4:I4"/>
  </mergeCells>
  <pageMargins left="0.23622047244094491" right="0.23622047244094491" top="0.2800000000000000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B17" sqref="B17"/>
    </sheetView>
  </sheetViews>
  <sheetFormatPr defaultRowHeight="15.75" x14ac:dyDescent="0.25"/>
  <cols>
    <col min="1" max="1" width="12.75" bestFit="1" customWidth="1"/>
    <col min="2" max="2" width="28.75" bestFit="1" customWidth="1"/>
    <col min="3" max="3" width="30.375" bestFit="1" customWidth="1"/>
  </cols>
  <sheetData>
    <row r="3" spans="1:3" x14ac:dyDescent="0.25">
      <c r="A3" s="72" t="s">
        <v>154</v>
      </c>
      <c r="B3" t="s">
        <v>155</v>
      </c>
      <c r="C3" t="s">
        <v>157</v>
      </c>
    </row>
    <row r="4" spans="1:3" x14ac:dyDescent="0.25">
      <c r="A4" s="73" t="s">
        <v>16</v>
      </c>
      <c r="B4">
        <v>303644.39999999962</v>
      </c>
      <c r="C4">
        <v>173077.19999999981</v>
      </c>
    </row>
    <row r="5" spans="1:3" x14ac:dyDescent="0.25">
      <c r="A5" s="73" t="s">
        <v>19</v>
      </c>
      <c r="B5">
        <v>92794.000000000044</v>
      </c>
      <c r="C5">
        <v>52892.399999999972</v>
      </c>
    </row>
    <row r="6" spans="1:3" x14ac:dyDescent="0.25">
      <c r="A6" s="73" t="s">
        <v>23</v>
      </c>
      <c r="B6">
        <v>137830</v>
      </c>
      <c r="C6">
        <v>78562.800000000047</v>
      </c>
    </row>
    <row r="7" spans="1:3" x14ac:dyDescent="0.25">
      <c r="A7" s="73" t="s">
        <v>22</v>
      </c>
      <c r="B7">
        <v>126104.79999999993</v>
      </c>
      <c r="C7">
        <v>71880</v>
      </c>
    </row>
    <row r="8" spans="1:3" x14ac:dyDescent="0.25">
      <c r="A8" s="73" t="s">
        <v>20</v>
      </c>
      <c r="B8">
        <v>17124.54</v>
      </c>
      <c r="C8">
        <v>9760.98</v>
      </c>
    </row>
    <row r="9" spans="1:3" x14ac:dyDescent="0.25">
      <c r="A9" s="73" t="s">
        <v>156</v>
      </c>
      <c r="B9">
        <v>677497.73999999964</v>
      </c>
      <c r="C9">
        <v>386173.37999999977</v>
      </c>
    </row>
    <row r="12" spans="1:3" x14ac:dyDescent="0.25">
      <c r="A12" s="73" t="s">
        <v>16</v>
      </c>
      <c r="B12" s="77">
        <v>303644.39999999962</v>
      </c>
      <c r="C12" s="77">
        <v>173077.19999999981</v>
      </c>
    </row>
    <row r="13" spans="1:3" x14ac:dyDescent="0.25">
      <c r="A13" s="73" t="s">
        <v>19</v>
      </c>
      <c r="B13" s="77">
        <v>92794.000000000044</v>
      </c>
      <c r="C13" s="77">
        <v>52892.399999999972</v>
      </c>
    </row>
    <row r="14" spans="1:3" x14ac:dyDescent="0.25">
      <c r="A14" s="73" t="s">
        <v>23</v>
      </c>
      <c r="B14" s="77">
        <v>137830</v>
      </c>
      <c r="C14" s="77">
        <v>78562.800000000047</v>
      </c>
    </row>
    <row r="15" spans="1:3" x14ac:dyDescent="0.25">
      <c r="A15" s="73" t="s">
        <v>22</v>
      </c>
      <c r="B15" s="77">
        <v>126104.79999999993</v>
      </c>
      <c r="C15" s="77">
        <v>71880</v>
      </c>
    </row>
    <row r="16" spans="1:3" x14ac:dyDescent="0.25">
      <c r="A16" s="73" t="s">
        <v>20</v>
      </c>
      <c r="B16" s="77">
        <v>17124.54</v>
      </c>
      <c r="C16" s="77">
        <v>9760.98</v>
      </c>
    </row>
    <row r="17" spans="1:3" x14ac:dyDescent="0.25">
      <c r="A17" s="89" t="s">
        <v>156</v>
      </c>
      <c r="B17" s="90">
        <v>677497.73999999964</v>
      </c>
      <c r="C17" s="90">
        <v>386173.37999999977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zoomScaleNormal="100" zoomScaleSheetLayoutView="100" workbookViewId="0">
      <pane ySplit="1" topLeftCell="A210" activePane="bottomLeft" state="frozen"/>
      <selection pane="bottomLeft" activeCell="H213" sqref="H213"/>
    </sheetView>
  </sheetViews>
  <sheetFormatPr defaultColWidth="9" defaultRowHeight="15.75" x14ac:dyDescent="0.25"/>
  <cols>
    <col min="1" max="1" width="6" customWidth="1"/>
    <col min="2" max="2" width="20.5" bestFit="1" customWidth="1"/>
    <col min="3" max="3" width="15.75" style="1" bestFit="1" customWidth="1"/>
    <col min="4" max="4" width="11.75" style="1" bestFit="1" customWidth="1"/>
    <col min="5" max="5" width="13.5" style="1" customWidth="1"/>
    <col min="6" max="6" width="13.75" style="1" bestFit="1" customWidth="1"/>
    <col min="7" max="7" width="10.5" style="1" customWidth="1"/>
    <col min="8" max="8" width="9" style="1" customWidth="1"/>
    <col min="9" max="9" width="8.625" style="1" customWidth="1"/>
    <col min="10" max="10" width="9.125" style="1" bestFit="1" customWidth="1"/>
    <col min="11" max="11" width="10.5" customWidth="1"/>
    <col min="12" max="12" width="11" customWidth="1"/>
    <col min="14" max="14" width="12.375" customWidth="1"/>
  </cols>
  <sheetData>
    <row r="1" spans="1:15" s="2" customFormat="1" ht="58.5" customHeight="1" thickBot="1" x14ac:dyDescent="0.3">
      <c r="A1" s="15" t="s">
        <v>3</v>
      </c>
      <c r="B1" s="16" t="s">
        <v>2</v>
      </c>
      <c r="C1" s="16" t="s">
        <v>7</v>
      </c>
      <c r="D1" s="16" t="s">
        <v>13</v>
      </c>
      <c r="E1" s="16" t="s">
        <v>0</v>
      </c>
      <c r="F1" s="16" t="s">
        <v>21</v>
      </c>
      <c r="G1" s="16" t="s">
        <v>6</v>
      </c>
      <c r="H1" s="16" t="s">
        <v>5</v>
      </c>
      <c r="I1" s="16" t="s">
        <v>1</v>
      </c>
      <c r="J1" s="16" t="s">
        <v>4</v>
      </c>
      <c r="K1" s="16" t="s">
        <v>17</v>
      </c>
      <c r="L1" s="17" t="s">
        <v>18</v>
      </c>
      <c r="M1" s="16" t="s">
        <v>151</v>
      </c>
      <c r="N1" s="16" t="s">
        <v>152</v>
      </c>
      <c r="O1" s="17" t="s">
        <v>153</v>
      </c>
    </row>
    <row r="2" spans="1:15" ht="16.5" x14ac:dyDescent="0.3">
      <c r="A2" s="6">
        <v>1</v>
      </c>
      <c r="B2" s="5" t="s">
        <v>19</v>
      </c>
      <c r="C2" s="4" t="s">
        <v>10</v>
      </c>
      <c r="D2" s="4">
        <v>2</v>
      </c>
      <c r="E2" s="4">
        <v>201</v>
      </c>
      <c r="F2" s="4" t="str">
        <f t="shared" ref="F2:F65" si="0">CONCATENATE(C2,"-",E2)</f>
        <v>T3-201</v>
      </c>
      <c r="G2" s="9">
        <v>2319.85</v>
      </c>
      <c r="H2" s="9">
        <f t="shared" ref="H2:H65" si="1">ROUND((G2/10.764),2)</f>
        <v>215.52</v>
      </c>
      <c r="I2" s="9">
        <v>1322.31</v>
      </c>
      <c r="J2" s="9">
        <f t="shared" ref="J2:J65" si="2">ROUND((I2/10.764),2)</f>
        <v>122.85</v>
      </c>
      <c r="K2" s="9">
        <v>463.17</v>
      </c>
      <c r="L2" s="9">
        <f t="shared" ref="L2:L65" si="3">ROUND((K2/10.764),2)</f>
        <v>43.03</v>
      </c>
      <c r="M2" s="9">
        <v>300</v>
      </c>
      <c r="N2" s="9">
        <v>200</v>
      </c>
      <c r="O2" s="9">
        <v>0</v>
      </c>
    </row>
    <row r="3" spans="1:15" ht="16.5" x14ac:dyDescent="0.3">
      <c r="A3" s="6">
        <v>2</v>
      </c>
      <c r="B3" s="5" t="s">
        <v>16</v>
      </c>
      <c r="C3" s="4" t="s">
        <v>10</v>
      </c>
      <c r="D3" s="4">
        <v>2</v>
      </c>
      <c r="E3" s="4">
        <v>202</v>
      </c>
      <c r="F3" s="4" t="str">
        <f t="shared" si="0"/>
        <v>T3-202</v>
      </c>
      <c r="G3" s="13">
        <v>2530.37</v>
      </c>
      <c r="H3" s="13">
        <f t="shared" si="1"/>
        <v>235.08</v>
      </c>
      <c r="I3" s="13">
        <v>1442.31</v>
      </c>
      <c r="J3" s="13">
        <f t="shared" si="2"/>
        <v>133.99</v>
      </c>
      <c r="K3" s="13">
        <v>491.27</v>
      </c>
      <c r="L3" s="13">
        <f t="shared" si="3"/>
        <v>45.64</v>
      </c>
      <c r="M3" s="9">
        <v>300</v>
      </c>
      <c r="N3" s="9">
        <v>200</v>
      </c>
      <c r="O3" s="9">
        <v>0</v>
      </c>
    </row>
    <row r="4" spans="1:15" ht="16.5" x14ac:dyDescent="0.3">
      <c r="A4" s="6">
        <v>3</v>
      </c>
      <c r="B4" s="5" t="s">
        <v>19</v>
      </c>
      <c r="C4" s="4" t="s">
        <v>10</v>
      </c>
      <c r="D4" s="4">
        <v>3</v>
      </c>
      <c r="E4" s="4">
        <v>301</v>
      </c>
      <c r="F4" s="4" t="str">
        <f t="shared" si="0"/>
        <v>T3-301</v>
      </c>
      <c r="G4" s="9">
        <v>2319.85</v>
      </c>
      <c r="H4" s="9">
        <f t="shared" si="1"/>
        <v>215.52</v>
      </c>
      <c r="I4" s="9">
        <v>1322.31</v>
      </c>
      <c r="J4" s="9">
        <f t="shared" si="2"/>
        <v>122.85</v>
      </c>
      <c r="K4" s="9">
        <v>463.17</v>
      </c>
      <c r="L4" s="9">
        <f t="shared" si="3"/>
        <v>43.03</v>
      </c>
      <c r="M4" s="9">
        <v>300</v>
      </c>
      <c r="N4" s="9">
        <v>200</v>
      </c>
      <c r="O4" s="9">
        <v>0</v>
      </c>
    </row>
    <row r="5" spans="1:15" ht="16.5" x14ac:dyDescent="0.3">
      <c r="A5" s="6">
        <v>4</v>
      </c>
      <c r="B5" s="5" t="s">
        <v>16</v>
      </c>
      <c r="C5" s="4" t="s">
        <v>10</v>
      </c>
      <c r="D5" s="4">
        <v>3</v>
      </c>
      <c r="E5" s="4">
        <v>302</v>
      </c>
      <c r="F5" s="4" t="str">
        <f t="shared" si="0"/>
        <v>T3-302</v>
      </c>
      <c r="G5" s="13">
        <v>2530.37</v>
      </c>
      <c r="H5" s="13">
        <f t="shared" si="1"/>
        <v>235.08</v>
      </c>
      <c r="I5" s="13">
        <v>1442.31</v>
      </c>
      <c r="J5" s="13">
        <f t="shared" si="2"/>
        <v>133.99</v>
      </c>
      <c r="K5" s="13">
        <v>491.27</v>
      </c>
      <c r="L5" s="13">
        <f t="shared" si="3"/>
        <v>45.64</v>
      </c>
      <c r="M5" s="9">
        <v>300</v>
      </c>
      <c r="N5" s="9">
        <v>200</v>
      </c>
      <c r="O5" s="9">
        <v>0</v>
      </c>
    </row>
    <row r="6" spans="1:15" ht="16.5" x14ac:dyDescent="0.3">
      <c r="A6" s="6">
        <v>5</v>
      </c>
      <c r="B6" s="5" t="s">
        <v>19</v>
      </c>
      <c r="C6" s="4" t="s">
        <v>10</v>
      </c>
      <c r="D6" s="4">
        <v>4</v>
      </c>
      <c r="E6" s="4">
        <v>401</v>
      </c>
      <c r="F6" s="4" t="str">
        <f t="shared" si="0"/>
        <v>T3-401</v>
      </c>
      <c r="G6" s="9">
        <v>2319.85</v>
      </c>
      <c r="H6" s="9">
        <f t="shared" si="1"/>
        <v>215.52</v>
      </c>
      <c r="I6" s="9">
        <v>1322.31</v>
      </c>
      <c r="J6" s="9">
        <f t="shared" si="2"/>
        <v>122.85</v>
      </c>
      <c r="K6" s="9">
        <v>463.17</v>
      </c>
      <c r="L6" s="9">
        <f t="shared" si="3"/>
        <v>43.03</v>
      </c>
      <c r="M6" s="9">
        <v>300</v>
      </c>
      <c r="N6" s="9">
        <v>200</v>
      </c>
      <c r="O6" s="9">
        <v>0</v>
      </c>
    </row>
    <row r="7" spans="1:15" ht="16.5" x14ac:dyDescent="0.3">
      <c r="A7" s="6">
        <v>6</v>
      </c>
      <c r="B7" s="5" t="s">
        <v>16</v>
      </c>
      <c r="C7" s="4" t="s">
        <v>10</v>
      </c>
      <c r="D7" s="4">
        <v>4</v>
      </c>
      <c r="E7" s="4">
        <v>402</v>
      </c>
      <c r="F7" s="4" t="str">
        <f t="shared" si="0"/>
        <v>T3-402</v>
      </c>
      <c r="G7" s="13">
        <v>2530.37</v>
      </c>
      <c r="H7" s="13">
        <f t="shared" si="1"/>
        <v>235.08</v>
      </c>
      <c r="I7" s="13">
        <v>1442.31</v>
      </c>
      <c r="J7" s="13">
        <f t="shared" si="2"/>
        <v>133.99</v>
      </c>
      <c r="K7" s="13">
        <v>491.27</v>
      </c>
      <c r="L7" s="13">
        <f t="shared" si="3"/>
        <v>45.64</v>
      </c>
      <c r="M7" s="9">
        <v>300</v>
      </c>
      <c r="N7" s="9">
        <v>200</v>
      </c>
      <c r="O7" s="9">
        <v>0</v>
      </c>
    </row>
    <row r="8" spans="1:15" ht="16.5" x14ac:dyDescent="0.3">
      <c r="A8" s="6">
        <v>7</v>
      </c>
      <c r="B8" s="5" t="s">
        <v>19</v>
      </c>
      <c r="C8" s="4" t="s">
        <v>10</v>
      </c>
      <c r="D8" s="4">
        <v>5</v>
      </c>
      <c r="E8" s="4">
        <v>501</v>
      </c>
      <c r="F8" s="4" t="str">
        <f t="shared" si="0"/>
        <v>T3-501</v>
      </c>
      <c r="G8" s="9">
        <v>2319.85</v>
      </c>
      <c r="H8" s="9">
        <f t="shared" si="1"/>
        <v>215.52</v>
      </c>
      <c r="I8" s="9">
        <v>1322.31</v>
      </c>
      <c r="J8" s="9">
        <f t="shared" si="2"/>
        <v>122.85</v>
      </c>
      <c r="K8" s="9">
        <v>463.17</v>
      </c>
      <c r="L8" s="9">
        <f t="shared" si="3"/>
        <v>43.03</v>
      </c>
      <c r="M8" s="9">
        <v>300</v>
      </c>
      <c r="N8" s="9">
        <v>200</v>
      </c>
      <c r="O8" s="9">
        <v>0</v>
      </c>
    </row>
    <row r="9" spans="1:15" ht="16.5" x14ac:dyDescent="0.3">
      <c r="A9" s="6">
        <v>8</v>
      </c>
      <c r="B9" s="5" t="s">
        <v>16</v>
      </c>
      <c r="C9" s="4" t="s">
        <v>10</v>
      </c>
      <c r="D9" s="4">
        <v>5</v>
      </c>
      <c r="E9" s="4">
        <v>502</v>
      </c>
      <c r="F9" s="4" t="str">
        <f t="shared" si="0"/>
        <v>T3-502</v>
      </c>
      <c r="G9" s="13">
        <v>2530.37</v>
      </c>
      <c r="H9" s="13">
        <f t="shared" si="1"/>
        <v>235.08</v>
      </c>
      <c r="I9" s="13">
        <v>1442.31</v>
      </c>
      <c r="J9" s="13">
        <f t="shared" si="2"/>
        <v>133.99</v>
      </c>
      <c r="K9" s="13">
        <v>491.27</v>
      </c>
      <c r="L9" s="13">
        <f t="shared" si="3"/>
        <v>45.64</v>
      </c>
      <c r="M9" s="9">
        <v>300</v>
      </c>
      <c r="N9" s="9">
        <v>200</v>
      </c>
      <c r="O9" s="9">
        <v>0</v>
      </c>
    </row>
    <row r="10" spans="1:15" ht="16.5" x14ac:dyDescent="0.3">
      <c r="A10" s="6">
        <v>9</v>
      </c>
      <c r="B10" s="5" t="s">
        <v>19</v>
      </c>
      <c r="C10" s="4" t="s">
        <v>10</v>
      </c>
      <c r="D10" s="4">
        <v>6</v>
      </c>
      <c r="E10" s="4">
        <v>601</v>
      </c>
      <c r="F10" s="4" t="str">
        <f t="shared" si="0"/>
        <v>T3-601</v>
      </c>
      <c r="G10" s="9">
        <v>2319.85</v>
      </c>
      <c r="H10" s="9">
        <f t="shared" si="1"/>
        <v>215.52</v>
      </c>
      <c r="I10" s="9">
        <v>1322.31</v>
      </c>
      <c r="J10" s="9">
        <f t="shared" si="2"/>
        <v>122.85</v>
      </c>
      <c r="K10" s="9">
        <v>463.17</v>
      </c>
      <c r="L10" s="9">
        <f t="shared" si="3"/>
        <v>43.03</v>
      </c>
      <c r="M10" s="9">
        <v>300</v>
      </c>
      <c r="N10" s="9">
        <v>200</v>
      </c>
      <c r="O10" s="9">
        <v>0</v>
      </c>
    </row>
    <row r="11" spans="1:15" ht="16.5" x14ac:dyDescent="0.3">
      <c r="A11" s="6">
        <v>10</v>
      </c>
      <c r="B11" s="5" t="s">
        <v>16</v>
      </c>
      <c r="C11" s="4" t="s">
        <v>10</v>
      </c>
      <c r="D11" s="4">
        <v>6</v>
      </c>
      <c r="E11" s="4">
        <v>602</v>
      </c>
      <c r="F11" s="4" t="str">
        <f t="shared" si="0"/>
        <v>T3-602</v>
      </c>
      <c r="G11" s="13">
        <v>2530.37</v>
      </c>
      <c r="H11" s="13">
        <f t="shared" si="1"/>
        <v>235.08</v>
      </c>
      <c r="I11" s="13">
        <v>1442.31</v>
      </c>
      <c r="J11" s="13">
        <f t="shared" si="2"/>
        <v>133.99</v>
      </c>
      <c r="K11" s="13">
        <v>491.27</v>
      </c>
      <c r="L11" s="13">
        <f t="shared" si="3"/>
        <v>45.64</v>
      </c>
      <c r="M11" s="9">
        <v>300</v>
      </c>
      <c r="N11" s="9">
        <v>200</v>
      </c>
      <c r="O11" s="9">
        <v>0</v>
      </c>
    </row>
    <row r="12" spans="1:15" ht="16.5" x14ac:dyDescent="0.3">
      <c r="A12" s="6">
        <v>11</v>
      </c>
      <c r="B12" s="5" t="s">
        <v>19</v>
      </c>
      <c r="C12" s="4" t="s">
        <v>10</v>
      </c>
      <c r="D12" s="4">
        <v>7</v>
      </c>
      <c r="E12" s="4">
        <v>701</v>
      </c>
      <c r="F12" s="4" t="str">
        <f t="shared" si="0"/>
        <v>T3-701</v>
      </c>
      <c r="G12" s="9">
        <v>2319.85</v>
      </c>
      <c r="H12" s="9">
        <f t="shared" si="1"/>
        <v>215.52</v>
      </c>
      <c r="I12" s="9">
        <v>1322.31</v>
      </c>
      <c r="J12" s="9">
        <f t="shared" si="2"/>
        <v>122.85</v>
      </c>
      <c r="K12" s="9">
        <v>463.17</v>
      </c>
      <c r="L12" s="9">
        <f t="shared" si="3"/>
        <v>43.03</v>
      </c>
      <c r="M12" s="9">
        <v>300</v>
      </c>
      <c r="N12" s="9">
        <v>200</v>
      </c>
      <c r="O12" s="9">
        <v>0</v>
      </c>
    </row>
    <row r="13" spans="1:15" ht="16.5" x14ac:dyDescent="0.3">
      <c r="A13" s="6">
        <v>12</v>
      </c>
      <c r="B13" s="5" t="s">
        <v>16</v>
      </c>
      <c r="C13" s="4" t="s">
        <v>10</v>
      </c>
      <c r="D13" s="4">
        <v>7</v>
      </c>
      <c r="E13" s="4">
        <v>702</v>
      </c>
      <c r="F13" s="4" t="str">
        <f t="shared" si="0"/>
        <v>T3-702</v>
      </c>
      <c r="G13" s="13">
        <v>2530.37</v>
      </c>
      <c r="H13" s="13">
        <f t="shared" si="1"/>
        <v>235.08</v>
      </c>
      <c r="I13" s="13">
        <v>1442.31</v>
      </c>
      <c r="J13" s="13">
        <f t="shared" si="2"/>
        <v>133.99</v>
      </c>
      <c r="K13" s="13">
        <v>491.27</v>
      </c>
      <c r="L13" s="13">
        <f t="shared" si="3"/>
        <v>45.64</v>
      </c>
      <c r="M13" s="9">
        <v>300</v>
      </c>
      <c r="N13" s="9">
        <v>200</v>
      </c>
      <c r="O13" s="9">
        <v>0</v>
      </c>
    </row>
    <row r="14" spans="1:15" ht="16.5" x14ac:dyDescent="0.3">
      <c r="A14" s="6">
        <v>13</v>
      </c>
      <c r="B14" s="5" t="s">
        <v>19</v>
      </c>
      <c r="C14" s="4" t="s">
        <v>10</v>
      </c>
      <c r="D14" s="4">
        <v>8</v>
      </c>
      <c r="E14" s="4">
        <v>801</v>
      </c>
      <c r="F14" s="4" t="str">
        <f t="shared" si="0"/>
        <v>T3-801</v>
      </c>
      <c r="G14" s="9">
        <v>2319.85</v>
      </c>
      <c r="H14" s="9">
        <f t="shared" si="1"/>
        <v>215.52</v>
      </c>
      <c r="I14" s="9">
        <v>1322.31</v>
      </c>
      <c r="J14" s="9">
        <f t="shared" si="2"/>
        <v>122.85</v>
      </c>
      <c r="K14" s="9">
        <v>463.17</v>
      </c>
      <c r="L14" s="9">
        <f t="shared" si="3"/>
        <v>43.03</v>
      </c>
      <c r="M14" s="9">
        <v>300</v>
      </c>
      <c r="N14" s="9">
        <v>200</v>
      </c>
      <c r="O14" s="9">
        <v>0</v>
      </c>
    </row>
    <row r="15" spans="1:15" ht="16.5" x14ac:dyDescent="0.3">
      <c r="A15" s="6">
        <v>14</v>
      </c>
      <c r="B15" s="5" t="s">
        <v>16</v>
      </c>
      <c r="C15" s="4" t="s">
        <v>10</v>
      </c>
      <c r="D15" s="4">
        <v>8</v>
      </c>
      <c r="E15" s="4">
        <v>802</v>
      </c>
      <c r="F15" s="4" t="str">
        <f t="shared" si="0"/>
        <v>T3-802</v>
      </c>
      <c r="G15" s="13">
        <v>2530.37</v>
      </c>
      <c r="H15" s="13">
        <f t="shared" si="1"/>
        <v>235.08</v>
      </c>
      <c r="I15" s="13">
        <v>1442.31</v>
      </c>
      <c r="J15" s="13">
        <f t="shared" si="2"/>
        <v>133.99</v>
      </c>
      <c r="K15" s="13">
        <v>491.27</v>
      </c>
      <c r="L15" s="13">
        <f t="shared" si="3"/>
        <v>45.64</v>
      </c>
      <c r="M15" s="9">
        <v>300</v>
      </c>
      <c r="N15" s="9">
        <v>200</v>
      </c>
      <c r="O15" s="9">
        <v>0</v>
      </c>
    </row>
    <row r="16" spans="1:15" ht="16.5" x14ac:dyDescent="0.3">
      <c r="A16" s="6">
        <v>15</v>
      </c>
      <c r="B16" s="5" t="s">
        <v>19</v>
      </c>
      <c r="C16" s="4" t="s">
        <v>10</v>
      </c>
      <c r="D16" s="4">
        <v>9</v>
      </c>
      <c r="E16" s="4">
        <v>901</v>
      </c>
      <c r="F16" s="4" t="str">
        <f t="shared" si="0"/>
        <v>T3-901</v>
      </c>
      <c r="G16" s="9">
        <v>2319.85</v>
      </c>
      <c r="H16" s="9">
        <f t="shared" si="1"/>
        <v>215.52</v>
      </c>
      <c r="I16" s="9">
        <v>1322.31</v>
      </c>
      <c r="J16" s="9">
        <f t="shared" si="2"/>
        <v>122.85</v>
      </c>
      <c r="K16" s="9">
        <v>463.17</v>
      </c>
      <c r="L16" s="9">
        <f t="shared" si="3"/>
        <v>43.03</v>
      </c>
      <c r="M16" s="9">
        <v>300</v>
      </c>
      <c r="N16" s="9">
        <v>200</v>
      </c>
      <c r="O16" s="9">
        <v>0</v>
      </c>
    </row>
    <row r="17" spans="1:15" ht="16.5" x14ac:dyDescent="0.3">
      <c r="A17" s="6">
        <v>16</v>
      </c>
      <c r="B17" s="5" t="s">
        <v>16</v>
      </c>
      <c r="C17" s="4" t="s">
        <v>10</v>
      </c>
      <c r="D17" s="4">
        <v>9</v>
      </c>
      <c r="E17" s="4">
        <v>902</v>
      </c>
      <c r="F17" s="4" t="str">
        <f t="shared" si="0"/>
        <v>T3-902</v>
      </c>
      <c r="G17" s="13">
        <v>2530.37</v>
      </c>
      <c r="H17" s="13">
        <f t="shared" si="1"/>
        <v>235.08</v>
      </c>
      <c r="I17" s="13">
        <v>1442.31</v>
      </c>
      <c r="J17" s="13">
        <f t="shared" si="2"/>
        <v>133.99</v>
      </c>
      <c r="K17" s="13">
        <v>491.27</v>
      </c>
      <c r="L17" s="13">
        <f t="shared" si="3"/>
        <v>45.64</v>
      </c>
      <c r="M17" s="9">
        <v>300</v>
      </c>
      <c r="N17" s="9">
        <v>200</v>
      </c>
      <c r="O17" s="9">
        <v>0</v>
      </c>
    </row>
    <row r="18" spans="1:15" ht="16.5" x14ac:dyDescent="0.3">
      <c r="A18" s="6">
        <v>17</v>
      </c>
      <c r="B18" s="5" t="s">
        <v>19</v>
      </c>
      <c r="C18" s="4" t="s">
        <v>10</v>
      </c>
      <c r="D18" s="4">
        <v>10</v>
      </c>
      <c r="E18" s="4">
        <v>1001</v>
      </c>
      <c r="F18" s="4" t="str">
        <f t="shared" si="0"/>
        <v>T3-1001</v>
      </c>
      <c r="G18" s="9">
        <v>2319.85</v>
      </c>
      <c r="H18" s="9">
        <f t="shared" si="1"/>
        <v>215.52</v>
      </c>
      <c r="I18" s="9">
        <v>1322.31</v>
      </c>
      <c r="J18" s="9">
        <f t="shared" si="2"/>
        <v>122.85</v>
      </c>
      <c r="K18" s="9">
        <v>463.17</v>
      </c>
      <c r="L18" s="9">
        <f t="shared" si="3"/>
        <v>43.03</v>
      </c>
      <c r="M18" s="9">
        <v>300</v>
      </c>
      <c r="N18" s="9">
        <v>200</v>
      </c>
      <c r="O18" s="9">
        <v>0</v>
      </c>
    </row>
    <row r="19" spans="1:15" ht="16.5" x14ac:dyDescent="0.3">
      <c r="A19" s="6">
        <v>18</v>
      </c>
      <c r="B19" s="5" t="s">
        <v>16</v>
      </c>
      <c r="C19" s="4" t="s">
        <v>10</v>
      </c>
      <c r="D19" s="4">
        <v>10</v>
      </c>
      <c r="E19" s="4">
        <v>1002</v>
      </c>
      <c r="F19" s="4" t="str">
        <f t="shared" si="0"/>
        <v>T3-1002</v>
      </c>
      <c r="G19" s="13">
        <v>2530.37</v>
      </c>
      <c r="H19" s="13">
        <f t="shared" si="1"/>
        <v>235.08</v>
      </c>
      <c r="I19" s="13">
        <v>1442.31</v>
      </c>
      <c r="J19" s="13">
        <f t="shared" si="2"/>
        <v>133.99</v>
      </c>
      <c r="K19" s="13">
        <v>491.27</v>
      </c>
      <c r="L19" s="13">
        <f t="shared" si="3"/>
        <v>45.64</v>
      </c>
      <c r="M19" s="9">
        <v>300</v>
      </c>
      <c r="N19" s="9">
        <v>200</v>
      </c>
      <c r="O19" s="9">
        <v>0</v>
      </c>
    </row>
    <row r="20" spans="1:15" ht="16.5" x14ac:dyDescent="0.3">
      <c r="A20" s="6">
        <v>19</v>
      </c>
      <c r="B20" s="5" t="s">
        <v>19</v>
      </c>
      <c r="C20" s="4" t="s">
        <v>10</v>
      </c>
      <c r="D20" s="4">
        <v>11</v>
      </c>
      <c r="E20" s="4">
        <v>1101</v>
      </c>
      <c r="F20" s="4" t="str">
        <f t="shared" si="0"/>
        <v>T3-1101</v>
      </c>
      <c r="G20" s="9">
        <v>2319.85</v>
      </c>
      <c r="H20" s="9">
        <f t="shared" si="1"/>
        <v>215.52</v>
      </c>
      <c r="I20" s="9">
        <v>1322.31</v>
      </c>
      <c r="J20" s="9">
        <f t="shared" si="2"/>
        <v>122.85</v>
      </c>
      <c r="K20" s="9">
        <v>463.17</v>
      </c>
      <c r="L20" s="9">
        <f t="shared" si="3"/>
        <v>43.03</v>
      </c>
      <c r="M20" s="9">
        <v>300</v>
      </c>
      <c r="N20" s="9">
        <v>200</v>
      </c>
      <c r="O20" s="9">
        <v>0</v>
      </c>
    </row>
    <row r="21" spans="1:15" ht="16.5" x14ac:dyDescent="0.3">
      <c r="A21" s="6">
        <v>20</v>
      </c>
      <c r="B21" s="5" t="s">
        <v>16</v>
      </c>
      <c r="C21" s="4" t="s">
        <v>10</v>
      </c>
      <c r="D21" s="4">
        <v>11</v>
      </c>
      <c r="E21" s="4">
        <v>1102</v>
      </c>
      <c r="F21" s="4" t="str">
        <f t="shared" si="0"/>
        <v>T3-1102</v>
      </c>
      <c r="G21" s="13">
        <v>2530.37</v>
      </c>
      <c r="H21" s="13">
        <f t="shared" si="1"/>
        <v>235.08</v>
      </c>
      <c r="I21" s="13">
        <v>1442.31</v>
      </c>
      <c r="J21" s="13">
        <f t="shared" si="2"/>
        <v>133.99</v>
      </c>
      <c r="K21" s="13">
        <v>491.27</v>
      </c>
      <c r="L21" s="13">
        <f t="shared" si="3"/>
        <v>45.64</v>
      </c>
      <c r="M21" s="9">
        <v>300</v>
      </c>
      <c r="N21" s="9">
        <v>200</v>
      </c>
      <c r="O21" s="9">
        <v>0</v>
      </c>
    </row>
    <row r="22" spans="1:15" ht="16.5" x14ac:dyDescent="0.3">
      <c r="A22" s="6">
        <v>21</v>
      </c>
      <c r="B22" s="5" t="s">
        <v>19</v>
      </c>
      <c r="C22" s="4" t="s">
        <v>10</v>
      </c>
      <c r="D22" s="4">
        <v>12</v>
      </c>
      <c r="E22" s="4">
        <v>1201</v>
      </c>
      <c r="F22" s="4" t="str">
        <f t="shared" si="0"/>
        <v>T3-1201</v>
      </c>
      <c r="G22" s="9">
        <v>2319.85</v>
      </c>
      <c r="H22" s="9">
        <f t="shared" si="1"/>
        <v>215.52</v>
      </c>
      <c r="I22" s="9">
        <v>1322.31</v>
      </c>
      <c r="J22" s="9">
        <f t="shared" si="2"/>
        <v>122.85</v>
      </c>
      <c r="K22" s="9">
        <v>463.17</v>
      </c>
      <c r="L22" s="9">
        <f t="shared" si="3"/>
        <v>43.03</v>
      </c>
      <c r="M22" s="9">
        <v>150</v>
      </c>
      <c r="N22" s="9">
        <v>50</v>
      </c>
      <c r="O22" s="9">
        <v>100</v>
      </c>
    </row>
    <row r="23" spans="1:15" ht="16.5" x14ac:dyDescent="0.3">
      <c r="A23" s="6">
        <v>22</v>
      </c>
      <c r="B23" s="5" t="s">
        <v>16</v>
      </c>
      <c r="C23" s="4" t="s">
        <v>10</v>
      </c>
      <c r="D23" s="4">
        <v>12</v>
      </c>
      <c r="E23" s="7">
        <v>1202</v>
      </c>
      <c r="F23" s="4" t="str">
        <f t="shared" si="0"/>
        <v>T3-1202</v>
      </c>
      <c r="G23" s="13">
        <v>2530.37</v>
      </c>
      <c r="H23" s="13">
        <f t="shared" si="1"/>
        <v>235.08</v>
      </c>
      <c r="I23" s="13">
        <v>1442.31</v>
      </c>
      <c r="J23" s="13">
        <f t="shared" si="2"/>
        <v>133.99</v>
      </c>
      <c r="K23" s="13">
        <v>491.27</v>
      </c>
      <c r="L23" s="13">
        <f t="shared" si="3"/>
        <v>45.64</v>
      </c>
      <c r="M23" s="9">
        <v>150</v>
      </c>
      <c r="N23" s="9">
        <v>50</v>
      </c>
      <c r="O23" s="9">
        <v>100</v>
      </c>
    </row>
    <row r="24" spans="1:15" ht="16.5" x14ac:dyDescent="0.3">
      <c r="A24" s="6">
        <v>23</v>
      </c>
      <c r="B24" s="5" t="s">
        <v>19</v>
      </c>
      <c r="C24" s="4" t="s">
        <v>10</v>
      </c>
      <c r="D24" s="4">
        <v>13</v>
      </c>
      <c r="E24" s="4" t="s">
        <v>14</v>
      </c>
      <c r="F24" s="4" t="str">
        <f t="shared" si="0"/>
        <v>T3-1201A</v>
      </c>
      <c r="G24" s="9">
        <v>2319.85</v>
      </c>
      <c r="H24" s="9">
        <f t="shared" si="1"/>
        <v>215.52</v>
      </c>
      <c r="I24" s="9">
        <v>1322.31</v>
      </c>
      <c r="J24" s="9">
        <f t="shared" si="2"/>
        <v>122.85</v>
      </c>
      <c r="K24" s="9">
        <v>463.17</v>
      </c>
      <c r="L24" s="9">
        <f t="shared" si="3"/>
        <v>43.03</v>
      </c>
      <c r="M24" s="9">
        <v>150</v>
      </c>
      <c r="N24" s="9">
        <v>50</v>
      </c>
      <c r="O24" s="9">
        <v>100</v>
      </c>
    </row>
    <row r="25" spans="1:15" ht="16.5" x14ac:dyDescent="0.3">
      <c r="A25" s="6">
        <v>24</v>
      </c>
      <c r="B25" s="5" t="s">
        <v>16</v>
      </c>
      <c r="C25" s="4" t="s">
        <v>10</v>
      </c>
      <c r="D25" s="4">
        <v>13</v>
      </c>
      <c r="E25" s="4" t="s">
        <v>15</v>
      </c>
      <c r="F25" s="4" t="str">
        <f t="shared" si="0"/>
        <v>T3-1202A</v>
      </c>
      <c r="G25" s="13">
        <v>2530.37</v>
      </c>
      <c r="H25" s="13">
        <f t="shared" si="1"/>
        <v>235.08</v>
      </c>
      <c r="I25" s="13">
        <v>1442.31</v>
      </c>
      <c r="J25" s="13">
        <f t="shared" si="2"/>
        <v>133.99</v>
      </c>
      <c r="K25" s="13">
        <v>491.27</v>
      </c>
      <c r="L25" s="13">
        <f t="shared" si="3"/>
        <v>45.64</v>
      </c>
      <c r="M25" s="9">
        <v>150</v>
      </c>
      <c r="N25" s="9">
        <v>50</v>
      </c>
      <c r="O25" s="9">
        <v>100</v>
      </c>
    </row>
    <row r="26" spans="1:15" ht="16.5" x14ac:dyDescent="0.3">
      <c r="A26" s="6">
        <v>25</v>
      </c>
      <c r="B26" s="5" t="s">
        <v>19</v>
      </c>
      <c r="C26" s="4" t="s">
        <v>10</v>
      </c>
      <c r="D26" s="4">
        <v>14</v>
      </c>
      <c r="E26" s="4">
        <v>1401</v>
      </c>
      <c r="F26" s="4" t="str">
        <f t="shared" si="0"/>
        <v>T3-1401</v>
      </c>
      <c r="G26" s="9">
        <v>2319.85</v>
      </c>
      <c r="H26" s="9">
        <f t="shared" si="1"/>
        <v>215.52</v>
      </c>
      <c r="I26" s="9">
        <v>1322.31</v>
      </c>
      <c r="J26" s="9">
        <f t="shared" si="2"/>
        <v>122.85</v>
      </c>
      <c r="K26" s="9">
        <v>463.17</v>
      </c>
      <c r="L26" s="9">
        <f t="shared" si="3"/>
        <v>43.03</v>
      </c>
      <c r="M26" s="9">
        <v>150</v>
      </c>
      <c r="N26" s="9">
        <v>50</v>
      </c>
      <c r="O26" s="9">
        <v>100</v>
      </c>
    </row>
    <row r="27" spans="1:15" ht="16.5" x14ac:dyDescent="0.3">
      <c r="A27" s="6">
        <v>26</v>
      </c>
      <c r="B27" s="5" t="s">
        <v>16</v>
      </c>
      <c r="C27" s="4" t="s">
        <v>10</v>
      </c>
      <c r="D27" s="4">
        <v>14</v>
      </c>
      <c r="E27" s="4">
        <v>1402</v>
      </c>
      <c r="F27" s="4" t="str">
        <f t="shared" si="0"/>
        <v>T3-1402</v>
      </c>
      <c r="G27" s="13">
        <v>2530.37</v>
      </c>
      <c r="H27" s="13">
        <f t="shared" si="1"/>
        <v>235.08</v>
      </c>
      <c r="I27" s="13">
        <v>1442.31</v>
      </c>
      <c r="J27" s="13">
        <f t="shared" si="2"/>
        <v>133.99</v>
      </c>
      <c r="K27" s="13">
        <v>491.27</v>
      </c>
      <c r="L27" s="13">
        <f t="shared" si="3"/>
        <v>45.64</v>
      </c>
      <c r="M27" s="9">
        <v>150</v>
      </c>
      <c r="N27" s="9">
        <v>50</v>
      </c>
      <c r="O27" s="9">
        <v>100</v>
      </c>
    </row>
    <row r="28" spans="1:15" ht="16.5" x14ac:dyDescent="0.3">
      <c r="A28" s="6">
        <v>27</v>
      </c>
      <c r="B28" s="5" t="s">
        <v>19</v>
      </c>
      <c r="C28" s="4" t="s">
        <v>10</v>
      </c>
      <c r="D28" s="4">
        <v>15</v>
      </c>
      <c r="E28" s="4">
        <v>1501</v>
      </c>
      <c r="F28" s="4" t="str">
        <f t="shared" si="0"/>
        <v>T3-1501</v>
      </c>
      <c r="G28" s="9">
        <v>2319.85</v>
      </c>
      <c r="H28" s="9">
        <f t="shared" si="1"/>
        <v>215.52</v>
      </c>
      <c r="I28" s="9">
        <v>1322.31</v>
      </c>
      <c r="J28" s="9">
        <f t="shared" si="2"/>
        <v>122.85</v>
      </c>
      <c r="K28" s="9">
        <v>463.17</v>
      </c>
      <c r="L28" s="9">
        <f t="shared" si="3"/>
        <v>43.03</v>
      </c>
      <c r="M28" s="9">
        <v>150</v>
      </c>
      <c r="N28" s="9">
        <v>50</v>
      </c>
      <c r="O28" s="9">
        <v>100</v>
      </c>
    </row>
    <row r="29" spans="1:15" ht="16.5" x14ac:dyDescent="0.3">
      <c r="A29" s="6">
        <v>28</v>
      </c>
      <c r="B29" s="5" t="s">
        <v>16</v>
      </c>
      <c r="C29" s="4" t="s">
        <v>10</v>
      </c>
      <c r="D29" s="4">
        <v>15</v>
      </c>
      <c r="E29" s="4">
        <v>1502</v>
      </c>
      <c r="F29" s="4" t="str">
        <f t="shared" si="0"/>
        <v>T3-1502</v>
      </c>
      <c r="G29" s="13">
        <v>2530.37</v>
      </c>
      <c r="H29" s="13">
        <f t="shared" si="1"/>
        <v>235.08</v>
      </c>
      <c r="I29" s="13">
        <v>1442.31</v>
      </c>
      <c r="J29" s="13">
        <f t="shared" si="2"/>
        <v>133.99</v>
      </c>
      <c r="K29" s="13">
        <v>491.27</v>
      </c>
      <c r="L29" s="13">
        <f t="shared" si="3"/>
        <v>45.64</v>
      </c>
      <c r="M29" s="9">
        <v>150</v>
      </c>
      <c r="N29" s="9">
        <v>50</v>
      </c>
      <c r="O29" s="9">
        <v>100</v>
      </c>
    </row>
    <row r="30" spans="1:15" ht="16.5" x14ac:dyDescent="0.3">
      <c r="A30" s="6">
        <v>29</v>
      </c>
      <c r="B30" s="5" t="s">
        <v>19</v>
      </c>
      <c r="C30" s="4" t="s">
        <v>10</v>
      </c>
      <c r="D30" s="4">
        <v>16</v>
      </c>
      <c r="E30" s="4">
        <v>1601</v>
      </c>
      <c r="F30" s="4" t="str">
        <f t="shared" si="0"/>
        <v>T3-1601</v>
      </c>
      <c r="G30" s="9">
        <v>2319.85</v>
      </c>
      <c r="H30" s="9">
        <f t="shared" si="1"/>
        <v>215.52</v>
      </c>
      <c r="I30" s="9">
        <v>1322.31</v>
      </c>
      <c r="J30" s="9">
        <f t="shared" si="2"/>
        <v>122.85</v>
      </c>
      <c r="K30" s="9">
        <v>463.17</v>
      </c>
      <c r="L30" s="9">
        <f t="shared" si="3"/>
        <v>43.03</v>
      </c>
      <c r="M30" s="9">
        <v>150</v>
      </c>
      <c r="N30" s="9">
        <v>50</v>
      </c>
      <c r="O30" s="9">
        <v>100</v>
      </c>
    </row>
    <row r="31" spans="1:15" ht="16.5" x14ac:dyDescent="0.3">
      <c r="A31" s="6">
        <v>30</v>
      </c>
      <c r="B31" s="5" t="s">
        <v>16</v>
      </c>
      <c r="C31" s="4" t="s">
        <v>10</v>
      </c>
      <c r="D31" s="4">
        <v>16</v>
      </c>
      <c r="E31" s="4">
        <v>1602</v>
      </c>
      <c r="F31" s="4" t="str">
        <f t="shared" si="0"/>
        <v>T3-1602</v>
      </c>
      <c r="G31" s="13">
        <v>2530.37</v>
      </c>
      <c r="H31" s="13">
        <f t="shared" si="1"/>
        <v>235.08</v>
      </c>
      <c r="I31" s="13">
        <v>1442.31</v>
      </c>
      <c r="J31" s="13">
        <f t="shared" si="2"/>
        <v>133.99</v>
      </c>
      <c r="K31" s="13">
        <v>491.27</v>
      </c>
      <c r="L31" s="13">
        <f t="shared" si="3"/>
        <v>45.64</v>
      </c>
      <c r="M31" s="9">
        <v>150</v>
      </c>
      <c r="N31" s="9">
        <v>50</v>
      </c>
      <c r="O31" s="9">
        <v>100</v>
      </c>
    </row>
    <row r="32" spans="1:15" ht="16.5" x14ac:dyDescent="0.3">
      <c r="A32" s="6">
        <v>31</v>
      </c>
      <c r="B32" s="5" t="s">
        <v>19</v>
      </c>
      <c r="C32" s="4" t="s">
        <v>10</v>
      </c>
      <c r="D32" s="4">
        <v>17</v>
      </c>
      <c r="E32" s="4">
        <v>1701</v>
      </c>
      <c r="F32" s="4" t="str">
        <f t="shared" si="0"/>
        <v>T3-1701</v>
      </c>
      <c r="G32" s="9">
        <v>2319.85</v>
      </c>
      <c r="H32" s="9">
        <f t="shared" si="1"/>
        <v>215.52</v>
      </c>
      <c r="I32" s="9">
        <v>1322.31</v>
      </c>
      <c r="J32" s="9">
        <f t="shared" si="2"/>
        <v>122.85</v>
      </c>
      <c r="K32" s="9">
        <v>463.17</v>
      </c>
      <c r="L32" s="9">
        <f t="shared" si="3"/>
        <v>43.03</v>
      </c>
      <c r="M32" s="9">
        <v>150</v>
      </c>
      <c r="N32" s="9">
        <v>50</v>
      </c>
      <c r="O32" s="9">
        <v>100</v>
      </c>
    </row>
    <row r="33" spans="1:15" ht="16.5" x14ac:dyDescent="0.3">
      <c r="A33" s="6">
        <v>32</v>
      </c>
      <c r="B33" s="5" t="s">
        <v>16</v>
      </c>
      <c r="C33" s="4" t="s">
        <v>10</v>
      </c>
      <c r="D33" s="4">
        <v>17</v>
      </c>
      <c r="E33" s="4">
        <v>1702</v>
      </c>
      <c r="F33" s="4" t="str">
        <f t="shared" si="0"/>
        <v>T3-1702</v>
      </c>
      <c r="G33" s="13">
        <v>2530.37</v>
      </c>
      <c r="H33" s="13">
        <f t="shared" si="1"/>
        <v>235.08</v>
      </c>
      <c r="I33" s="13">
        <v>1442.31</v>
      </c>
      <c r="J33" s="13">
        <f t="shared" si="2"/>
        <v>133.99</v>
      </c>
      <c r="K33" s="13">
        <v>491.27</v>
      </c>
      <c r="L33" s="13">
        <f t="shared" si="3"/>
        <v>45.64</v>
      </c>
      <c r="M33" s="9">
        <v>150</v>
      </c>
      <c r="N33" s="9">
        <v>50</v>
      </c>
      <c r="O33" s="9">
        <v>100</v>
      </c>
    </row>
    <row r="34" spans="1:15" ht="16.5" x14ac:dyDescent="0.3">
      <c r="A34" s="6">
        <v>33</v>
      </c>
      <c r="B34" s="5" t="s">
        <v>19</v>
      </c>
      <c r="C34" s="4" t="s">
        <v>10</v>
      </c>
      <c r="D34" s="4">
        <v>18</v>
      </c>
      <c r="E34" s="4">
        <v>1801</v>
      </c>
      <c r="F34" s="4" t="str">
        <f t="shared" si="0"/>
        <v>T3-1801</v>
      </c>
      <c r="G34" s="9">
        <v>2319.85</v>
      </c>
      <c r="H34" s="9">
        <f t="shared" si="1"/>
        <v>215.52</v>
      </c>
      <c r="I34" s="9">
        <v>1322.31</v>
      </c>
      <c r="J34" s="9">
        <f t="shared" si="2"/>
        <v>122.85</v>
      </c>
      <c r="K34" s="9">
        <v>463.17</v>
      </c>
      <c r="L34" s="9">
        <f t="shared" si="3"/>
        <v>43.03</v>
      </c>
      <c r="M34" s="9">
        <v>150</v>
      </c>
      <c r="N34" s="9">
        <v>50</v>
      </c>
      <c r="O34" s="9">
        <v>100</v>
      </c>
    </row>
    <row r="35" spans="1:15" ht="16.5" x14ac:dyDescent="0.3">
      <c r="A35" s="6">
        <v>34</v>
      </c>
      <c r="B35" s="5" t="s">
        <v>16</v>
      </c>
      <c r="C35" s="4" t="s">
        <v>10</v>
      </c>
      <c r="D35" s="4">
        <v>18</v>
      </c>
      <c r="E35" s="4">
        <v>1802</v>
      </c>
      <c r="F35" s="4" t="str">
        <f t="shared" si="0"/>
        <v>T3-1802</v>
      </c>
      <c r="G35" s="13">
        <v>2530.37</v>
      </c>
      <c r="H35" s="13">
        <f t="shared" si="1"/>
        <v>235.08</v>
      </c>
      <c r="I35" s="13">
        <v>1442.31</v>
      </c>
      <c r="J35" s="13">
        <f t="shared" si="2"/>
        <v>133.99</v>
      </c>
      <c r="K35" s="13">
        <v>491.27</v>
      </c>
      <c r="L35" s="13">
        <f t="shared" si="3"/>
        <v>45.64</v>
      </c>
      <c r="M35" s="9">
        <v>150</v>
      </c>
      <c r="N35" s="9">
        <v>50</v>
      </c>
      <c r="O35" s="9">
        <v>100</v>
      </c>
    </row>
    <row r="36" spans="1:15" ht="16.5" x14ac:dyDescent="0.3">
      <c r="A36" s="6">
        <v>35</v>
      </c>
      <c r="B36" s="5" t="s">
        <v>19</v>
      </c>
      <c r="C36" s="4" t="s">
        <v>10</v>
      </c>
      <c r="D36" s="4">
        <v>19</v>
      </c>
      <c r="E36" s="4">
        <v>1901</v>
      </c>
      <c r="F36" s="4" t="str">
        <f t="shared" si="0"/>
        <v>T3-1901</v>
      </c>
      <c r="G36" s="9">
        <v>2319.85</v>
      </c>
      <c r="H36" s="9">
        <f t="shared" si="1"/>
        <v>215.52</v>
      </c>
      <c r="I36" s="9">
        <v>1322.31</v>
      </c>
      <c r="J36" s="9">
        <f t="shared" si="2"/>
        <v>122.85</v>
      </c>
      <c r="K36" s="9">
        <v>463.17</v>
      </c>
      <c r="L36" s="9">
        <f t="shared" si="3"/>
        <v>43.03</v>
      </c>
      <c r="M36" s="9">
        <v>150</v>
      </c>
      <c r="N36" s="9">
        <v>50</v>
      </c>
      <c r="O36" s="9">
        <v>100</v>
      </c>
    </row>
    <row r="37" spans="1:15" ht="16.5" x14ac:dyDescent="0.3">
      <c r="A37" s="6">
        <v>36</v>
      </c>
      <c r="B37" s="5" t="s">
        <v>16</v>
      </c>
      <c r="C37" s="4" t="s">
        <v>10</v>
      </c>
      <c r="D37" s="4">
        <v>19</v>
      </c>
      <c r="E37" s="4">
        <v>1902</v>
      </c>
      <c r="F37" s="4" t="str">
        <f t="shared" si="0"/>
        <v>T3-1902</v>
      </c>
      <c r="G37" s="13">
        <v>2530.37</v>
      </c>
      <c r="H37" s="13">
        <f t="shared" si="1"/>
        <v>235.08</v>
      </c>
      <c r="I37" s="13">
        <v>1442.31</v>
      </c>
      <c r="J37" s="13">
        <f t="shared" si="2"/>
        <v>133.99</v>
      </c>
      <c r="K37" s="13">
        <v>491.27</v>
      </c>
      <c r="L37" s="13">
        <f t="shared" si="3"/>
        <v>45.64</v>
      </c>
      <c r="M37" s="9">
        <v>150</v>
      </c>
      <c r="N37" s="9">
        <v>50</v>
      </c>
      <c r="O37" s="9">
        <v>100</v>
      </c>
    </row>
    <row r="38" spans="1:15" ht="16.5" x14ac:dyDescent="0.3">
      <c r="A38" s="6">
        <v>37</v>
      </c>
      <c r="B38" s="5" t="s">
        <v>19</v>
      </c>
      <c r="C38" s="4" t="s">
        <v>10</v>
      </c>
      <c r="D38" s="4">
        <v>20</v>
      </c>
      <c r="E38" s="4">
        <v>2001</v>
      </c>
      <c r="F38" s="4" t="str">
        <f t="shared" si="0"/>
        <v>T3-2001</v>
      </c>
      <c r="G38" s="9">
        <v>2319.85</v>
      </c>
      <c r="H38" s="9">
        <f t="shared" si="1"/>
        <v>215.52</v>
      </c>
      <c r="I38" s="9">
        <v>1322.31</v>
      </c>
      <c r="J38" s="9">
        <f t="shared" si="2"/>
        <v>122.85</v>
      </c>
      <c r="K38" s="9">
        <v>463.17</v>
      </c>
      <c r="L38" s="9">
        <f t="shared" si="3"/>
        <v>43.03</v>
      </c>
      <c r="M38" s="9">
        <v>150</v>
      </c>
      <c r="N38" s="9">
        <v>50</v>
      </c>
      <c r="O38" s="9">
        <v>100</v>
      </c>
    </row>
    <row r="39" spans="1:15" ht="16.5" x14ac:dyDescent="0.3">
      <c r="A39" s="6">
        <v>38</v>
      </c>
      <c r="B39" s="5" t="s">
        <v>16</v>
      </c>
      <c r="C39" s="4" t="s">
        <v>10</v>
      </c>
      <c r="D39" s="4">
        <v>20</v>
      </c>
      <c r="E39" s="8">
        <v>2002</v>
      </c>
      <c r="F39" s="4" t="str">
        <f t="shared" si="0"/>
        <v>T3-2002</v>
      </c>
      <c r="G39" s="13">
        <v>2530.37</v>
      </c>
      <c r="H39" s="13">
        <f t="shared" si="1"/>
        <v>235.08</v>
      </c>
      <c r="I39" s="13">
        <v>1442.31</v>
      </c>
      <c r="J39" s="13">
        <f t="shared" si="2"/>
        <v>133.99</v>
      </c>
      <c r="K39" s="13">
        <v>491.27</v>
      </c>
      <c r="L39" s="13">
        <f t="shared" si="3"/>
        <v>45.64</v>
      </c>
      <c r="M39" s="9">
        <v>150</v>
      </c>
      <c r="N39" s="9">
        <v>50</v>
      </c>
      <c r="O39" s="9">
        <v>100</v>
      </c>
    </row>
    <row r="40" spans="1:15" ht="16.5" x14ac:dyDescent="0.3">
      <c r="A40" s="6">
        <v>39</v>
      </c>
      <c r="B40" s="5" t="s">
        <v>19</v>
      </c>
      <c r="C40" s="4" t="s">
        <v>10</v>
      </c>
      <c r="D40" s="4">
        <v>21</v>
      </c>
      <c r="E40" s="4">
        <v>2101</v>
      </c>
      <c r="F40" s="4" t="str">
        <f t="shared" si="0"/>
        <v>T3-2101</v>
      </c>
      <c r="G40" s="9">
        <v>2319.85</v>
      </c>
      <c r="H40" s="9">
        <f t="shared" si="1"/>
        <v>215.52</v>
      </c>
      <c r="I40" s="9">
        <v>1322.31</v>
      </c>
      <c r="J40" s="9">
        <f t="shared" si="2"/>
        <v>122.85</v>
      </c>
      <c r="K40" s="9">
        <v>463.17</v>
      </c>
      <c r="L40" s="9">
        <f t="shared" si="3"/>
        <v>43.03</v>
      </c>
      <c r="M40" s="9">
        <v>150</v>
      </c>
      <c r="N40" s="9">
        <v>50</v>
      </c>
      <c r="O40" s="9">
        <v>100</v>
      </c>
    </row>
    <row r="41" spans="1:15" ht="16.5" x14ac:dyDescent="0.3">
      <c r="A41" s="6">
        <v>40</v>
      </c>
      <c r="B41" s="5" t="s">
        <v>16</v>
      </c>
      <c r="C41" s="4" t="s">
        <v>10</v>
      </c>
      <c r="D41" s="4">
        <v>21</v>
      </c>
      <c r="E41" s="4">
        <v>2102</v>
      </c>
      <c r="F41" s="4" t="str">
        <f t="shared" si="0"/>
        <v>T3-2102</v>
      </c>
      <c r="G41" s="13">
        <v>2530.37</v>
      </c>
      <c r="H41" s="13">
        <f t="shared" si="1"/>
        <v>235.08</v>
      </c>
      <c r="I41" s="13">
        <v>1442.31</v>
      </c>
      <c r="J41" s="13">
        <f t="shared" si="2"/>
        <v>133.99</v>
      </c>
      <c r="K41" s="13">
        <v>491.27</v>
      </c>
      <c r="L41" s="13">
        <f t="shared" si="3"/>
        <v>45.64</v>
      </c>
      <c r="M41" s="9">
        <v>150</v>
      </c>
      <c r="N41" s="9">
        <v>50</v>
      </c>
      <c r="O41" s="9">
        <v>100</v>
      </c>
    </row>
    <row r="42" spans="1:15" ht="16.5" x14ac:dyDescent="0.3">
      <c r="A42" s="6">
        <v>41</v>
      </c>
      <c r="B42" s="5" t="s">
        <v>19</v>
      </c>
      <c r="C42" s="4" t="s">
        <v>10</v>
      </c>
      <c r="D42" s="4">
        <v>22</v>
      </c>
      <c r="E42" s="4">
        <v>2201</v>
      </c>
      <c r="F42" s="4" t="str">
        <f t="shared" si="0"/>
        <v>T3-2201</v>
      </c>
      <c r="G42" s="9">
        <v>2319.85</v>
      </c>
      <c r="H42" s="9">
        <f t="shared" si="1"/>
        <v>215.52</v>
      </c>
      <c r="I42" s="9">
        <v>1322.31</v>
      </c>
      <c r="J42" s="9">
        <f t="shared" si="2"/>
        <v>122.85</v>
      </c>
      <c r="K42" s="9">
        <v>463.17</v>
      </c>
      <c r="L42" s="9">
        <f t="shared" si="3"/>
        <v>43.03</v>
      </c>
      <c r="M42" s="9">
        <v>100</v>
      </c>
      <c r="N42" s="9">
        <v>0</v>
      </c>
      <c r="O42" s="9">
        <v>300</v>
      </c>
    </row>
    <row r="43" spans="1:15" ht="16.5" x14ac:dyDescent="0.3">
      <c r="A43" s="6">
        <v>42</v>
      </c>
      <c r="B43" s="5" t="s">
        <v>16</v>
      </c>
      <c r="C43" s="4" t="s">
        <v>10</v>
      </c>
      <c r="D43" s="4">
        <v>22</v>
      </c>
      <c r="E43" s="4">
        <v>2202</v>
      </c>
      <c r="F43" s="4" t="str">
        <f t="shared" si="0"/>
        <v>T3-2202</v>
      </c>
      <c r="G43" s="13">
        <v>2530.37</v>
      </c>
      <c r="H43" s="13">
        <f t="shared" si="1"/>
        <v>235.08</v>
      </c>
      <c r="I43" s="13">
        <v>1442.31</v>
      </c>
      <c r="J43" s="13">
        <f t="shared" si="2"/>
        <v>133.99</v>
      </c>
      <c r="K43" s="13">
        <v>491.27</v>
      </c>
      <c r="L43" s="13">
        <f t="shared" si="3"/>
        <v>45.64</v>
      </c>
      <c r="M43" s="9">
        <v>100</v>
      </c>
      <c r="N43" s="9">
        <v>0</v>
      </c>
      <c r="O43" s="9">
        <v>300</v>
      </c>
    </row>
    <row r="44" spans="1:15" ht="16.5" x14ac:dyDescent="0.3">
      <c r="A44" s="6">
        <v>43</v>
      </c>
      <c r="B44" s="5" t="s">
        <v>19</v>
      </c>
      <c r="C44" s="4" t="s">
        <v>10</v>
      </c>
      <c r="D44" s="4">
        <v>23</v>
      </c>
      <c r="E44" s="4">
        <v>2301</v>
      </c>
      <c r="F44" s="4" t="str">
        <f t="shared" si="0"/>
        <v>T3-2301</v>
      </c>
      <c r="G44" s="9">
        <v>2319.85</v>
      </c>
      <c r="H44" s="9">
        <f t="shared" si="1"/>
        <v>215.52</v>
      </c>
      <c r="I44" s="9">
        <v>1322.31</v>
      </c>
      <c r="J44" s="9">
        <f t="shared" si="2"/>
        <v>122.85</v>
      </c>
      <c r="K44" s="9">
        <v>463.17</v>
      </c>
      <c r="L44" s="9">
        <f t="shared" si="3"/>
        <v>43.03</v>
      </c>
      <c r="M44" s="9">
        <v>100</v>
      </c>
      <c r="N44" s="9">
        <v>0</v>
      </c>
      <c r="O44" s="9">
        <v>300</v>
      </c>
    </row>
    <row r="45" spans="1:15" ht="16.5" x14ac:dyDescent="0.3">
      <c r="A45" s="6">
        <v>44</v>
      </c>
      <c r="B45" s="5" t="s">
        <v>16</v>
      </c>
      <c r="C45" s="4" t="s">
        <v>10</v>
      </c>
      <c r="D45" s="4">
        <v>23</v>
      </c>
      <c r="E45" s="4">
        <v>2302</v>
      </c>
      <c r="F45" s="4" t="str">
        <f t="shared" si="0"/>
        <v>T3-2302</v>
      </c>
      <c r="G45" s="13">
        <v>2530.37</v>
      </c>
      <c r="H45" s="13">
        <f t="shared" si="1"/>
        <v>235.08</v>
      </c>
      <c r="I45" s="13">
        <v>1442.31</v>
      </c>
      <c r="J45" s="13">
        <f t="shared" si="2"/>
        <v>133.99</v>
      </c>
      <c r="K45" s="13">
        <v>491.27</v>
      </c>
      <c r="L45" s="13">
        <f t="shared" si="3"/>
        <v>45.64</v>
      </c>
      <c r="M45" s="9">
        <v>100</v>
      </c>
      <c r="N45" s="9">
        <v>0</v>
      </c>
      <c r="O45" s="9">
        <v>300</v>
      </c>
    </row>
    <row r="46" spans="1:15" ht="16.5" x14ac:dyDescent="0.3">
      <c r="A46" s="6">
        <v>45</v>
      </c>
      <c r="B46" s="5" t="s">
        <v>19</v>
      </c>
      <c r="C46" s="4" t="s">
        <v>10</v>
      </c>
      <c r="D46" s="4">
        <v>24</v>
      </c>
      <c r="E46" s="4">
        <v>2401</v>
      </c>
      <c r="F46" s="4" t="str">
        <f t="shared" si="0"/>
        <v>T3-2401</v>
      </c>
      <c r="G46" s="9">
        <v>2319.85</v>
      </c>
      <c r="H46" s="9">
        <f t="shared" si="1"/>
        <v>215.52</v>
      </c>
      <c r="I46" s="9">
        <v>1322.31</v>
      </c>
      <c r="J46" s="9">
        <f t="shared" si="2"/>
        <v>122.85</v>
      </c>
      <c r="K46" s="9">
        <v>463.17</v>
      </c>
      <c r="L46" s="9">
        <f t="shared" si="3"/>
        <v>43.03</v>
      </c>
      <c r="M46" s="9">
        <v>100</v>
      </c>
      <c r="N46" s="9">
        <v>0</v>
      </c>
      <c r="O46" s="9">
        <v>300</v>
      </c>
    </row>
    <row r="47" spans="1:15" ht="16.5" x14ac:dyDescent="0.3">
      <c r="A47" s="6">
        <v>46</v>
      </c>
      <c r="B47" s="5" t="s">
        <v>16</v>
      </c>
      <c r="C47" s="4" t="s">
        <v>10</v>
      </c>
      <c r="D47" s="4">
        <v>24</v>
      </c>
      <c r="E47" s="4">
        <v>2402</v>
      </c>
      <c r="F47" s="4" t="str">
        <f t="shared" si="0"/>
        <v>T3-2402</v>
      </c>
      <c r="G47" s="13">
        <v>2530.37</v>
      </c>
      <c r="H47" s="13">
        <f t="shared" si="1"/>
        <v>235.08</v>
      </c>
      <c r="I47" s="13">
        <v>1442.31</v>
      </c>
      <c r="J47" s="13">
        <f t="shared" si="2"/>
        <v>133.99</v>
      </c>
      <c r="K47" s="13">
        <v>491.27</v>
      </c>
      <c r="L47" s="13">
        <f t="shared" si="3"/>
        <v>45.64</v>
      </c>
      <c r="M47" s="9">
        <v>100</v>
      </c>
      <c r="N47" s="9">
        <v>0</v>
      </c>
      <c r="O47" s="9">
        <v>300</v>
      </c>
    </row>
    <row r="48" spans="1:15" ht="16.5" x14ac:dyDescent="0.3">
      <c r="A48" s="6">
        <v>47</v>
      </c>
      <c r="B48" s="5" t="s">
        <v>19</v>
      </c>
      <c r="C48" s="4" t="s">
        <v>10</v>
      </c>
      <c r="D48" s="4">
        <v>25</v>
      </c>
      <c r="E48" s="4">
        <v>2501</v>
      </c>
      <c r="F48" s="4" t="str">
        <f t="shared" si="0"/>
        <v>T3-2501</v>
      </c>
      <c r="G48" s="9">
        <v>2319.85</v>
      </c>
      <c r="H48" s="9">
        <f t="shared" si="1"/>
        <v>215.52</v>
      </c>
      <c r="I48" s="9">
        <v>1322.31</v>
      </c>
      <c r="J48" s="9">
        <f t="shared" si="2"/>
        <v>122.85</v>
      </c>
      <c r="K48" s="9">
        <v>463.17</v>
      </c>
      <c r="L48" s="9">
        <f t="shared" si="3"/>
        <v>43.03</v>
      </c>
      <c r="M48" s="9">
        <v>100</v>
      </c>
      <c r="N48" s="9">
        <v>0</v>
      </c>
      <c r="O48" s="9">
        <v>300</v>
      </c>
    </row>
    <row r="49" spans="1:15" ht="16.5" x14ac:dyDescent="0.3">
      <c r="A49" s="6">
        <v>48</v>
      </c>
      <c r="B49" s="5" t="s">
        <v>16</v>
      </c>
      <c r="C49" s="4" t="s">
        <v>10</v>
      </c>
      <c r="D49" s="4">
        <v>25</v>
      </c>
      <c r="E49" s="4">
        <v>2502</v>
      </c>
      <c r="F49" s="4" t="str">
        <f t="shared" si="0"/>
        <v>T3-2502</v>
      </c>
      <c r="G49" s="13">
        <v>2530.37</v>
      </c>
      <c r="H49" s="13">
        <f t="shared" si="1"/>
        <v>235.08</v>
      </c>
      <c r="I49" s="13">
        <v>1442.31</v>
      </c>
      <c r="J49" s="13">
        <f t="shared" si="2"/>
        <v>133.99</v>
      </c>
      <c r="K49" s="13">
        <v>491.27</v>
      </c>
      <c r="L49" s="13">
        <f t="shared" si="3"/>
        <v>45.64</v>
      </c>
      <c r="M49" s="9">
        <v>100</v>
      </c>
      <c r="N49" s="9">
        <v>0</v>
      </c>
      <c r="O49" s="9">
        <v>300</v>
      </c>
    </row>
    <row r="50" spans="1:15" ht="16.5" x14ac:dyDescent="0.3">
      <c r="A50" s="6">
        <v>49</v>
      </c>
      <c r="B50" s="5" t="s">
        <v>19</v>
      </c>
      <c r="C50" s="4" t="s">
        <v>10</v>
      </c>
      <c r="D50" s="4">
        <v>26</v>
      </c>
      <c r="E50" s="4">
        <v>2601</v>
      </c>
      <c r="F50" s="4" t="str">
        <f t="shared" si="0"/>
        <v>T3-2601</v>
      </c>
      <c r="G50" s="9">
        <v>2319.85</v>
      </c>
      <c r="H50" s="9">
        <f t="shared" si="1"/>
        <v>215.52</v>
      </c>
      <c r="I50" s="9">
        <v>1322.31</v>
      </c>
      <c r="J50" s="9">
        <f t="shared" si="2"/>
        <v>122.85</v>
      </c>
      <c r="K50" s="9">
        <v>463.17</v>
      </c>
      <c r="L50" s="9">
        <f t="shared" si="3"/>
        <v>43.03</v>
      </c>
      <c r="M50" s="9">
        <v>100</v>
      </c>
      <c r="N50" s="9">
        <v>0</v>
      </c>
      <c r="O50" s="9">
        <v>300</v>
      </c>
    </row>
    <row r="51" spans="1:15" ht="16.5" x14ac:dyDescent="0.3">
      <c r="A51" s="6">
        <v>50</v>
      </c>
      <c r="B51" s="5" t="s">
        <v>16</v>
      </c>
      <c r="C51" s="4" t="s">
        <v>10</v>
      </c>
      <c r="D51" s="4">
        <v>26</v>
      </c>
      <c r="E51" s="4">
        <v>2602</v>
      </c>
      <c r="F51" s="4" t="str">
        <f t="shared" si="0"/>
        <v>T3-2602</v>
      </c>
      <c r="G51" s="13">
        <v>2530.37</v>
      </c>
      <c r="H51" s="13">
        <f t="shared" si="1"/>
        <v>235.08</v>
      </c>
      <c r="I51" s="13">
        <v>1442.31</v>
      </c>
      <c r="J51" s="13">
        <f t="shared" si="2"/>
        <v>133.99</v>
      </c>
      <c r="K51" s="13">
        <v>491.27</v>
      </c>
      <c r="L51" s="13">
        <f t="shared" si="3"/>
        <v>45.64</v>
      </c>
      <c r="M51" s="9">
        <v>100</v>
      </c>
      <c r="N51" s="9">
        <v>0</v>
      </c>
      <c r="O51" s="9">
        <v>300</v>
      </c>
    </row>
    <row r="52" spans="1:15" ht="16.5" x14ac:dyDescent="0.3">
      <c r="A52" s="6">
        <v>51</v>
      </c>
      <c r="B52" s="5" t="s">
        <v>19</v>
      </c>
      <c r="C52" s="4" t="s">
        <v>10</v>
      </c>
      <c r="D52" s="4">
        <v>27</v>
      </c>
      <c r="E52" s="4">
        <v>2701</v>
      </c>
      <c r="F52" s="4" t="str">
        <f t="shared" si="0"/>
        <v>T3-2701</v>
      </c>
      <c r="G52" s="9">
        <v>2319.85</v>
      </c>
      <c r="H52" s="9">
        <f t="shared" si="1"/>
        <v>215.52</v>
      </c>
      <c r="I52" s="9">
        <v>1322.31</v>
      </c>
      <c r="J52" s="9">
        <f t="shared" si="2"/>
        <v>122.85</v>
      </c>
      <c r="K52" s="9">
        <v>463.17</v>
      </c>
      <c r="L52" s="9">
        <f t="shared" si="3"/>
        <v>43.03</v>
      </c>
      <c r="M52" s="9">
        <v>100</v>
      </c>
      <c r="N52" s="9">
        <v>0</v>
      </c>
      <c r="O52" s="9">
        <v>300</v>
      </c>
    </row>
    <row r="53" spans="1:15" ht="16.5" x14ac:dyDescent="0.3">
      <c r="A53" s="6">
        <v>52</v>
      </c>
      <c r="B53" s="5" t="s">
        <v>16</v>
      </c>
      <c r="C53" s="4" t="s">
        <v>10</v>
      </c>
      <c r="D53" s="4">
        <v>27</v>
      </c>
      <c r="E53" s="4">
        <v>2702</v>
      </c>
      <c r="F53" s="4" t="str">
        <f t="shared" si="0"/>
        <v>T3-2702</v>
      </c>
      <c r="G53" s="13">
        <v>2530.37</v>
      </c>
      <c r="H53" s="13">
        <f t="shared" si="1"/>
        <v>235.08</v>
      </c>
      <c r="I53" s="13">
        <v>1442.31</v>
      </c>
      <c r="J53" s="13">
        <f t="shared" si="2"/>
        <v>133.99</v>
      </c>
      <c r="K53" s="13">
        <v>491.27</v>
      </c>
      <c r="L53" s="13">
        <f t="shared" si="3"/>
        <v>45.64</v>
      </c>
      <c r="M53" s="9">
        <v>100</v>
      </c>
      <c r="N53" s="9">
        <v>0</v>
      </c>
      <c r="O53" s="9">
        <v>300</v>
      </c>
    </row>
    <row r="54" spans="1:15" ht="16.5" x14ac:dyDescent="0.3">
      <c r="A54" s="6">
        <v>53</v>
      </c>
      <c r="B54" s="5" t="s">
        <v>19</v>
      </c>
      <c r="C54" s="4" t="s">
        <v>10</v>
      </c>
      <c r="D54" s="4">
        <v>28</v>
      </c>
      <c r="E54" s="4">
        <v>2801</v>
      </c>
      <c r="F54" s="4" t="str">
        <f t="shared" si="0"/>
        <v>T3-2801</v>
      </c>
      <c r="G54" s="9">
        <v>2319.85</v>
      </c>
      <c r="H54" s="9">
        <f t="shared" si="1"/>
        <v>215.52</v>
      </c>
      <c r="I54" s="9">
        <v>1322.31</v>
      </c>
      <c r="J54" s="9">
        <f t="shared" si="2"/>
        <v>122.85</v>
      </c>
      <c r="K54" s="9">
        <v>463.17</v>
      </c>
      <c r="L54" s="9">
        <f t="shared" si="3"/>
        <v>43.03</v>
      </c>
      <c r="M54" s="9">
        <v>100</v>
      </c>
      <c r="N54" s="9">
        <v>0</v>
      </c>
      <c r="O54" s="9">
        <v>300</v>
      </c>
    </row>
    <row r="55" spans="1:15" ht="16.5" x14ac:dyDescent="0.3">
      <c r="A55" s="6">
        <v>54</v>
      </c>
      <c r="B55" s="5" t="s">
        <v>16</v>
      </c>
      <c r="C55" s="4" t="s">
        <v>10</v>
      </c>
      <c r="D55" s="4">
        <v>28</v>
      </c>
      <c r="E55" s="4">
        <v>2802</v>
      </c>
      <c r="F55" s="4" t="str">
        <f t="shared" si="0"/>
        <v>T3-2802</v>
      </c>
      <c r="G55" s="13">
        <v>2530.37</v>
      </c>
      <c r="H55" s="13">
        <f t="shared" si="1"/>
        <v>235.08</v>
      </c>
      <c r="I55" s="13">
        <v>1442.31</v>
      </c>
      <c r="J55" s="13">
        <f t="shared" si="2"/>
        <v>133.99</v>
      </c>
      <c r="K55" s="13">
        <v>491.27</v>
      </c>
      <c r="L55" s="13">
        <f t="shared" si="3"/>
        <v>45.64</v>
      </c>
      <c r="M55" s="9">
        <v>100</v>
      </c>
      <c r="N55" s="9">
        <v>0</v>
      </c>
      <c r="O55" s="9">
        <v>300</v>
      </c>
    </row>
    <row r="56" spans="1:15" ht="16.5" x14ac:dyDescent="0.3">
      <c r="A56" s="6">
        <v>55</v>
      </c>
      <c r="B56" s="5" t="s">
        <v>19</v>
      </c>
      <c r="C56" s="4" t="s">
        <v>10</v>
      </c>
      <c r="D56" s="4">
        <v>29</v>
      </c>
      <c r="E56" s="4">
        <v>2901</v>
      </c>
      <c r="F56" s="4" t="str">
        <f t="shared" si="0"/>
        <v>T3-2901</v>
      </c>
      <c r="G56" s="9">
        <v>2319.85</v>
      </c>
      <c r="H56" s="9">
        <f t="shared" si="1"/>
        <v>215.52</v>
      </c>
      <c r="I56" s="9">
        <v>1322.31</v>
      </c>
      <c r="J56" s="9">
        <f t="shared" si="2"/>
        <v>122.85</v>
      </c>
      <c r="K56" s="9">
        <v>463.17</v>
      </c>
      <c r="L56" s="9">
        <f t="shared" si="3"/>
        <v>43.03</v>
      </c>
      <c r="M56" s="9">
        <v>100</v>
      </c>
      <c r="N56" s="9">
        <v>0</v>
      </c>
      <c r="O56" s="9">
        <v>300</v>
      </c>
    </row>
    <row r="57" spans="1:15" ht="16.5" x14ac:dyDescent="0.3">
      <c r="A57" s="6">
        <v>56</v>
      </c>
      <c r="B57" s="5" t="s">
        <v>16</v>
      </c>
      <c r="C57" s="4" t="s">
        <v>10</v>
      </c>
      <c r="D57" s="4">
        <v>29</v>
      </c>
      <c r="E57" s="4">
        <v>2902</v>
      </c>
      <c r="F57" s="4" t="str">
        <f t="shared" si="0"/>
        <v>T3-2902</v>
      </c>
      <c r="G57" s="13">
        <v>2530.37</v>
      </c>
      <c r="H57" s="13">
        <f t="shared" si="1"/>
        <v>235.08</v>
      </c>
      <c r="I57" s="13">
        <v>1442.31</v>
      </c>
      <c r="J57" s="13">
        <f t="shared" si="2"/>
        <v>133.99</v>
      </c>
      <c r="K57" s="13">
        <v>491.27</v>
      </c>
      <c r="L57" s="13">
        <f t="shared" si="3"/>
        <v>45.64</v>
      </c>
      <c r="M57" s="9">
        <v>100</v>
      </c>
      <c r="N57" s="9">
        <v>0</v>
      </c>
      <c r="O57" s="9">
        <v>300</v>
      </c>
    </row>
    <row r="58" spans="1:15" ht="16.5" x14ac:dyDescent="0.3">
      <c r="A58" s="6">
        <v>57</v>
      </c>
      <c r="B58" s="5" t="s">
        <v>19</v>
      </c>
      <c r="C58" s="4" t="s">
        <v>10</v>
      </c>
      <c r="D58" s="4">
        <v>30</v>
      </c>
      <c r="E58" s="4">
        <v>3001</v>
      </c>
      <c r="F58" s="4" t="str">
        <f t="shared" si="0"/>
        <v>T3-3001</v>
      </c>
      <c r="G58" s="9">
        <v>2319.85</v>
      </c>
      <c r="H58" s="9">
        <f t="shared" si="1"/>
        <v>215.52</v>
      </c>
      <c r="I58" s="9">
        <v>1322.31</v>
      </c>
      <c r="J58" s="9">
        <f t="shared" si="2"/>
        <v>122.85</v>
      </c>
      <c r="K58" s="9">
        <v>463.17</v>
      </c>
      <c r="L58" s="9">
        <f t="shared" si="3"/>
        <v>43.03</v>
      </c>
      <c r="M58" s="9">
        <v>100</v>
      </c>
      <c r="N58" s="9">
        <v>0</v>
      </c>
      <c r="O58" s="9">
        <v>300</v>
      </c>
    </row>
    <row r="59" spans="1:15" ht="16.5" x14ac:dyDescent="0.3">
      <c r="A59" s="6">
        <v>58</v>
      </c>
      <c r="B59" s="5" t="s">
        <v>16</v>
      </c>
      <c r="C59" s="4" t="s">
        <v>10</v>
      </c>
      <c r="D59" s="4">
        <v>30</v>
      </c>
      <c r="E59" s="4">
        <v>3002</v>
      </c>
      <c r="F59" s="4" t="str">
        <f t="shared" si="0"/>
        <v>T3-3002</v>
      </c>
      <c r="G59" s="13">
        <v>2530.37</v>
      </c>
      <c r="H59" s="13">
        <f t="shared" si="1"/>
        <v>235.08</v>
      </c>
      <c r="I59" s="13">
        <v>1442.31</v>
      </c>
      <c r="J59" s="13">
        <f t="shared" si="2"/>
        <v>133.99</v>
      </c>
      <c r="K59" s="13">
        <v>491.27</v>
      </c>
      <c r="L59" s="13">
        <f t="shared" si="3"/>
        <v>45.64</v>
      </c>
      <c r="M59" s="9">
        <v>100</v>
      </c>
      <c r="N59" s="9">
        <v>0</v>
      </c>
      <c r="O59" s="9">
        <v>300</v>
      </c>
    </row>
    <row r="60" spans="1:15" ht="16.5" x14ac:dyDescent="0.3">
      <c r="A60" s="6">
        <v>59</v>
      </c>
      <c r="B60" s="5" t="s">
        <v>19</v>
      </c>
      <c r="C60" s="4" t="s">
        <v>10</v>
      </c>
      <c r="D60" s="4">
        <v>31</v>
      </c>
      <c r="E60" s="4">
        <v>3101</v>
      </c>
      <c r="F60" s="4" t="str">
        <f t="shared" si="0"/>
        <v>T3-3101</v>
      </c>
      <c r="G60" s="9">
        <v>2319.85</v>
      </c>
      <c r="H60" s="9">
        <f t="shared" si="1"/>
        <v>215.52</v>
      </c>
      <c r="I60" s="9">
        <v>1322.31</v>
      </c>
      <c r="J60" s="9">
        <f t="shared" si="2"/>
        <v>122.85</v>
      </c>
      <c r="K60" s="9">
        <v>463.17</v>
      </c>
      <c r="L60" s="9">
        <f t="shared" si="3"/>
        <v>43.03</v>
      </c>
      <c r="M60" s="9">
        <v>100</v>
      </c>
      <c r="N60" s="9">
        <v>0</v>
      </c>
      <c r="O60" s="9">
        <v>300</v>
      </c>
    </row>
    <row r="61" spans="1:15" ht="16.5" x14ac:dyDescent="0.3">
      <c r="A61" s="6">
        <v>60</v>
      </c>
      <c r="B61" s="5" t="s">
        <v>16</v>
      </c>
      <c r="C61" s="4" t="s">
        <v>10</v>
      </c>
      <c r="D61" s="4">
        <v>31</v>
      </c>
      <c r="E61" s="4">
        <v>3102</v>
      </c>
      <c r="F61" s="4" t="str">
        <f t="shared" si="0"/>
        <v>T3-3102</v>
      </c>
      <c r="G61" s="13">
        <v>2530.37</v>
      </c>
      <c r="H61" s="13">
        <f t="shared" si="1"/>
        <v>235.08</v>
      </c>
      <c r="I61" s="13">
        <v>1442.31</v>
      </c>
      <c r="J61" s="13">
        <f t="shared" si="2"/>
        <v>133.99</v>
      </c>
      <c r="K61" s="13">
        <v>491.27</v>
      </c>
      <c r="L61" s="13">
        <f t="shared" si="3"/>
        <v>45.64</v>
      </c>
      <c r="M61" s="9">
        <v>100</v>
      </c>
      <c r="N61" s="9">
        <v>0</v>
      </c>
      <c r="O61" s="9">
        <v>300</v>
      </c>
    </row>
    <row r="62" spans="1:15" ht="16.5" x14ac:dyDescent="0.3">
      <c r="A62" s="6">
        <v>61</v>
      </c>
      <c r="B62" s="5" t="s">
        <v>19</v>
      </c>
      <c r="C62" s="4" t="s">
        <v>10</v>
      </c>
      <c r="D62" s="4">
        <v>32</v>
      </c>
      <c r="E62" s="4">
        <v>3201</v>
      </c>
      <c r="F62" s="4" t="str">
        <f t="shared" si="0"/>
        <v>T3-3201</v>
      </c>
      <c r="G62" s="9">
        <v>2319.85</v>
      </c>
      <c r="H62" s="9">
        <f t="shared" si="1"/>
        <v>215.52</v>
      </c>
      <c r="I62" s="9">
        <v>1322.31</v>
      </c>
      <c r="J62" s="9">
        <f t="shared" si="2"/>
        <v>122.85</v>
      </c>
      <c r="K62" s="9">
        <v>463.17</v>
      </c>
      <c r="L62" s="9">
        <f t="shared" si="3"/>
        <v>43.03</v>
      </c>
      <c r="M62" s="9">
        <v>200</v>
      </c>
      <c r="N62" s="9">
        <v>0</v>
      </c>
      <c r="O62" s="9">
        <v>300</v>
      </c>
    </row>
    <row r="63" spans="1:15" ht="16.5" x14ac:dyDescent="0.3">
      <c r="A63" s="6">
        <v>62</v>
      </c>
      <c r="B63" s="5" t="s">
        <v>16</v>
      </c>
      <c r="C63" s="4" t="s">
        <v>10</v>
      </c>
      <c r="D63" s="4">
        <v>32</v>
      </c>
      <c r="E63" s="4">
        <v>3202</v>
      </c>
      <c r="F63" s="4" t="str">
        <f t="shared" si="0"/>
        <v>T3-3202</v>
      </c>
      <c r="G63" s="13">
        <v>2530.37</v>
      </c>
      <c r="H63" s="13">
        <f t="shared" si="1"/>
        <v>235.08</v>
      </c>
      <c r="I63" s="13">
        <v>1442.31</v>
      </c>
      <c r="J63" s="13">
        <f t="shared" si="2"/>
        <v>133.99</v>
      </c>
      <c r="K63" s="13">
        <v>491.27</v>
      </c>
      <c r="L63" s="13">
        <f t="shared" si="3"/>
        <v>45.64</v>
      </c>
      <c r="M63" s="9">
        <v>200</v>
      </c>
      <c r="N63" s="9">
        <v>0</v>
      </c>
      <c r="O63" s="9">
        <v>300</v>
      </c>
    </row>
    <row r="64" spans="1:15" ht="16.5" x14ac:dyDescent="0.3">
      <c r="A64" s="6">
        <v>63</v>
      </c>
      <c r="B64" s="5" t="s">
        <v>19</v>
      </c>
      <c r="C64" s="4" t="s">
        <v>10</v>
      </c>
      <c r="D64" s="4">
        <v>33</v>
      </c>
      <c r="E64" s="4">
        <v>3301</v>
      </c>
      <c r="F64" s="4" t="str">
        <f t="shared" si="0"/>
        <v>T3-3301</v>
      </c>
      <c r="G64" s="9">
        <v>2319.85</v>
      </c>
      <c r="H64" s="9">
        <f t="shared" si="1"/>
        <v>215.52</v>
      </c>
      <c r="I64" s="9">
        <v>1322.31</v>
      </c>
      <c r="J64" s="9">
        <f t="shared" si="2"/>
        <v>122.85</v>
      </c>
      <c r="K64" s="9">
        <v>463.17</v>
      </c>
      <c r="L64" s="9">
        <f t="shared" si="3"/>
        <v>43.03</v>
      </c>
      <c r="M64" s="9">
        <v>200</v>
      </c>
      <c r="N64" s="9">
        <v>0</v>
      </c>
      <c r="O64" s="9">
        <v>300</v>
      </c>
    </row>
    <row r="65" spans="1:15" ht="16.5" x14ac:dyDescent="0.3">
      <c r="A65" s="6">
        <v>64</v>
      </c>
      <c r="B65" s="5" t="s">
        <v>16</v>
      </c>
      <c r="C65" s="4" t="s">
        <v>10</v>
      </c>
      <c r="D65" s="4">
        <v>33</v>
      </c>
      <c r="E65" s="4">
        <v>3302</v>
      </c>
      <c r="F65" s="4" t="str">
        <f t="shared" si="0"/>
        <v>T3-3302</v>
      </c>
      <c r="G65" s="13">
        <v>2530.37</v>
      </c>
      <c r="H65" s="13">
        <f t="shared" si="1"/>
        <v>235.08</v>
      </c>
      <c r="I65" s="13">
        <v>1442.31</v>
      </c>
      <c r="J65" s="13">
        <f t="shared" si="2"/>
        <v>133.99</v>
      </c>
      <c r="K65" s="13">
        <v>491.27</v>
      </c>
      <c r="L65" s="13">
        <f t="shared" si="3"/>
        <v>45.64</v>
      </c>
      <c r="M65" s="9">
        <v>200</v>
      </c>
      <c r="N65" s="9">
        <v>0</v>
      </c>
      <c r="O65" s="9">
        <v>300</v>
      </c>
    </row>
    <row r="66" spans="1:15" ht="16.5" x14ac:dyDescent="0.3">
      <c r="A66" s="6">
        <v>65</v>
      </c>
      <c r="B66" s="5" t="s">
        <v>19</v>
      </c>
      <c r="C66" s="4" t="s">
        <v>10</v>
      </c>
      <c r="D66" s="4">
        <v>34</v>
      </c>
      <c r="E66" s="4">
        <v>3401</v>
      </c>
      <c r="F66" s="4" t="str">
        <f t="shared" ref="F66:F129" si="4">CONCATENATE(C66,"-",E66)</f>
        <v>T3-3401</v>
      </c>
      <c r="G66" s="9">
        <v>2319.85</v>
      </c>
      <c r="H66" s="9">
        <f t="shared" ref="H66:H129" si="5">ROUND((G66/10.764),2)</f>
        <v>215.52</v>
      </c>
      <c r="I66" s="9">
        <v>1322.31</v>
      </c>
      <c r="J66" s="9">
        <f t="shared" ref="J66:J129" si="6">ROUND((I66/10.764),2)</f>
        <v>122.85</v>
      </c>
      <c r="K66" s="9">
        <v>463.17</v>
      </c>
      <c r="L66" s="9">
        <f t="shared" ref="L66:L129" si="7">ROUND((K66/10.764),2)</f>
        <v>43.03</v>
      </c>
      <c r="M66" s="9">
        <v>200</v>
      </c>
      <c r="N66" s="9">
        <v>0</v>
      </c>
      <c r="O66" s="9">
        <v>300</v>
      </c>
    </row>
    <row r="67" spans="1:15" ht="16.5" x14ac:dyDescent="0.3">
      <c r="A67" s="6">
        <v>66</v>
      </c>
      <c r="B67" s="5" t="s">
        <v>16</v>
      </c>
      <c r="C67" s="4" t="s">
        <v>10</v>
      </c>
      <c r="D67" s="4">
        <v>34</v>
      </c>
      <c r="E67" s="4">
        <v>3402</v>
      </c>
      <c r="F67" s="4" t="str">
        <f t="shared" si="4"/>
        <v>T3-3402</v>
      </c>
      <c r="G67" s="13">
        <v>2530.37</v>
      </c>
      <c r="H67" s="13">
        <f t="shared" si="5"/>
        <v>235.08</v>
      </c>
      <c r="I67" s="13">
        <v>1442.31</v>
      </c>
      <c r="J67" s="13">
        <f t="shared" si="6"/>
        <v>133.99</v>
      </c>
      <c r="K67" s="13">
        <v>491.27</v>
      </c>
      <c r="L67" s="13">
        <f t="shared" si="7"/>
        <v>45.64</v>
      </c>
      <c r="M67" s="9">
        <v>200</v>
      </c>
      <c r="N67" s="9">
        <v>0</v>
      </c>
      <c r="O67" s="9">
        <v>300</v>
      </c>
    </row>
    <row r="68" spans="1:15" ht="16.5" x14ac:dyDescent="0.3">
      <c r="A68" s="6">
        <v>67</v>
      </c>
      <c r="B68" s="5" t="s">
        <v>19</v>
      </c>
      <c r="C68" s="4" t="s">
        <v>10</v>
      </c>
      <c r="D68" s="4">
        <v>35</v>
      </c>
      <c r="E68" s="4">
        <v>3501</v>
      </c>
      <c r="F68" s="4" t="str">
        <f t="shared" si="4"/>
        <v>T3-3501</v>
      </c>
      <c r="G68" s="9">
        <v>2319.85</v>
      </c>
      <c r="H68" s="9">
        <f t="shared" si="5"/>
        <v>215.52</v>
      </c>
      <c r="I68" s="9">
        <v>1322.31</v>
      </c>
      <c r="J68" s="9">
        <f t="shared" si="6"/>
        <v>122.85</v>
      </c>
      <c r="K68" s="9">
        <v>463.17</v>
      </c>
      <c r="L68" s="9">
        <f t="shared" si="7"/>
        <v>43.03</v>
      </c>
      <c r="M68" s="9">
        <v>200</v>
      </c>
      <c r="N68" s="9">
        <v>0</v>
      </c>
      <c r="O68" s="9">
        <v>300</v>
      </c>
    </row>
    <row r="69" spans="1:15" ht="16.5" x14ac:dyDescent="0.3">
      <c r="A69" s="6">
        <v>68</v>
      </c>
      <c r="B69" s="5" t="s">
        <v>16</v>
      </c>
      <c r="C69" s="4" t="s">
        <v>10</v>
      </c>
      <c r="D69" s="4">
        <v>35</v>
      </c>
      <c r="E69" s="4">
        <v>3502</v>
      </c>
      <c r="F69" s="4" t="str">
        <f t="shared" si="4"/>
        <v>T3-3502</v>
      </c>
      <c r="G69" s="13">
        <v>2530.37</v>
      </c>
      <c r="H69" s="13">
        <f t="shared" si="5"/>
        <v>235.08</v>
      </c>
      <c r="I69" s="13">
        <v>1442.31</v>
      </c>
      <c r="J69" s="13">
        <f t="shared" si="6"/>
        <v>133.99</v>
      </c>
      <c r="K69" s="13">
        <v>491.27</v>
      </c>
      <c r="L69" s="13">
        <f t="shared" si="7"/>
        <v>45.64</v>
      </c>
      <c r="M69" s="9">
        <v>200</v>
      </c>
      <c r="N69" s="9">
        <v>0</v>
      </c>
      <c r="O69" s="9">
        <v>300</v>
      </c>
    </row>
    <row r="70" spans="1:15" ht="16.5" x14ac:dyDescent="0.3">
      <c r="A70" s="6">
        <v>69</v>
      </c>
      <c r="B70" s="5" t="s">
        <v>19</v>
      </c>
      <c r="C70" s="4" t="s">
        <v>10</v>
      </c>
      <c r="D70" s="4">
        <v>36</v>
      </c>
      <c r="E70" s="4">
        <v>3601</v>
      </c>
      <c r="F70" s="4" t="str">
        <f t="shared" si="4"/>
        <v>T3-3601</v>
      </c>
      <c r="G70" s="9">
        <v>2319.85</v>
      </c>
      <c r="H70" s="9">
        <f t="shared" si="5"/>
        <v>215.52</v>
      </c>
      <c r="I70" s="9">
        <v>1322.31</v>
      </c>
      <c r="J70" s="9">
        <f t="shared" si="6"/>
        <v>122.85</v>
      </c>
      <c r="K70" s="9">
        <v>463.17</v>
      </c>
      <c r="L70" s="9">
        <f t="shared" si="7"/>
        <v>43.03</v>
      </c>
      <c r="M70" s="9">
        <v>200</v>
      </c>
      <c r="N70" s="9">
        <v>0</v>
      </c>
      <c r="O70" s="9">
        <v>300</v>
      </c>
    </row>
    <row r="71" spans="1:15" ht="16.5" x14ac:dyDescent="0.3">
      <c r="A71" s="6">
        <v>70</v>
      </c>
      <c r="B71" s="5" t="s">
        <v>16</v>
      </c>
      <c r="C71" s="4" t="s">
        <v>10</v>
      </c>
      <c r="D71" s="4">
        <v>36</v>
      </c>
      <c r="E71" s="4">
        <v>3602</v>
      </c>
      <c r="F71" s="4" t="str">
        <f t="shared" si="4"/>
        <v>T3-3602</v>
      </c>
      <c r="G71" s="13">
        <v>2530.37</v>
      </c>
      <c r="H71" s="13">
        <f t="shared" si="5"/>
        <v>235.08</v>
      </c>
      <c r="I71" s="13">
        <v>1442.31</v>
      </c>
      <c r="J71" s="13">
        <f t="shared" si="6"/>
        <v>133.99</v>
      </c>
      <c r="K71" s="13">
        <v>491.27</v>
      </c>
      <c r="L71" s="13">
        <f t="shared" si="7"/>
        <v>45.64</v>
      </c>
      <c r="M71" s="9">
        <v>200</v>
      </c>
      <c r="N71" s="9">
        <v>0</v>
      </c>
      <c r="O71" s="9">
        <v>300</v>
      </c>
    </row>
    <row r="72" spans="1:15" ht="16.5" x14ac:dyDescent="0.3">
      <c r="A72" s="6">
        <v>71</v>
      </c>
      <c r="B72" s="5" t="s">
        <v>19</v>
      </c>
      <c r="C72" s="4" t="s">
        <v>10</v>
      </c>
      <c r="D72" s="4">
        <v>37</v>
      </c>
      <c r="E72" s="4">
        <v>3701</v>
      </c>
      <c r="F72" s="4" t="str">
        <f t="shared" si="4"/>
        <v>T3-3701</v>
      </c>
      <c r="G72" s="9">
        <v>2319.85</v>
      </c>
      <c r="H72" s="9">
        <f t="shared" si="5"/>
        <v>215.52</v>
      </c>
      <c r="I72" s="9">
        <v>1322.31</v>
      </c>
      <c r="J72" s="9">
        <f t="shared" si="6"/>
        <v>122.85</v>
      </c>
      <c r="K72" s="9">
        <v>463.17</v>
      </c>
      <c r="L72" s="9">
        <f t="shared" si="7"/>
        <v>43.03</v>
      </c>
      <c r="M72" s="9">
        <v>200</v>
      </c>
      <c r="N72" s="9">
        <v>0</v>
      </c>
      <c r="O72" s="9">
        <v>300</v>
      </c>
    </row>
    <row r="73" spans="1:15" ht="16.5" x14ac:dyDescent="0.3">
      <c r="A73" s="6">
        <v>72</v>
      </c>
      <c r="B73" s="5" t="s">
        <v>16</v>
      </c>
      <c r="C73" s="4" t="s">
        <v>10</v>
      </c>
      <c r="D73" s="4">
        <v>37</v>
      </c>
      <c r="E73" s="4">
        <v>3702</v>
      </c>
      <c r="F73" s="4" t="str">
        <f t="shared" si="4"/>
        <v>T3-3702</v>
      </c>
      <c r="G73" s="13">
        <v>2530.37</v>
      </c>
      <c r="H73" s="13">
        <f t="shared" si="5"/>
        <v>235.08</v>
      </c>
      <c r="I73" s="13">
        <v>1442.31</v>
      </c>
      <c r="J73" s="13">
        <f t="shared" si="6"/>
        <v>133.99</v>
      </c>
      <c r="K73" s="13">
        <v>491.27</v>
      </c>
      <c r="L73" s="13">
        <f t="shared" si="7"/>
        <v>45.64</v>
      </c>
      <c r="M73" s="9">
        <v>200</v>
      </c>
      <c r="N73" s="9">
        <v>0</v>
      </c>
      <c r="O73" s="9">
        <v>300</v>
      </c>
    </row>
    <row r="74" spans="1:15" ht="16.5" x14ac:dyDescent="0.3">
      <c r="A74" s="6">
        <v>73</v>
      </c>
      <c r="B74" s="5" t="s">
        <v>19</v>
      </c>
      <c r="C74" s="4" t="s">
        <v>10</v>
      </c>
      <c r="D74" s="4">
        <v>38</v>
      </c>
      <c r="E74" s="4">
        <v>3801</v>
      </c>
      <c r="F74" s="4" t="str">
        <f t="shared" si="4"/>
        <v>T3-3801</v>
      </c>
      <c r="G74" s="9">
        <v>2319.85</v>
      </c>
      <c r="H74" s="9">
        <f t="shared" si="5"/>
        <v>215.52</v>
      </c>
      <c r="I74" s="9">
        <v>1322.31</v>
      </c>
      <c r="J74" s="9">
        <f t="shared" si="6"/>
        <v>122.85</v>
      </c>
      <c r="K74" s="9">
        <v>463.17</v>
      </c>
      <c r="L74" s="9">
        <f t="shared" si="7"/>
        <v>43.03</v>
      </c>
      <c r="M74" s="9">
        <v>200</v>
      </c>
      <c r="N74" s="9">
        <v>0</v>
      </c>
      <c r="O74" s="9">
        <v>300</v>
      </c>
    </row>
    <row r="75" spans="1:15" ht="16.5" x14ac:dyDescent="0.3">
      <c r="A75" s="6">
        <v>74</v>
      </c>
      <c r="B75" s="5" t="s">
        <v>16</v>
      </c>
      <c r="C75" s="4" t="s">
        <v>10</v>
      </c>
      <c r="D75" s="4">
        <v>38</v>
      </c>
      <c r="E75" s="4">
        <v>3802</v>
      </c>
      <c r="F75" s="4" t="str">
        <f t="shared" si="4"/>
        <v>T3-3802</v>
      </c>
      <c r="G75" s="13">
        <v>2530.37</v>
      </c>
      <c r="H75" s="13">
        <f t="shared" si="5"/>
        <v>235.08</v>
      </c>
      <c r="I75" s="13">
        <v>1442.31</v>
      </c>
      <c r="J75" s="13">
        <f t="shared" si="6"/>
        <v>133.99</v>
      </c>
      <c r="K75" s="13">
        <v>491.27</v>
      </c>
      <c r="L75" s="13">
        <f t="shared" si="7"/>
        <v>45.64</v>
      </c>
      <c r="M75" s="9">
        <v>200</v>
      </c>
      <c r="N75" s="9">
        <v>0</v>
      </c>
      <c r="O75" s="9">
        <v>300</v>
      </c>
    </row>
    <row r="76" spans="1:15" ht="16.5" x14ac:dyDescent="0.3">
      <c r="A76" s="6">
        <v>75</v>
      </c>
      <c r="B76" s="5" t="s">
        <v>19</v>
      </c>
      <c r="C76" s="4" t="s">
        <v>10</v>
      </c>
      <c r="D76" s="4">
        <v>39</v>
      </c>
      <c r="E76" s="4">
        <v>3901</v>
      </c>
      <c r="F76" s="4" t="str">
        <f t="shared" si="4"/>
        <v>T3-3901</v>
      </c>
      <c r="G76" s="9">
        <v>2319.85</v>
      </c>
      <c r="H76" s="9">
        <f t="shared" si="5"/>
        <v>215.52</v>
      </c>
      <c r="I76" s="9">
        <v>1322.31</v>
      </c>
      <c r="J76" s="9">
        <f t="shared" si="6"/>
        <v>122.85</v>
      </c>
      <c r="K76" s="9">
        <v>463.17</v>
      </c>
      <c r="L76" s="9">
        <f t="shared" si="7"/>
        <v>43.03</v>
      </c>
      <c r="M76" s="9">
        <v>200</v>
      </c>
      <c r="N76" s="9">
        <v>0</v>
      </c>
      <c r="O76" s="9">
        <v>300</v>
      </c>
    </row>
    <row r="77" spans="1:15" ht="16.5" x14ac:dyDescent="0.3">
      <c r="A77" s="6">
        <v>76</v>
      </c>
      <c r="B77" s="5" t="s">
        <v>16</v>
      </c>
      <c r="C77" s="4" t="s">
        <v>10</v>
      </c>
      <c r="D77" s="4">
        <v>39</v>
      </c>
      <c r="E77" s="4">
        <v>3902</v>
      </c>
      <c r="F77" s="4" t="str">
        <f t="shared" si="4"/>
        <v>T3-3902</v>
      </c>
      <c r="G77" s="13">
        <v>2530.37</v>
      </c>
      <c r="H77" s="13">
        <f t="shared" si="5"/>
        <v>235.08</v>
      </c>
      <c r="I77" s="13">
        <v>1442.31</v>
      </c>
      <c r="J77" s="13">
        <f t="shared" si="6"/>
        <v>133.99</v>
      </c>
      <c r="K77" s="13">
        <v>491.27</v>
      </c>
      <c r="L77" s="13">
        <f t="shared" si="7"/>
        <v>45.64</v>
      </c>
      <c r="M77" s="9">
        <v>200</v>
      </c>
      <c r="N77" s="9">
        <v>0</v>
      </c>
      <c r="O77" s="9">
        <v>300</v>
      </c>
    </row>
    <row r="78" spans="1:15" ht="16.5" x14ac:dyDescent="0.3">
      <c r="A78" s="6">
        <v>77</v>
      </c>
      <c r="B78" s="5" t="s">
        <v>19</v>
      </c>
      <c r="C78" s="4" t="s">
        <v>10</v>
      </c>
      <c r="D78" s="4">
        <v>40</v>
      </c>
      <c r="E78" s="4">
        <v>4001</v>
      </c>
      <c r="F78" s="4" t="str">
        <f t="shared" si="4"/>
        <v>T3-4001</v>
      </c>
      <c r="G78" s="9">
        <v>2319.85</v>
      </c>
      <c r="H78" s="9">
        <f t="shared" si="5"/>
        <v>215.52</v>
      </c>
      <c r="I78" s="9">
        <v>1322.31</v>
      </c>
      <c r="J78" s="9">
        <f t="shared" si="6"/>
        <v>122.85</v>
      </c>
      <c r="K78" s="9">
        <v>463.17</v>
      </c>
      <c r="L78" s="9">
        <f t="shared" si="7"/>
        <v>43.03</v>
      </c>
      <c r="M78" s="9">
        <v>200</v>
      </c>
      <c r="N78" s="9">
        <v>0</v>
      </c>
      <c r="O78" s="9">
        <v>300</v>
      </c>
    </row>
    <row r="79" spans="1:15" ht="16.5" x14ac:dyDescent="0.3">
      <c r="A79" s="6">
        <v>78</v>
      </c>
      <c r="B79" s="5" t="s">
        <v>16</v>
      </c>
      <c r="C79" s="4" t="s">
        <v>10</v>
      </c>
      <c r="D79" s="4">
        <v>40</v>
      </c>
      <c r="E79" s="4">
        <v>4002</v>
      </c>
      <c r="F79" s="4" t="str">
        <f t="shared" si="4"/>
        <v>T3-4002</v>
      </c>
      <c r="G79" s="13">
        <v>2530.37</v>
      </c>
      <c r="H79" s="13">
        <f t="shared" si="5"/>
        <v>235.08</v>
      </c>
      <c r="I79" s="13">
        <v>1442.31</v>
      </c>
      <c r="J79" s="13">
        <f t="shared" si="6"/>
        <v>133.99</v>
      </c>
      <c r="K79" s="13">
        <v>491.27</v>
      </c>
      <c r="L79" s="13">
        <f t="shared" si="7"/>
        <v>45.64</v>
      </c>
      <c r="M79" s="9">
        <v>200</v>
      </c>
      <c r="N79" s="9">
        <v>0</v>
      </c>
      <c r="O79" s="9">
        <v>300</v>
      </c>
    </row>
    <row r="80" spans="1:15" ht="16.5" x14ac:dyDescent="0.3">
      <c r="A80" s="6">
        <v>79</v>
      </c>
      <c r="B80" s="5" t="s">
        <v>19</v>
      </c>
      <c r="C80" s="4" t="s">
        <v>10</v>
      </c>
      <c r="D80" s="4">
        <v>41</v>
      </c>
      <c r="E80" s="4">
        <v>4101</v>
      </c>
      <c r="F80" s="4" t="str">
        <f t="shared" si="4"/>
        <v>T3-4101</v>
      </c>
      <c r="G80" s="9">
        <v>2319.85</v>
      </c>
      <c r="H80" s="9">
        <f t="shared" si="5"/>
        <v>215.52</v>
      </c>
      <c r="I80" s="9">
        <v>1322.31</v>
      </c>
      <c r="J80" s="9">
        <f t="shared" si="6"/>
        <v>122.85</v>
      </c>
      <c r="K80" s="9">
        <v>463.17</v>
      </c>
      <c r="L80" s="9">
        <f t="shared" si="7"/>
        <v>43.03</v>
      </c>
      <c r="M80" s="9">
        <v>200</v>
      </c>
      <c r="N80" s="9">
        <v>0</v>
      </c>
      <c r="O80" s="9">
        <v>300</v>
      </c>
    </row>
    <row r="81" spans="1:15" ht="16.5" x14ac:dyDescent="0.3">
      <c r="A81" s="6">
        <v>80</v>
      </c>
      <c r="B81" s="5" t="s">
        <v>16</v>
      </c>
      <c r="C81" s="4" t="s">
        <v>10</v>
      </c>
      <c r="D81" s="4">
        <v>41</v>
      </c>
      <c r="E81" s="4">
        <v>4102</v>
      </c>
      <c r="F81" s="4" t="str">
        <f t="shared" si="4"/>
        <v>T3-4102</v>
      </c>
      <c r="G81" s="13">
        <v>2530.37</v>
      </c>
      <c r="H81" s="13">
        <f t="shared" si="5"/>
        <v>235.08</v>
      </c>
      <c r="I81" s="13">
        <v>1442.31</v>
      </c>
      <c r="J81" s="13">
        <f t="shared" si="6"/>
        <v>133.99</v>
      </c>
      <c r="K81" s="13">
        <v>491.27</v>
      </c>
      <c r="L81" s="13">
        <f t="shared" si="7"/>
        <v>45.64</v>
      </c>
      <c r="M81" s="9">
        <v>200</v>
      </c>
      <c r="N81" s="9">
        <v>0</v>
      </c>
      <c r="O81" s="9">
        <v>300</v>
      </c>
    </row>
    <row r="82" spans="1:15" ht="16.5" x14ac:dyDescent="0.3">
      <c r="A82" s="6">
        <v>81</v>
      </c>
      <c r="B82" s="5" t="s">
        <v>20</v>
      </c>
      <c r="C82" s="4" t="s">
        <v>10</v>
      </c>
      <c r="D82" s="4">
        <v>42</v>
      </c>
      <c r="E82" s="4" t="s">
        <v>20</v>
      </c>
      <c r="F82" s="4" t="str">
        <f t="shared" si="4"/>
        <v>T3-PH</v>
      </c>
      <c r="G82" s="9">
        <v>5009.13</v>
      </c>
      <c r="H82" s="9">
        <f t="shared" si="5"/>
        <v>465.36</v>
      </c>
      <c r="I82" s="9">
        <v>2855.2</v>
      </c>
      <c r="J82" s="9">
        <f t="shared" si="6"/>
        <v>265.25</v>
      </c>
      <c r="K82" s="9">
        <v>1114.4000000000001</v>
      </c>
      <c r="L82" s="9">
        <f t="shared" si="7"/>
        <v>103.53</v>
      </c>
      <c r="M82" s="9">
        <v>400</v>
      </c>
      <c r="N82" s="9">
        <v>0</v>
      </c>
      <c r="O82" s="9">
        <v>600</v>
      </c>
    </row>
    <row r="83" spans="1:15" ht="16.5" x14ac:dyDescent="0.3">
      <c r="A83" s="6">
        <v>82</v>
      </c>
      <c r="B83" s="5" t="s">
        <v>16</v>
      </c>
      <c r="C83" s="4" t="s">
        <v>11</v>
      </c>
      <c r="D83" s="4">
        <v>2</v>
      </c>
      <c r="E83" s="4">
        <v>201</v>
      </c>
      <c r="F83" s="4" t="str">
        <f t="shared" si="4"/>
        <v>T4-201</v>
      </c>
      <c r="G83" s="13">
        <v>2530.37</v>
      </c>
      <c r="H83" s="13">
        <f t="shared" si="5"/>
        <v>235.08</v>
      </c>
      <c r="I83" s="13">
        <v>1442.31</v>
      </c>
      <c r="J83" s="13">
        <f t="shared" si="6"/>
        <v>133.99</v>
      </c>
      <c r="K83" s="13">
        <v>491.27</v>
      </c>
      <c r="L83" s="13">
        <f t="shared" si="7"/>
        <v>45.64</v>
      </c>
      <c r="M83" s="9">
        <v>300</v>
      </c>
      <c r="N83" s="9">
        <v>200</v>
      </c>
      <c r="O83" s="9">
        <v>0</v>
      </c>
    </row>
    <row r="84" spans="1:15" ht="16.5" x14ac:dyDescent="0.3">
      <c r="A84" s="6">
        <v>83</v>
      </c>
      <c r="B84" s="5" t="s">
        <v>16</v>
      </c>
      <c r="C84" s="4" t="s">
        <v>11</v>
      </c>
      <c r="D84" s="4">
        <v>2</v>
      </c>
      <c r="E84" s="4">
        <v>202</v>
      </c>
      <c r="F84" s="4" t="str">
        <f t="shared" si="4"/>
        <v>T4-202</v>
      </c>
      <c r="G84" s="13">
        <v>2530.37</v>
      </c>
      <c r="H84" s="13">
        <f t="shared" si="5"/>
        <v>235.08</v>
      </c>
      <c r="I84" s="13">
        <v>1442.31</v>
      </c>
      <c r="J84" s="13">
        <f t="shared" si="6"/>
        <v>133.99</v>
      </c>
      <c r="K84" s="13">
        <v>491.27</v>
      </c>
      <c r="L84" s="13">
        <f t="shared" si="7"/>
        <v>45.64</v>
      </c>
      <c r="M84" s="9">
        <v>300</v>
      </c>
      <c r="N84" s="9">
        <v>200</v>
      </c>
      <c r="O84" s="9">
        <v>0</v>
      </c>
    </row>
    <row r="85" spans="1:15" ht="16.5" x14ac:dyDescent="0.3">
      <c r="A85" s="6">
        <v>84</v>
      </c>
      <c r="B85" s="5" t="s">
        <v>16</v>
      </c>
      <c r="C85" s="4" t="s">
        <v>11</v>
      </c>
      <c r="D85" s="4">
        <v>3</v>
      </c>
      <c r="E85" s="4">
        <v>301</v>
      </c>
      <c r="F85" s="4" t="str">
        <f t="shared" si="4"/>
        <v>T4-301</v>
      </c>
      <c r="G85" s="13">
        <v>2530.37</v>
      </c>
      <c r="H85" s="13">
        <f t="shared" si="5"/>
        <v>235.08</v>
      </c>
      <c r="I85" s="13">
        <v>1442.31</v>
      </c>
      <c r="J85" s="13">
        <f t="shared" si="6"/>
        <v>133.99</v>
      </c>
      <c r="K85" s="13">
        <v>491.27</v>
      </c>
      <c r="L85" s="13">
        <f t="shared" si="7"/>
        <v>45.64</v>
      </c>
      <c r="M85" s="9">
        <v>300</v>
      </c>
      <c r="N85" s="9">
        <v>200</v>
      </c>
      <c r="O85" s="9">
        <v>0</v>
      </c>
    </row>
    <row r="86" spans="1:15" ht="16.5" x14ac:dyDescent="0.3">
      <c r="A86" s="6">
        <v>85</v>
      </c>
      <c r="B86" s="5" t="s">
        <v>16</v>
      </c>
      <c r="C86" s="4" t="s">
        <v>11</v>
      </c>
      <c r="D86" s="4">
        <v>3</v>
      </c>
      <c r="E86" s="4">
        <v>302</v>
      </c>
      <c r="F86" s="4" t="str">
        <f t="shared" si="4"/>
        <v>T4-302</v>
      </c>
      <c r="G86" s="13">
        <v>2530.37</v>
      </c>
      <c r="H86" s="13">
        <f t="shared" si="5"/>
        <v>235.08</v>
      </c>
      <c r="I86" s="13">
        <v>1442.31</v>
      </c>
      <c r="J86" s="13">
        <f t="shared" si="6"/>
        <v>133.99</v>
      </c>
      <c r="K86" s="13">
        <v>491.27</v>
      </c>
      <c r="L86" s="13">
        <f t="shared" si="7"/>
        <v>45.64</v>
      </c>
      <c r="M86" s="9">
        <v>300</v>
      </c>
      <c r="N86" s="9">
        <v>200</v>
      </c>
      <c r="O86" s="9">
        <v>0</v>
      </c>
    </row>
    <row r="87" spans="1:15" ht="16.5" x14ac:dyDescent="0.3">
      <c r="A87" s="6">
        <v>86</v>
      </c>
      <c r="B87" s="5" t="s">
        <v>16</v>
      </c>
      <c r="C87" s="4" t="s">
        <v>11</v>
      </c>
      <c r="D87" s="4">
        <v>4</v>
      </c>
      <c r="E87" s="4">
        <v>401</v>
      </c>
      <c r="F87" s="4" t="str">
        <f t="shared" si="4"/>
        <v>T4-401</v>
      </c>
      <c r="G87" s="13">
        <v>2530.37</v>
      </c>
      <c r="H87" s="13">
        <f t="shared" si="5"/>
        <v>235.08</v>
      </c>
      <c r="I87" s="13">
        <v>1442.31</v>
      </c>
      <c r="J87" s="13">
        <f t="shared" si="6"/>
        <v>133.99</v>
      </c>
      <c r="K87" s="13">
        <v>491.27</v>
      </c>
      <c r="L87" s="13">
        <f t="shared" si="7"/>
        <v>45.64</v>
      </c>
      <c r="M87" s="9">
        <v>300</v>
      </c>
      <c r="N87" s="9">
        <v>200</v>
      </c>
      <c r="O87" s="9">
        <v>0</v>
      </c>
    </row>
    <row r="88" spans="1:15" ht="16.5" x14ac:dyDescent="0.3">
      <c r="A88" s="6">
        <v>87</v>
      </c>
      <c r="B88" s="5" t="s">
        <v>16</v>
      </c>
      <c r="C88" s="4" t="s">
        <v>11</v>
      </c>
      <c r="D88" s="4">
        <v>4</v>
      </c>
      <c r="E88" s="4">
        <v>402</v>
      </c>
      <c r="F88" s="4" t="str">
        <f t="shared" si="4"/>
        <v>T4-402</v>
      </c>
      <c r="G88" s="13">
        <v>2530.37</v>
      </c>
      <c r="H88" s="13">
        <f t="shared" si="5"/>
        <v>235.08</v>
      </c>
      <c r="I88" s="13">
        <v>1442.31</v>
      </c>
      <c r="J88" s="13">
        <f t="shared" si="6"/>
        <v>133.99</v>
      </c>
      <c r="K88" s="13">
        <v>491.27</v>
      </c>
      <c r="L88" s="13">
        <f t="shared" si="7"/>
        <v>45.64</v>
      </c>
      <c r="M88" s="9">
        <v>300</v>
      </c>
      <c r="N88" s="9">
        <v>200</v>
      </c>
      <c r="O88" s="9">
        <v>0</v>
      </c>
    </row>
    <row r="89" spans="1:15" ht="16.5" x14ac:dyDescent="0.3">
      <c r="A89" s="6">
        <v>88</v>
      </c>
      <c r="B89" s="5" t="s">
        <v>16</v>
      </c>
      <c r="C89" s="4" t="s">
        <v>11</v>
      </c>
      <c r="D89" s="4">
        <v>5</v>
      </c>
      <c r="E89" s="4">
        <v>501</v>
      </c>
      <c r="F89" s="4" t="str">
        <f t="shared" si="4"/>
        <v>T4-501</v>
      </c>
      <c r="G89" s="13">
        <v>2530.37</v>
      </c>
      <c r="H89" s="13">
        <f t="shared" si="5"/>
        <v>235.08</v>
      </c>
      <c r="I89" s="13">
        <v>1442.31</v>
      </c>
      <c r="J89" s="13">
        <f t="shared" si="6"/>
        <v>133.99</v>
      </c>
      <c r="K89" s="13">
        <v>491.27</v>
      </c>
      <c r="L89" s="13">
        <f t="shared" si="7"/>
        <v>45.64</v>
      </c>
      <c r="M89" s="9">
        <v>300</v>
      </c>
      <c r="N89" s="9">
        <v>200</v>
      </c>
      <c r="O89" s="9">
        <v>0</v>
      </c>
    </row>
    <row r="90" spans="1:15" ht="16.5" x14ac:dyDescent="0.3">
      <c r="A90" s="6">
        <v>89</v>
      </c>
      <c r="B90" s="5" t="s">
        <v>16</v>
      </c>
      <c r="C90" s="4" t="s">
        <v>11</v>
      </c>
      <c r="D90" s="4">
        <v>5</v>
      </c>
      <c r="E90" s="4">
        <v>502</v>
      </c>
      <c r="F90" s="4" t="str">
        <f t="shared" si="4"/>
        <v>T4-502</v>
      </c>
      <c r="G90" s="13">
        <v>2530.37</v>
      </c>
      <c r="H90" s="13">
        <f t="shared" si="5"/>
        <v>235.08</v>
      </c>
      <c r="I90" s="13">
        <v>1442.31</v>
      </c>
      <c r="J90" s="13">
        <f t="shared" si="6"/>
        <v>133.99</v>
      </c>
      <c r="K90" s="13">
        <v>491.27</v>
      </c>
      <c r="L90" s="13">
        <f t="shared" si="7"/>
        <v>45.64</v>
      </c>
      <c r="M90" s="9">
        <v>300</v>
      </c>
      <c r="N90" s="9">
        <v>200</v>
      </c>
      <c r="O90" s="9">
        <v>0</v>
      </c>
    </row>
    <row r="91" spans="1:15" ht="16.5" x14ac:dyDescent="0.3">
      <c r="A91" s="6">
        <v>90</v>
      </c>
      <c r="B91" s="5" t="s">
        <v>16</v>
      </c>
      <c r="C91" s="4" t="s">
        <v>11</v>
      </c>
      <c r="D91" s="4">
        <v>6</v>
      </c>
      <c r="E91" s="4">
        <v>601</v>
      </c>
      <c r="F91" s="4" t="str">
        <f t="shared" si="4"/>
        <v>T4-601</v>
      </c>
      <c r="G91" s="13">
        <v>2530.37</v>
      </c>
      <c r="H91" s="13">
        <f t="shared" si="5"/>
        <v>235.08</v>
      </c>
      <c r="I91" s="13">
        <v>1442.31</v>
      </c>
      <c r="J91" s="13">
        <f t="shared" si="6"/>
        <v>133.99</v>
      </c>
      <c r="K91" s="13">
        <v>491.27</v>
      </c>
      <c r="L91" s="13">
        <f t="shared" si="7"/>
        <v>45.64</v>
      </c>
      <c r="M91" s="9">
        <v>300</v>
      </c>
      <c r="N91" s="9">
        <v>200</v>
      </c>
      <c r="O91" s="9">
        <v>0</v>
      </c>
    </row>
    <row r="92" spans="1:15" ht="16.5" x14ac:dyDescent="0.3">
      <c r="A92" s="6">
        <v>91</v>
      </c>
      <c r="B92" s="5" t="s">
        <v>16</v>
      </c>
      <c r="C92" s="4" t="s">
        <v>11</v>
      </c>
      <c r="D92" s="4">
        <v>6</v>
      </c>
      <c r="E92" s="4">
        <v>602</v>
      </c>
      <c r="F92" s="4" t="str">
        <f t="shared" si="4"/>
        <v>T4-602</v>
      </c>
      <c r="G92" s="13">
        <v>2530.37</v>
      </c>
      <c r="H92" s="13">
        <f t="shared" si="5"/>
        <v>235.08</v>
      </c>
      <c r="I92" s="13">
        <v>1442.31</v>
      </c>
      <c r="J92" s="13">
        <f t="shared" si="6"/>
        <v>133.99</v>
      </c>
      <c r="K92" s="13">
        <v>491.27</v>
      </c>
      <c r="L92" s="13">
        <f t="shared" si="7"/>
        <v>45.64</v>
      </c>
      <c r="M92" s="9">
        <v>300</v>
      </c>
      <c r="N92" s="9">
        <v>200</v>
      </c>
      <c r="O92" s="9">
        <v>0</v>
      </c>
    </row>
    <row r="93" spans="1:15" ht="16.5" x14ac:dyDescent="0.3">
      <c r="A93" s="6">
        <v>92</v>
      </c>
      <c r="B93" s="5" t="s">
        <v>16</v>
      </c>
      <c r="C93" s="4" t="s">
        <v>11</v>
      </c>
      <c r="D93" s="4">
        <v>7</v>
      </c>
      <c r="E93" s="4">
        <v>701</v>
      </c>
      <c r="F93" s="4" t="str">
        <f t="shared" si="4"/>
        <v>T4-701</v>
      </c>
      <c r="G93" s="13">
        <v>2530.37</v>
      </c>
      <c r="H93" s="13">
        <f t="shared" si="5"/>
        <v>235.08</v>
      </c>
      <c r="I93" s="13">
        <v>1442.31</v>
      </c>
      <c r="J93" s="13">
        <f t="shared" si="6"/>
        <v>133.99</v>
      </c>
      <c r="K93" s="13">
        <v>491.27</v>
      </c>
      <c r="L93" s="13">
        <f t="shared" si="7"/>
        <v>45.64</v>
      </c>
      <c r="M93" s="9">
        <v>300</v>
      </c>
      <c r="N93" s="9">
        <v>200</v>
      </c>
      <c r="O93" s="9">
        <v>0</v>
      </c>
    </row>
    <row r="94" spans="1:15" ht="16.5" x14ac:dyDescent="0.3">
      <c r="A94" s="6">
        <v>93</v>
      </c>
      <c r="B94" s="5" t="s">
        <v>16</v>
      </c>
      <c r="C94" s="4" t="s">
        <v>11</v>
      </c>
      <c r="D94" s="4">
        <v>7</v>
      </c>
      <c r="E94" s="4">
        <v>702</v>
      </c>
      <c r="F94" s="4" t="str">
        <f t="shared" si="4"/>
        <v>T4-702</v>
      </c>
      <c r="G94" s="13">
        <v>2530.37</v>
      </c>
      <c r="H94" s="13">
        <f t="shared" si="5"/>
        <v>235.08</v>
      </c>
      <c r="I94" s="13">
        <v>1442.31</v>
      </c>
      <c r="J94" s="13">
        <f t="shared" si="6"/>
        <v>133.99</v>
      </c>
      <c r="K94" s="13">
        <v>491.27</v>
      </c>
      <c r="L94" s="13">
        <f t="shared" si="7"/>
        <v>45.64</v>
      </c>
      <c r="M94" s="9">
        <v>300</v>
      </c>
      <c r="N94" s="9">
        <v>200</v>
      </c>
      <c r="O94" s="9">
        <v>0</v>
      </c>
    </row>
    <row r="95" spans="1:15" ht="16.5" x14ac:dyDescent="0.3">
      <c r="A95" s="6">
        <v>94</v>
      </c>
      <c r="B95" s="5" t="s">
        <v>16</v>
      </c>
      <c r="C95" s="4" t="s">
        <v>11</v>
      </c>
      <c r="D95" s="4">
        <v>8</v>
      </c>
      <c r="E95" s="4">
        <v>801</v>
      </c>
      <c r="F95" s="4" t="str">
        <f t="shared" si="4"/>
        <v>T4-801</v>
      </c>
      <c r="G95" s="13">
        <v>2530.37</v>
      </c>
      <c r="H95" s="13">
        <f t="shared" si="5"/>
        <v>235.08</v>
      </c>
      <c r="I95" s="13">
        <v>1442.31</v>
      </c>
      <c r="J95" s="13">
        <f t="shared" si="6"/>
        <v>133.99</v>
      </c>
      <c r="K95" s="13">
        <v>491.27</v>
      </c>
      <c r="L95" s="13">
        <f t="shared" si="7"/>
        <v>45.64</v>
      </c>
      <c r="M95" s="9">
        <v>300</v>
      </c>
      <c r="N95" s="9">
        <v>200</v>
      </c>
      <c r="O95" s="9">
        <v>0</v>
      </c>
    </row>
    <row r="96" spans="1:15" ht="16.5" x14ac:dyDescent="0.3">
      <c r="A96" s="6">
        <v>95</v>
      </c>
      <c r="B96" s="5" t="s">
        <v>16</v>
      </c>
      <c r="C96" s="4" t="s">
        <v>11</v>
      </c>
      <c r="D96" s="4">
        <v>8</v>
      </c>
      <c r="E96" s="4">
        <v>802</v>
      </c>
      <c r="F96" s="4" t="str">
        <f t="shared" si="4"/>
        <v>T4-802</v>
      </c>
      <c r="G96" s="13">
        <v>2530.37</v>
      </c>
      <c r="H96" s="13">
        <f t="shared" si="5"/>
        <v>235.08</v>
      </c>
      <c r="I96" s="13">
        <v>1442.31</v>
      </c>
      <c r="J96" s="13">
        <f t="shared" si="6"/>
        <v>133.99</v>
      </c>
      <c r="K96" s="13">
        <v>491.27</v>
      </c>
      <c r="L96" s="13">
        <f t="shared" si="7"/>
        <v>45.64</v>
      </c>
      <c r="M96" s="9">
        <v>300</v>
      </c>
      <c r="N96" s="9">
        <v>200</v>
      </c>
      <c r="O96" s="9">
        <v>0</v>
      </c>
    </row>
    <row r="97" spans="1:15" ht="16.5" x14ac:dyDescent="0.3">
      <c r="A97" s="6">
        <v>96</v>
      </c>
      <c r="B97" s="5" t="s">
        <v>16</v>
      </c>
      <c r="C97" s="4" t="s">
        <v>11</v>
      </c>
      <c r="D97" s="4">
        <v>9</v>
      </c>
      <c r="E97" s="4">
        <v>901</v>
      </c>
      <c r="F97" s="4" t="str">
        <f t="shared" si="4"/>
        <v>T4-901</v>
      </c>
      <c r="G97" s="13">
        <v>2530.37</v>
      </c>
      <c r="H97" s="13">
        <f t="shared" si="5"/>
        <v>235.08</v>
      </c>
      <c r="I97" s="13">
        <v>1442.31</v>
      </c>
      <c r="J97" s="13">
        <f t="shared" si="6"/>
        <v>133.99</v>
      </c>
      <c r="K97" s="13">
        <v>491.27</v>
      </c>
      <c r="L97" s="13">
        <f t="shared" si="7"/>
        <v>45.64</v>
      </c>
      <c r="M97" s="9">
        <v>300</v>
      </c>
      <c r="N97" s="9">
        <v>200</v>
      </c>
      <c r="O97" s="9">
        <v>0</v>
      </c>
    </row>
    <row r="98" spans="1:15" ht="16.5" x14ac:dyDescent="0.3">
      <c r="A98" s="6">
        <v>97</v>
      </c>
      <c r="B98" s="5" t="s">
        <v>16</v>
      </c>
      <c r="C98" s="4" t="s">
        <v>11</v>
      </c>
      <c r="D98" s="4">
        <v>9</v>
      </c>
      <c r="E98" s="4">
        <v>902</v>
      </c>
      <c r="F98" s="4" t="str">
        <f t="shared" si="4"/>
        <v>T4-902</v>
      </c>
      <c r="G98" s="13">
        <v>2530.37</v>
      </c>
      <c r="H98" s="13">
        <f t="shared" si="5"/>
        <v>235.08</v>
      </c>
      <c r="I98" s="13">
        <v>1442.31</v>
      </c>
      <c r="J98" s="13">
        <f t="shared" si="6"/>
        <v>133.99</v>
      </c>
      <c r="K98" s="13">
        <v>491.27</v>
      </c>
      <c r="L98" s="13">
        <f t="shared" si="7"/>
        <v>45.64</v>
      </c>
      <c r="M98" s="9">
        <v>300</v>
      </c>
      <c r="N98" s="9">
        <v>200</v>
      </c>
      <c r="O98" s="9">
        <v>0</v>
      </c>
    </row>
    <row r="99" spans="1:15" ht="16.5" x14ac:dyDescent="0.3">
      <c r="A99" s="6">
        <v>98</v>
      </c>
      <c r="B99" s="5" t="s">
        <v>16</v>
      </c>
      <c r="C99" s="4" t="s">
        <v>11</v>
      </c>
      <c r="D99" s="4">
        <v>10</v>
      </c>
      <c r="E99" s="4">
        <v>1001</v>
      </c>
      <c r="F99" s="4" t="str">
        <f t="shared" si="4"/>
        <v>T4-1001</v>
      </c>
      <c r="G99" s="13">
        <v>2530.37</v>
      </c>
      <c r="H99" s="13">
        <f t="shared" si="5"/>
        <v>235.08</v>
      </c>
      <c r="I99" s="13">
        <v>1442.31</v>
      </c>
      <c r="J99" s="13">
        <f t="shared" si="6"/>
        <v>133.99</v>
      </c>
      <c r="K99" s="13">
        <v>491.27</v>
      </c>
      <c r="L99" s="13">
        <f t="shared" si="7"/>
        <v>45.64</v>
      </c>
      <c r="M99" s="9">
        <v>300</v>
      </c>
      <c r="N99" s="9">
        <v>200</v>
      </c>
      <c r="O99" s="9">
        <v>0</v>
      </c>
    </row>
    <row r="100" spans="1:15" ht="16.5" x14ac:dyDescent="0.3">
      <c r="A100" s="6">
        <v>99</v>
      </c>
      <c r="B100" s="5" t="s">
        <v>16</v>
      </c>
      <c r="C100" s="4" t="s">
        <v>11</v>
      </c>
      <c r="D100" s="4">
        <v>10</v>
      </c>
      <c r="E100" s="4">
        <v>1002</v>
      </c>
      <c r="F100" s="4" t="str">
        <f t="shared" si="4"/>
        <v>T4-1002</v>
      </c>
      <c r="G100" s="13">
        <v>2530.37</v>
      </c>
      <c r="H100" s="13">
        <f t="shared" si="5"/>
        <v>235.08</v>
      </c>
      <c r="I100" s="13">
        <v>1442.31</v>
      </c>
      <c r="J100" s="13">
        <f t="shared" si="6"/>
        <v>133.99</v>
      </c>
      <c r="K100" s="13">
        <v>491.27</v>
      </c>
      <c r="L100" s="13">
        <f t="shared" si="7"/>
        <v>45.64</v>
      </c>
      <c r="M100" s="9">
        <v>300</v>
      </c>
      <c r="N100" s="9">
        <v>200</v>
      </c>
      <c r="O100" s="9">
        <v>0</v>
      </c>
    </row>
    <row r="101" spans="1:15" ht="16.5" x14ac:dyDescent="0.3">
      <c r="A101" s="6">
        <v>100</v>
      </c>
      <c r="B101" s="5" t="s">
        <v>16</v>
      </c>
      <c r="C101" s="4" t="s">
        <v>11</v>
      </c>
      <c r="D101" s="4">
        <v>11</v>
      </c>
      <c r="E101" s="4">
        <v>1101</v>
      </c>
      <c r="F101" s="4" t="str">
        <f t="shared" si="4"/>
        <v>T4-1101</v>
      </c>
      <c r="G101" s="13">
        <v>2530.37</v>
      </c>
      <c r="H101" s="13">
        <f t="shared" si="5"/>
        <v>235.08</v>
      </c>
      <c r="I101" s="13">
        <v>1442.31</v>
      </c>
      <c r="J101" s="13">
        <f t="shared" si="6"/>
        <v>133.99</v>
      </c>
      <c r="K101" s="13">
        <v>491.27</v>
      </c>
      <c r="L101" s="13">
        <f t="shared" si="7"/>
        <v>45.64</v>
      </c>
      <c r="M101" s="9">
        <v>300</v>
      </c>
      <c r="N101" s="9">
        <v>200</v>
      </c>
      <c r="O101" s="9">
        <v>0</v>
      </c>
    </row>
    <row r="102" spans="1:15" ht="16.5" x14ac:dyDescent="0.3">
      <c r="A102" s="6">
        <v>101</v>
      </c>
      <c r="B102" s="5" t="s">
        <v>16</v>
      </c>
      <c r="C102" s="4" t="s">
        <v>11</v>
      </c>
      <c r="D102" s="4">
        <v>11</v>
      </c>
      <c r="E102" s="4">
        <v>1102</v>
      </c>
      <c r="F102" s="4" t="str">
        <f t="shared" si="4"/>
        <v>T4-1102</v>
      </c>
      <c r="G102" s="13">
        <v>2530.37</v>
      </c>
      <c r="H102" s="13">
        <f t="shared" si="5"/>
        <v>235.08</v>
      </c>
      <c r="I102" s="13">
        <v>1442.31</v>
      </c>
      <c r="J102" s="13">
        <f t="shared" si="6"/>
        <v>133.99</v>
      </c>
      <c r="K102" s="13">
        <v>491.27</v>
      </c>
      <c r="L102" s="13">
        <f t="shared" si="7"/>
        <v>45.64</v>
      </c>
      <c r="M102" s="9">
        <v>300</v>
      </c>
      <c r="N102" s="9">
        <v>200</v>
      </c>
      <c r="O102" s="9">
        <v>0</v>
      </c>
    </row>
    <row r="103" spans="1:15" ht="16.5" x14ac:dyDescent="0.3">
      <c r="A103" s="6">
        <v>102</v>
      </c>
      <c r="B103" s="5" t="s">
        <v>16</v>
      </c>
      <c r="C103" s="4" t="s">
        <v>11</v>
      </c>
      <c r="D103" s="4">
        <v>12</v>
      </c>
      <c r="E103" s="4">
        <v>1201</v>
      </c>
      <c r="F103" s="4" t="str">
        <f t="shared" si="4"/>
        <v>T4-1201</v>
      </c>
      <c r="G103" s="13">
        <v>2530.37</v>
      </c>
      <c r="H103" s="13">
        <f t="shared" si="5"/>
        <v>235.08</v>
      </c>
      <c r="I103" s="13">
        <v>1442.31</v>
      </c>
      <c r="J103" s="13">
        <f t="shared" si="6"/>
        <v>133.99</v>
      </c>
      <c r="K103" s="13">
        <v>491.27</v>
      </c>
      <c r="L103" s="13">
        <f t="shared" si="7"/>
        <v>45.64</v>
      </c>
      <c r="M103" s="9">
        <v>150</v>
      </c>
      <c r="N103" s="9">
        <v>50</v>
      </c>
      <c r="O103" s="9">
        <v>100</v>
      </c>
    </row>
    <row r="104" spans="1:15" ht="16.5" x14ac:dyDescent="0.3">
      <c r="A104" s="6">
        <v>103</v>
      </c>
      <c r="B104" s="5" t="s">
        <v>16</v>
      </c>
      <c r="C104" s="4" t="s">
        <v>11</v>
      </c>
      <c r="D104" s="4">
        <v>12</v>
      </c>
      <c r="E104" s="7">
        <v>1202</v>
      </c>
      <c r="F104" s="4" t="str">
        <f t="shared" si="4"/>
        <v>T4-1202</v>
      </c>
      <c r="G104" s="13">
        <v>2530.37</v>
      </c>
      <c r="H104" s="13">
        <f t="shared" si="5"/>
        <v>235.08</v>
      </c>
      <c r="I104" s="13">
        <v>1442.31</v>
      </c>
      <c r="J104" s="13">
        <f t="shared" si="6"/>
        <v>133.99</v>
      </c>
      <c r="K104" s="13">
        <v>491.27</v>
      </c>
      <c r="L104" s="13">
        <f t="shared" si="7"/>
        <v>45.64</v>
      </c>
      <c r="M104" s="9">
        <v>150</v>
      </c>
      <c r="N104" s="9">
        <v>50</v>
      </c>
      <c r="O104" s="9">
        <v>100</v>
      </c>
    </row>
    <row r="105" spans="1:15" ht="16.5" x14ac:dyDescent="0.3">
      <c r="A105" s="6">
        <v>104</v>
      </c>
      <c r="B105" s="5" t="s">
        <v>16</v>
      </c>
      <c r="C105" s="4" t="s">
        <v>11</v>
      </c>
      <c r="D105" s="4">
        <v>13</v>
      </c>
      <c r="E105" s="4" t="s">
        <v>14</v>
      </c>
      <c r="F105" s="4" t="str">
        <f t="shared" si="4"/>
        <v>T4-1201A</v>
      </c>
      <c r="G105" s="13">
        <v>2530.37</v>
      </c>
      <c r="H105" s="13">
        <f t="shared" si="5"/>
        <v>235.08</v>
      </c>
      <c r="I105" s="13">
        <v>1442.31</v>
      </c>
      <c r="J105" s="13">
        <f t="shared" si="6"/>
        <v>133.99</v>
      </c>
      <c r="K105" s="13">
        <v>491.27</v>
      </c>
      <c r="L105" s="13">
        <f t="shared" si="7"/>
        <v>45.64</v>
      </c>
      <c r="M105" s="9">
        <v>150</v>
      </c>
      <c r="N105" s="9">
        <v>50</v>
      </c>
      <c r="O105" s="9">
        <v>100</v>
      </c>
    </row>
    <row r="106" spans="1:15" ht="16.5" x14ac:dyDescent="0.3">
      <c r="A106" s="6">
        <v>105</v>
      </c>
      <c r="B106" s="5" t="s">
        <v>16</v>
      </c>
      <c r="C106" s="4" t="s">
        <v>11</v>
      </c>
      <c r="D106" s="4">
        <v>13</v>
      </c>
      <c r="E106" s="4" t="s">
        <v>15</v>
      </c>
      <c r="F106" s="4" t="str">
        <f t="shared" si="4"/>
        <v>T4-1202A</v>
      </c>
      <c r="G106" s="13">
        <v>2530.37</v>
      </c>
      <c r="H106" s="13">
        <f t="shared" si="5"/>
        <v>235.08</v>
      </c>
      <c r="I106" s="13">
        <v>1442.31</v>
      </c>
      <c r="J106" s="13">
        <f t="shared" si="6"/>
        <v>133.99</v>
      </c>
      <c r="K106" s="13">
        <v>491.27</v>
      </c>
      <c r="L106" s="13">
        <f t="shared" si="7"/>
        <v>45.64</v>
      </c>
      <c r="M106" s="9">
        <v>150</v>
      </c>
      <c r="N106" s="9">
        <v>50</v>
      </c>
      <c r="O106" s="9">
        <v>100</v>
      </c>
    </row>
    <row r="107" spans="1:15" ht="16.5" x14ac:dyDescent="0.3">
      <c r="A107" s="6">
        <v>106</v>
      </c>
      <c r="B107" s="5" t="s">
        <v>16</v>
      </c>
      <c r="C107" s="4" t="s">
        <v>11</v>
      </c>
      <c r="D107" s="4">
        <v>14</v>
      </c>
      <c r="E107" s="4">
        <v>1401</v>
      </c>
      <c r="F107" s="4" t="str">
        <f t="shared" si="4"/>
        <v>T4-1401</v>
      </c>
      <c r="G107" s="13">
        <v>2530.37</v>
      </c>
      <c r="H107" s="13">
        <f t="shared" si="5"/>
        <v>235.08</v>
      </c>
      <c r="I107" s="13">
        <v>1442.31</v>
      </c>
      <c r="J107" s="13">
        <f t="shared" si="6"/>
        <v>133.99</v>
      </c>
      <c r="K107" s="13">
        <v>491.27</v>
      </c>
      <c r="L107" s="13">
        <f t="shared" si="7"/>
        <v>45.64</v>
      </c>
      <c r="M107" s="9">
        <v>150</v>
      </c>
      <c r="N107" s="9">
        <v>50</v>
      </c>
      <c r="O107" s="9">
        <v>100</v>
      </c>
    </row>
    <row r="108" spans="1:15" ht="16.5" x14ac:dyDescent="0.3">
      <c r="A108" s="6">
        <v>107</v>
      </c>
      <c r="B108" s="5" t="s">
        <v>16</v>
      </c>
      <c r="C108" s="4" t="s">
        <v>11</v>
      </c>
      <c r="D108" s="4">
        <v>14</v>
      </c>
      <c r="E108" s="4">
        <v>1402</v>
      </c>
      <c r="F108" s="4" t="str">
        <f t="shared" si="4"/>
        <v>T4-1402</v>
      </c>
      <c r="G108" s="13">
        <v>2530.37</v>
      </c>
      <c r="H108" s="13">
        <f t="shared" si="5"/>
        <v>235.08</v>
      </c>
      <c r="I108" s="13">
        <v>1442.31</v>
      </c>
      <c r="J108" s="13">
        <f t="shared" si="6"/>
        <v>133.99</v>
      </c>
      <c r="K108" s="13">
        <v>491.27</v>
      </c>
      <c r="L108" s="13">
        <f t="shared" si="7"/>
        <v>45.64</v>
      </c>
      <c r="M108" s="9">
        <v>150</v>
      </c>
      <c r="N108" s="9">
        <v>50</v>
      </c>
      <c r="O108" s="9">
        <v>100</v>
      </c>
    </row>
    <row r="109" spans="1:15" ht="16.5" x14ac:dyDescent="0.3">
      <c r="A109" s="6">
        <v>108</v>
      </c>
      <c r="B109" s="5" t="s">
        <v>16</v>
      </c>
      <c r="C109" s="4" t="s">
        <v>11</v>
      </c>
      <c r="D109" s="4">
        <v>15</v>
      </c>
      <c r="E109" s="4">
        <v>1501</v>
      </c>
      <c r="F109" s="4" t="str">
        <f t="shared" si="4"/>
        <v>T4-1501</v>
      </c>
      <c r="G109" s="13">
        <v>2530.37</v>
      </c>
      <c r="H109" s="13">
        <f t="shared" si="5"/>
        <v>235.08</v>
      </c>
      <c r="I109" s="13">
        <v>1442.31</v>
      </c>
      <c r="J109" s="13">
        <f t="shared" si="6"/>
        <v>133.99</v>
      </c>
      <c r="K109" s="13">
        <v>491.27</v>
      </c>
      <c r="L109" s="13">
        <f t="shared" si="7"/>
        <v>45.64</v>
      </c>
      <c r="M109" s="9">
        <v>150</v>
      </c>
      <c r="N109" s="9">
        <v>50</v>
      </c>
      <c r="O109" s="9">
        <v>100</v>
      </c>
    </row>
    <row r="110" spans="1:15" ht="16.5" x14ac:dyDescent="0.3">
      <c r="A110" s="6">
        <v>109</v>
      </c>
      <c r="B110" s="5" t="s">
        <v>16</v>
      </c>
      <c r="C110" s="4" t="s">
        <v>11</v>
      </c>
      <c r="D110" s="4">
        <v>15</v>
      </c>
      <c r="E110" s="4">
        <v>1502</v>
      </c>
      <c r="F110" s="4" t="str">
        <f t="shared" si="4"/>
        <v>T4-1502</v>
      </c>
      <c r="G110" s="13">
        <v>2530.37</v>
      </c>
      <c r="H110" s="13">
        <f t="shared" si="5"/>
        <v>235.08</v>
      </c>
      <c r="I110" s="13">
        <v>1442.31</v>
      </c>
      <c r="J110" s="13">
        <f t="shared" si="6"/>
        <v>133.99</v>
      </c>
      <c r="K110" s="13">
        <v>491.27</v>
      </c>
      <c r="L110" s="13">
        <f t="shared" si="7"/>
        <v>45.64</v>
      </c>
      <c r="M110" s="9">
        <v>150</v>
      </c>
      <c r="N110" s="9">
        <v>50</v>
      </c>
      <c r="O110" s="9">
        <v>100</v>
      </c>
    </row>
    <row r="111" spans="1:15" ht="16.5" x14ac:dyDescent="0.3">
      <c r="A111" s="6">
        <v>110</v>
      </c>
      <c r="B111" s="5" t="s">
        <v>16</v>
      </c>
      <c r="C111" s="4" t="s">
        <v>11</v>
      </c>
      <c r="D111" s="4">
        <v>16</v>
      </c>
      <c r="E111" s="4">
        <v>1601</v>
      </c>
      <c r="F111" s="4" t="str">
        <f t="shared" si="4"/>
        <v>T4-1601</v>
      </c>
      <c r="G111" s="13">
        <v>2530.37</v>
      </c>
      <c r="H111" s="13">
        <f t="shared" si="5"/>
        <v>235.08</v>
      </c>
      <c r="I111" s="13">
        <v>1442.31</v>
      </c>
      <c r="J111" s="13">
        <f t="shared" si="6"/>
        <v>133.99</v>
      </c>
      <c r="K111" s="13">
        <v>491.27</v>
      </c>
      <c r="L111" s="13">
        <f t="shared" si="7"/>
        <v>45.64</v>
      </c>
      <c r="M111" s="9">
        <v>150</v>
      </c>
      <c r="N111" s="9">
        <v>50</v>
      </c>
      <c r="O111" s="9">
        <v>100</v>
      </c>
    </row>
    <row r="112" spans="1:15" ht="16.5" x14ac:dyDescent="0.3">
      <c r="A112" s="6">
        <v>111</v>
      </c>
      <c r="B112" s="5" t="s">
        <v>16</v>
      </c>
      <c r="C112" s="4" t="s">
        <v>11</v>
      </c>
      <c r="D112" s="4">
        <v>16</v>
      </c>
      <c r="E112" s="4">
        <v>1602</v>
      </c>
      <c r="F112" s="4" t="str">
        <f t="shared" si="4"/>
        <v>T4-1602</v>
      </c>
      <c r="G112" s="13">
        <v>2530.37</v>
      </c>
      <c r="H112" s="13">
        <f t="shared" si="5"/>
        <v>235.08</v>
      </c>
      <c r="I112" s="13">
        <v>1442.31</v>
      </c>
      <c r="J112" s="13">
        <f t="shared" si="6"/>
        <v>133.99</v>
      </c>
      <c r="K112" s="13">
        <v>491.27</v>
      </c>
      <c r="L112" s="13">
        <f t="shared" si="7"/>
        <v>45.64</v>
      </c>
      <c r="M112" s="9">
        <v>150</v>
      </c>
      <c r="N112" s="9">
        <v>50</v>
      </c>
      <c r="O112" s="9">
        <v>100</v>
      </c>
    </row>
    <row r="113" spans="1:15" ht="16.5" x14ac:dyDescent="0.3">
      <c r="A113" s="6">
        <v>112</v>
      </c>
      <c r="B113" s="5" t="s">
        <v>16</v>
      </c>
      <c r="C113" s="4" t="s">
        <v>11</v>
      </c>
      <c r="D113" s="4">
        <v>17</v>
      </c>
      <c r="E113" s="4">
        <v>1701</v>
      </c>
      <c r="F113" s="4" t="str">
        <f t="shared" si="4"/>
        <v>T4-1701</v>
      </c>
      <c r="G113" s="13">
        <v>2530.37</v>
      </c>
      <c r="H113" s="13">
        <f t="shared" si="5"/>
        <v>235.08</v>
      </c>
      <c r="I113" s="13">
        <v>1442.31</v>
      </c>
      <c r="J113" s="13">
        <f t="shared" si="6"/>
        <v>133.99</v>
      </c>
      <c r="K113" s="13">
        <v>491.27</v>
      </c>
      <c r="L113" s="13">
        <f t="shared" si="7"/>
        <v>45.64</v>
      </c>
      <c r="M113" s="9">
        <v>150</v>
      </c>
      <c r="N113" s="9">
        <v>50</v>
      </c>
      <c r="O113" s="9">
        <v>100</v>
      </c>
    </row>
    <row r="114" spans="1:15" ht="16.5" x14ac:dyDescent="0.3">
      <c r="A114" s="6">
        <v>113</v>
      </c>
      <c r="B114" s="5" t="s">
        <v>16</v>
      </c>
      <c r="C114" s="4" t="s">
        <v>11</v>
      </c>
      <c r="D114" s="4">
        <v>17</v>
      </c>
      <c r="E114" s="4">
        <v>1702</v>
      </c>
      <c r="F114" s="4" t="str">
        <f t="shared" si="4"/>
        <v>T4-1702</v>
      </c>
      <c r="G114" s="13">
        <v>2530.37</v>
      </c>
      <c r="H114" s="13">
        <f t="shared" si="5"/>
        <v>235.08</v>
      </c>
      <c r="I114" s="13">
        <v>1442.31</v>
      </c>
      <c r="J114" s="13">
        <f t="shared" si="6"/>
        <v>133.99</v>
      </c>
      <c r="K114" s="13">
        <v>491.27</v>
      </c>
      <c r="L114" s="13">
        <f t="shared" si="7"/>
        <v>45.64</v>
      </c>
      <c r="M114" s="9">
        <v>150</v>
      </c>
      <c r="N114" s="9">
        <v>50</v>
      </c>
      <c r="O114" s="9">
        <v>100</v>
      </c>
    </row>
    <row r="115" spans="1:15" ht="16.5" x14ac:dyDescent="0.3">
      <c r="A115" s="6">
        <v>114</v>
      </c>
      <c r="B115" s="5" t="s">
        <v>16</v>
      </c>
      <c r="C115" s="4" t="s">
        <v>11</v>
      </c>
      <c r="D115" s="4">
        <v>18</v>
      </c>
      <c r="E115" s="4">
        <v>1801</v>
      </c>
      <c r="F115" s="4" t="str">
        <f t="shared" si="4"/>
        <v>T4-1801</v>
      </c>
      <c r="G115" s="13">
        <v>2530.37</v>
      </c>
      <c r="H115" s="13">
        <f t="shared" si="5"/>
        <v>235.08</v>
      </c>
      <c r="I115" s="13">
        <v>1442.31</v>
      </c>
      <c r="J115" s="13">
        <f t="shared" si="6"/>
        <v>133.99</v>
      </c>
      <c r="K115" s="13">
        <v>491.27</v>
      </c>
      <c r="L115" s="13">
        <f t="shared" si="7"/>
        <v>45.64</v>
      </c>
      <c r="M115" s="9">
        <v>150</v>
      </c>
      <c r="N115" s="9">
        <v>50</v>
      </c>
      <c r="O115" s="9">
        <v>100</v>
      </c>
    </row>
    <row r="116" spans="1:15" ht="16.5" x14ac:dyDescent="0.3">
      <c r="A116" s="6">
        <v>115</v>
      </c>
      <c r="B116" s="5" t="s">
        <v>16</v>
      </c>
      <c r="C116" s="4" t="s">
        <v>11</v>
      </c>
      <c r="D116" s="4">
        <v>18</v>
      </c>
      <c r="E116" s="4">
        <v>1802</v>
      </c>
      <c r="F116" s="4" t="str">
        <f t="shared" si="4"/>
        <v>T4-1802</v>
      </c>
      <c r="G116" s="13">
        <v>2530.37</v>
      </c>
      <c r="H116" s="13">
        <f t="shared" si="5"/>
        <v>235.08</v>
      </c>
      <c r="I116" s="13">
        <v>1442.31</v>
      </c>
      <c r="J116" s="13">
        <f t="shared" si="6"/>
        <v>133.99</v>
      </c>
      <c r="K116" s="13">
        <v>491.27</v>
      </c>
      <c r="L116" s="13">
        <f t="shared" si="7"/>
        <v>45.64</v>
      </c>
      <c r="M116" s="9">
        <v>150</v>
      </c>
      <c r="N116" s="9">
        <v>50</v>
      </c>
      <c r="O116" s="9">
        <v>100</v>
      </c>
    </row>
    <row r="117" spans="1:15" ht="16.5" x14ac:dyDescent="0.3">
      <c r="A117" s="6">
        <v>116</v>
      </c>
      <c r="B117" s="5" t="s">
        <v>16</v>
      </c>
      <c r="C117" s="4" t="s">
        <v>11</v>
      </c>
      <c r="D117" s="4">
        <v>19</v>
      </c>
      <c r="E117" s="4">
        <v>1901</v>
      </c>
      <c r="F117" s="4" t="str">
        <f t="shared" si="4"/>
        <v>T4-1901</v>
      </c>
      <c r="G117" s="13">
        <v>2530.37</v>
      </c>
      <c r="H117" s="13">
        <f t="shared" si="5"/>
        <v>235.08</v>
      </c>
      <c r="I117" s="13">
        <v>1442.31</v>
      </c>
      <c r="J117" s="13">
        <f t="shared" si="6"/>
        <v>133.99</v>
      </c>
      <c r="K117" s="13">
        <v>491.27</v>
      </c>
      <c r="L117" s="13">
        <f t="shared" si="7"/>
        <v>45.64</v>
      </c>
      <c r="M117" s="9">
        <v>150</v>
      </c>
      <c r="N117" s="9">
        <v>50</v>
      </c>
      <c r="O117" s="9">
        <v>100</v>
      </c>
    </row>
    <row r="118" spans="1:15" ht="16.5" x14ac:dyDescent="0.3">
      <c r="A118" s="6">
        <v>117</v>
      </c>
      <c r="B118" s="5" t="s">
        <v>16</v>
      </c>
      <c r="C118" s="4" t="s">
        <v>11</v>
      </c>
      <c r="D118" s="4">
        <v>19</v>
      </c>
      <c r="E118" s="4">
        <v>1902</v>
      </c>
      <c r="F118" s="4" t="str">
        <f t="shared" si="4"/>
        <v>T4-1902</v>
      </c>
      <c r="G118" s="13">
        <v>2530.37</v>
      </c>
      <c r="H118" s="13">
        <f t="shared" si="5"/>
        <v>235.08</v>
      </c>
      <c r="I118" s="13">
        <v>1442.31</v>
      </c>
      <c r="J118" s="13">
        <f t="shared" si="6"/>
        <v>133.99</v>
      </c>
      <c r="K118" s="13">
        <v>491.27</v>
      </c>
      <c r="L118" s="13">
        <f t="shared" si="7"/>
        <v>45.64</v>
      </c>
      <c r="M118" s="9">
        <v>150</v>
      </c>
      <c r="N118" s="9">
        <v>50</v>
      </c>
      <c r="O118" s="9">
        <v>100</v>
      </c>
    </row>
    <row r="119" spans="1:15" ht="16.5" x14ac:dyDescent="0.3">
      <c r="A119" s="6">
        <v>118</v>
      </c>
      <c r="B119" s="5" t="s">
        <v>16</v>
      </c>
      <c r="C119" s="4" t="s">
        <v>11</v>
      </c>
      <c r="D119" s="4">
        <v>20</v>
      </c>
      <c r="E119" s="4">
        <v>2001</v>
      </c>
      <c r="F119" s="4" t="str">
        <f t="shared" si="4"/>
        <v>T4-2001</v>
      </c>
      <c r="G119" s="13">
        <v>2530.37</v>
      </c>
      <c r="H119" s="13">
        <f t="shared" si="5"/>
        <v>235.08</v>
      </c>
      <c r="I119" s="13">
        <v>1442.31</v>
      </c>
      <c r="J119" s="13">
        <f t="shared" si="6"/>
        <v>133.99</v>
      </c>
      <c r="K119" s="13">
        <v>491.27</v>
      </c>
      <c r="L119" s="13">
        <f t="shared" si="7"/>
        <v>45.64</v>
      </c>
      <c r="M119" s="9">
        <v>150</v>
      </c>
      <c r="N119" s="9">
        <v>50</v>
      </c>
      <c r="O119" s="9">
        <v>100</v>
      </c>
    </row>
    <row r="120" spans="1:15" ht="16.5" x14ac:dyDescent="0.3">
      <c r="A120" s="6">
        <v>119</v>
      </c>
      <c r="B120" s="5" t="s">
        <v>16</v>
      </c>
      <c r="C120" s="4" t="s">
        <v>11</v>
      </c>
      <c r="D120" s="4">
        <v>20</v>
      </c>
      <c r="E120" s="8">
        <v>2002</v>
      </c>
      <c r="F120" s="4" t="str">
        <f t="shared" si="4"/>
        <v>T4-2002</v>
      </c>
      <c r="G120" s="13">
        <v>2530.37</v>
      </c>
      <c r="H120" s="13">
        <f t="shared" si="5"/>
        <v>235.08</v>
      </c>
      <c r="I120" s="13">
        <v>1442.31</v>
      </c>
      <c r="J120" s="13">
        <f t="shared" si="6"/>
        <v>133.99</v>
      </c>
      <c r="K120" s="13">
        <v>491.27</v>
      </c>
      <c r="L120" s="13">
        <f t="shared" si="7"/>
        <v>45.64</v>
      </c>
      <c r="M120" s="9">
        <v>150</v>
      </c>
      <c r="N120" s="9">
        <v>50</v>
      </c>
      <c r="O120" s="9">
        <v>100</v>
      </c>
    </row>
    <row r="121" spans="1:15" ht="16.5" x14ac:dyDescent="0.3">
      <c r="A121" s="6">
        <v>120</v>
      </c>
      <c r="B121" s="5" t="s">
        <v>16</v>
      </c>
      <c r="C121" s="4" t="s">
        <v>11</v>
      </c>
      <c r="D121" s="4">
        <v>21</v>
      </c>
      <c r="E121" s="4">
        <v>2101</v>
      </c>
      <c r="F121" s="4" t="str">
        <f t="shared" si="4"/>
        <v>T4-2101</v>
      </c>
      <c r="G121" s="13">
        <v>2530.37</v>
      </c>
      <c r="H121" s="13">
        <f t="shared" si="5"/>
        <v>235.08</v>
      </c>
      <c r="I121" s="13">
        <v>1442.31</v>
      </c>
      <c r="J121" s="13">
        <f t="shared" si="6"/>
        <v>133.99</v>
      </c>
      <c r="K121" s="13">
        <v>491.27</v>
      </c>
      <c r="L121" s="13">
        <f t="shared" si="7"/>
        <v>45.64</v>
      </c>
      <c r="M121" s="9">
        <v>150</v>
      </c>
      <c r="N121" s="9">
        <v>50</v>
      </c>
      <c r="O121" s="9">
        <v>100</v>
      </c>
    </row>
    <row r="122" spans="1:15" ht="16.5" x14ac:dyDescent="0.3">
      <c r="A122" s="6">
        <v>121</v>
      </c>
      <c r="B122" s="5" t="s">
        <v>16</v>
      </c>
      <c r="C122" s="4" t="s">
        <v>11</v>
      </c>
      <c r="D122" s="4">
        <v>21</v>
      </c>
      <c r="E122" s="4">
        <v>2102</v>
      </c>
      <c r="F122" s="4" t="str">
        <f t="shared" si="4"/>
        <v>T4-2102</v>
      </c>
      <c r="G122" s="13">
        <v>2530.37</v>
      </c>
      <c r="H122" s="13">
        <f t="shared" si="5"/>
        <v>235.08</v>
      </c>
      <c r="I122" s="13">
        <v>1442.31</v>
      </c>
      <c r="J122" s="13">
        <f t="shared" si="6"/>
        <v>133.99</v>
      </c>
      <c r="K122" s="13">
        <v>491.27</v>
      </c>
      <c r="L122" s="13">
        <f t="shared" si="7"/>
        <v>45.64</v>
      </c>
      <c r="M122" s="9">
        <v>150</v>
      </c>
      <c r="N122" s="9">
        <v>50</v>
      </c>
      <c r="O122" s="9">
        <v>100</v>
      </c>
    </row>
    <row r="123" spans="1:15" ht="16.5" x14ac:dyDescent="0.3">
      <c r="A123" s="6">
        <v>122</v>
      </c>
      <c r="B123" s="5" t="s">
        <v>16</v>
      </c>
      <c r="C123" s="4" t="s">
        <v>11</v>
      </c>
      <c r="D123" s="4">
        <v>22</v>
      </c>
      <c r="E123" s="4">
        <v>2201</v>
      </c>
      <c r="F123" s="4" t="str">
        <f t="shared" si="4"/>
        <v>T4-2201</v>
      </c>
      <c r="G123" s="13">
        <v>2530.37</v>
      </c>
      <c r="H123" s="13">
        <f t="shared" si="5"/>
        <v>235.08</v>
      </c>
      <c r="I123" s="13">
        <v>1442.31</v>
      </c>
      <c r="J123" s="13">
        <f t="shared" si="6"/>
        <v>133.99</v>
      </c>
      <c r="K123" s="13">
        <v>491.27</v>
      </c>
      <c r="L123" s="13">
        <f t="shared" si="7"/>
        <v>45.64</v>
      </c>
      <c r="M123" s="9">
        <v>100</v>
      </c>
      <c r="N123" s="9">
        <v>0</v>
      </c>
      <c r="O123" s="9">
        <v>300</v>
      </c>
    </row>
    <row r="124" spans="1:15" ht="16.5" x14ac:dyDescent="0.3">
      <c r="A124" s="6">
        <v>123</v>
      </c>
      <c r="B124" s="5" t="s">
        <v>16</v>
      </c>
      <c r="C124" s="4" t="s">
        <v>11</v>
      </c>
      <c r="D124" s="4">
        <v>22</v>
      </c>
      <c r="E124" s="4">
        <v>2202</v>
      </c>
      <c r="F124" s="4" t="str">
        <f t="shared" si="4"/>
        <v>T4-2202</v>
      </c>
      <c r="G124" s="13">
        <v>2530.37</v>
      </c>
      <c r="H124" s="13">
        <f t="shared" si="5"/>
        <v>235.08</v>
      </c>
      <c r="I124" s="13">
        <v>1442.31</v>
      </c>
      <c r="J124" s="13">
        <f t="shared" si="6"/>
        <v>133.99</v>
      </c>
      <c r="K124" s="13">
        <v>491.27</v>
      </c>
      <c r="L124" s="13">
        <f t="shared" si="7"/>
        <v>45.64</v>
      </c>
      <c r="M124" s="9">
        <v>100</v>
      </c>
      <c r="N124" s="9">
        <v>0</v>
      </c>
      <c r="O124" s="9">
        <v>300</v>
      </c>
    </row>
    <row r="125" spans="1:15" ht="16.5" x14ac:dyDescent="0.3">
      <c r="A125" s="6">
        <v>124</v>
      </c>
      <c r="B125" s="5" t="s">
        <v>16</v>
      </c>
      <c r="C125" s="4" t="s">
        <v>11</v>
      </c>
      <c r="D125" s="4">
        <v>23</v>
      </c>
      <c r="E125" s="4">
        <v>2301</v>
      </c>
      <c r="F125" s="4" t="str">
        <f t="shared" si="4"/>
        <v>T4-2301</v>
      </c>
      <c r="G125" s="13">
        <v>2530.37</v>
      </c>
      <c r="H125" s="13">
        <f t="shared" si="5"/>
        <v>235.08</v>
      </c>
      <c r="I125" s="13">
        <v>1442.31</v>
      </c>
      <c r="J125" s="13">
        <f t="shared" si="6"/>
        <v>133.99</v>
      </c>
      <c r="K125" s="13">
        <v>491.27</v>
      </c>
      <c r="L125" s="13">
        <f t="shared" si="7"/>
        <v>45.64</v>
      </c>
      <c r="M125" s="9">
        <v>100</v>
      </c>
      <c r="N125" s="9">
        <v>0</v>
      </c>
      <c r="O125" s="9">
        <v>300</v>
      </c>
    </row>
    <row r="126" spans="1:15" ht="16.5" x14ac:dyDescent="0.3">
      <c r="A126" s="6">
        <v>125</v>
      </c>
      <c r="B126" s="5" t="s">
        <v>16</v>
      </c>
      <c r="C126" s="4" t="s">
        <v>11</v>
      </c>
      <c r="D126" s="4">
        <v>23</v>
      </c>
      <c r="E126" s="4">
        <v>2302</v>
      </c>
      <c r="F126" s="4" t="str">
        <f t="shared" si="4"/>
        <v>T4-2302</v>
      </c>
      <c r="G126" s="13">
        <v>2530.37</v>
      </c>
      <c r="H126" s="13">
        <f t="shared" si="5"/>
        <v>235.08</v>
      </c>
      <c r="I126" s="13">
        <v>1442.31</v>
      </c>
      <c r="J126" s="13">
        <f t="shared" si="6"/>
        <v>133.99</v>
      </c>
      <c r="K126" s="13">
        <v>491.27</v>
      </c>
      <c r="L126" s="13">
        <f t="shared" si="7"/>
        <v>45.64</v>
      </c>
      <c r="M126" s="9">
        <v>100</v>
      </c>
      <c r="N126" s="9">
        <v>0</v>
      </c>
      <c r="O126" s="9">
        <v>300</v>
      </c>
    </row>
    <row r="127" spans="1:15" ht="16.5" x14ac:dyDescent="0.3">
      <c r="A127" s="6">
        <v>126</v>
      </c>
      <c r="B127" s="5" t="s">
        <v>16</v>
      </c>
      <c r="C127" s="4" t="s">
        <v>11</v>
      </c>
      <c r="D127" s="4">
        <v>24</v>
      </c>
      <c r="E127" s="4">
        <v>2401</v>
      </c>
      <c r="F127" s="4" t="str">
        <f t="shared" si="4"/>
        <v>T4-2401</v>
      </c>
      <c r="G127" s="13">
        <v>2530.37</v>
      </c>
      <c r="H127" s="13">
        <f t="shared" si="5"/>
        <v>235.08</v>
      </c>
      <c r="I127" s="13">
        <v>1442.31</v>
      </c>
      <c r="J127" s="13">
        <f t="shared" si="6"/>
        <v>133.99</v>
      </c>
      <c r="K127" s="13">
        <v>491.27</v>
      </c>
      <c r="L127" s="13">
        <f t="shared" si="7"/>
        <v>45.64</v>
      </c>
      <c r="M127" s="9">
        <v>100</v>
      </c>
      <c r="N127" s="9">
        <v>0</v>
      </c>
      <c r="O127" s="9">
        <v>300</v>
      </c>
    </row>
    <row r="128" spans="1:15" ht="16.5" x14ac:dyDescent="0.3">
      <c r="A128" s="6">
        <v>127</v>
      </c>
      <c r="B128" s="5" t="s">
        <v>16</v>
      </c>
      <c r="C128" s="4" t="s">
        <v>11</v>
      </c>
      <c r="D128" s="4">
        <v>24</v>
      </c>
      <c r="E128" s="4">
        <v>2402</v>
      </c>
      <c r="F128" s="4" t="str">
        <f t="shared" si="4"/>
        <v>T4-2402</v>
      </c>
      <c r="G128" s="13">
        <v>2530.37</v>
      </c>
      <c r="H128" s="13">
        <f t="shared" si="5"/>
        <v>235.08</v>
      </c>
      <c r="I128" s="13">
        <v>1442.31</v>
      </c>
      <c r="J128" s="13">
        <f t="shared" si="6"/>
        <v>133.99</v>
      </c>
      <c r="K128" s="13">
        <v>491.27</v>
      </c>
      <c r="L128" s="13">
        <f t="shared" si="7"/>
        <v>45.64</v>
      </c>
      <c r="M128" s="9">
        <v>100</v>
      </c>
      <c r="N128" s="9">
        <v>0</v>
      </c>
      <c r="O128" s="9">
        <v>300</v>
      </c>
    </row>
    <row r="129" spans="1:15" ht="16.5" x14ac:dyDescent="0.3">
      <c r="A129" s="6">
        <v>128</v>
      </c>
      <c r="B129" s="5" t="s">
        <v>16</v>
      </c>
      <c r="C129" s="4" t="s">
        <v>11</v>
      </c>
      <c r="D129" s="4">
        <v>25</v>
      </c>
      <c r="E129" s="4">
        <v>2501</v>
      </c>
      <c r="F129" s="4" t="str">
        <f t="shared" si="4"/>
        <v>T4-2501</v>
      </c>
      <c r="G129" s="13">
        <v>2530.37</v>
      </c>
      <c r="H129" s="13">
        <f t="shared" si="5"/>
        <v>235.08</v>
      </c>
      <c r="I129" s="13">
        <v>1442.31</v>
      </c>
      <c r="J129" s="13">
        <f t="shared" si="6"/>
        <v>133.99</v>
      </c>
      <c r="K129" s="13">
        <v>491.27</v>
      </c>
      <c r="L129" s="13">
        <f t="shared" si="7"/>
        <v>45.64</v>
      </c>
      <c r="M129" s="9">
        <v>100</v>
      </c>
      <c r="N129" s="9">
        <v>0</v>
      </c>
      <c r="O129" s="9">
        <v>300</v>
      </c>
    </row>
    <row r="130" spans="1:15" ht="16.5" x14ac:dyDescent="0.3">
      <c r="A130" s="6">
        <v>129</v>
      </c>
      <c r="B130" s="5" t="s">
        <v>16</v>
      </c>
      <c r="C130" s="4" t="s">
        <v>11</v>
      </c>
      <c r="D130" s="4">
        <v>25</v>
      </c>
      <c r="E130" s="4">
        <v>2502</v>
      </c>
      <c r="F130" s="4" t="str">
        <f t="shared" ref="F130:F193" si="8">CONCATENATE(C130,"-",E130)</f>
        <v>T4-2502</v>
      </c>
      <c r="G130" s="13">
        <v>2530.37</v>
      </c>
      <c r="H130" s="13">
        <f t="shared" ref="H130:H193" si="9">ROUND((G130/10.764),2)</f>
        <v>235.08</v>
      </c>
      <c r="I130" s="13">
        <v>1442.31</v>
      </c>
      <c r="J130" s="13">
        <f t="shared" ref="J130:J193" si="10">ROUND((I130/10.764),2)</f>
        <v>133.99</v>
      </c>
      <c r="K130" s="13">
        <v>491.27</v>
      </c>
      <c r="L130" s="13">
        <f t="shared" ref="L130:L193" si="11">ROUND((K130/10.764),2)</f>
        <v>45.64</v>
      </c>
      <c r="M130" s="9">
        <v>100</v>
      </c>
      <c r="N130" s="9">
        <v>0</v>
      </c>
      <c r="O130" s="9">
        <v>300</v>
      </c>
    </row>
    <row r="131" spans="1:15" ht="16.5" x14ac:dyDescent="0.3">
      <c r="A131" s="6">
        <v>130</v>
      </c>
      <c r="B131" s="5" t="s">
        <v>16</v>
      </c>
      <c r="C131" s="4" t="s">
        <v>11</v>
      </c>
      <c r="D131" s="4">
        <v>26</v>
      </c>
      <c r="E131" s="4">
        <v>2601</v>
      </c>
      <c r="F131" s="4" t="str">
        <f t="shared" si="8"/>
        <v>T4-2601</v>
      </c>
      <c r="G131" s="13">
        <v>2530.37</v>
      </c>
      <c r="H131" s="13">
        <f t="shared" si="9"/>
        <v>235.08</v>
      </c>
      <c r="I131" s="13">
        <v>1442.31</v>
      </c>
      <c r="J131" s="13">
        <f t="shared" si="10"/>
        <v>133.99</v>
      </c>
      <c r="K131" s="13">
        <v>491.27</v>
      </c>
      <c r="L131" s="13">
        <f t="shared" si="11"/>
        <v>45.64</v>
      </c>
      <c r="M131" s="9">
        <v>100</v>
      </c>
      <c r="N131" s="9">
        <v>0</v>
      </c>
      <c r="O131" s="9">
        <v>300</v>
      </c>
    </row>
    <row r="132" spans="1:15" ht="16.5" x14ac:dyDescent="0.3">
      <c r="A132" s="6">
        <v>131</v>
      </c>
      <c r="B132" s="5" t="s">
        <v>16</v>
      </c>
      <c r="C132" s="4" t="s">
        <v>11</v>
      </c>
      <c r="D132" s="4">
        <v>26</v>
      </c>
      <c r="E132" s="4">
        <v>2602</v>
      </c>
      <c r="F132" s="4" t="str">
        <f t="shared" si="8"/>
        <v>T4-2602</v>
      </c>
      <c r="G132" s="13">
        <v>2530.37</v>
      </c>
      <c r="H132" s="13">
        <f t="shared" si="9"/>
        <v>235.08</v>
      </c>
      <c r="I132" s="13">
        <v>1442.31</v>
      </c>
      <c r="J132" s="13">
        <f t="shared" si="10"/>
        <v>133.99</v>
      </c>
      <c r="K132" s="13">
        <v>491.27</v>
      </c>
      <c r="L132" s="13">
        <f t="shared" si="11"/>
        <v>45.64</v>
      </c>
      <c r="M132" s="9">
        <v>100</v>
      </c>
      <c r="N132" s="9">
        <v>0</v>
      </c>
      <c r="O132" s="9">
        <v>300</v>
      </c>
    </row>
    <row r="133" spans="1:15" ht="16.5" x14ac:dyDescent="0.3">
      <c r="A133" s="6">
        <v>132</v>
      </c>
      <c r="B133" s="5" t="s">
        <v>16</v>
      </c>
      <c r="C133" s="4" t="s">
        <v>11</v>
      </c>
      <c r="D133" s="4">
        <v>27</v>
      </c>
      <c r="E133" s="4">
        <v>2701</v>
      </c>
      <c r="F133" s="4" t="str">
        <f t="shared" si="8"/>
        <v>T4-2701</v>
      </c>
      <c r="G133" s="13">
        <v>2530.37</v>
      </c>
      <c r="H133" s="13">
        <f t="shared" si="9"/>
        <v>235.08</v>
      </c>
      <c r="I133" s="13">
        <v>1442.31</v>
      </c>
      <c r="J133" s="13">
        <f t="shared" si="10"/>
        <v>133.99</v>
      </c>
      <c r="K133" s="13">
        <v>491.27</v>
      </c>
      <c r="L133" s="13">
        <f t="shared" si="11"/>
        <v>45.64</v>
      </c>
      <c r="M133" s="9">
        <v>100</v>
      </c>
      <c r="N133" s="9">
        <v>0</v>
      </c>
      <c r="O133" s="9">
        <v>300</v>
      </c>
    </row>
    <row r="134" spans="1:15" ht="16.5" x14ac:dyDescent="0.3">
      <c r="A134" s="6">
        <v>133</v>
      </c>
      <c r="B134" s="5" t="s">
        <v>16</v>
      </c>
      <c r="C134" s="4" t="s">
        <v>11</v>
      </c>
      <c r="D134" s="4">
        <v>27</v>
      </c>
      <c r="E134" s="4">
        <v>2702</v>
      </c>
      <c r="F134" s="4" t="str">
        <f t="shared" si="8"/>
        <v>T4-2702</v>
      </c>
      <c r="G134" s="13">
        <v>2530.37</v>
      </c>
      <c r="H134" s="13">
        <f t="shared" si="9"/>
        <v>235.08</v>
      </c>
      <c r="I134" s="13">
        <v>1442.31</v>
      </c>
      <c r="J134" s="13">
        <f t="shared" si="10"/>
        <v>133.99</v>
      </c>
      <c r="K134" s="13">
        <v>491.27</v>
      </c>
      <c r="L134" s="13">
        <f t="shared" si="11"/>
        <v>45.64</v>
      </c>
      <c r="M134" s="9">
        <v>100</v>
      </c>
      <c r="N134" s="9">
        <v>0</v>
      </c>
      <c r="O134" s="9">
        <v>300</v>
      </c>
    </row>
    <row r="135" spans="1:15" ht="16.5" x14ac:dyDescent="0.3">
      <c r="A135" s="6">
        <v>134</v>
      </c>
      <c r="B135" s="5" t="s">
        <v>16</v>
      </c>
      <c r="C135" s="4" t="s">
        <v>11</v>
      </c>
      <c r="D135" s="4">
        <v>28</v>
      </c>
      <c r="E135" s="4">
        <v>2801</v>
      </c>
      <c r="F135" s="4" t="str">
        <f t="shared" si="8"/>
        <v>T4-2801</v>
      </c>
      <c r="G135" s="13">
        <v>2530.37</v>
      </c>
      <c r="H135" s="13">
        <f t="shared" si="9"/>
        <v>235.08</v>
      </c>
      <c r="I135" s="13">
        <v>1442.31</v>
      </c>
      <c r="J135" s="13">
        <f t="shared" si="10"/>
        <v>133.99</v>
      </c>
      <c r="K135" s="13">
        <v>491.27</v>
      </c>
      <c r="L135" s="13">
        <f t="shared" si="11"/>
        <v>45.64</v>
      </c>
      <c r="M135" s="9">
        <v>100</v>
      </c>
      <c r="N135" s="9">
        <v>0</v>
      </c>
      <c r="O135" s="9">
        <v>300</v>
      </c>
    </row>
    <row r="136" spans="1:15" ht="16.5" x14ac:dyDescent="0.3">
      <c r="A136" s="6">
        <v>135</v>
      </c>
      <c r="B136" s="5" t="s">
        <v>16</v>
      </c>
      <c r="C136" s="4" t="s">
        <v>11</v>
      </c>
      <c r="D136" s="4">
        <v>28</v>
      </c>
      <c r="E136" s="4">
        <v>2802</v>
      </c>
      <c r="F136" s="4" t="str">
        <f t="shared" si="8"/>
        <v>T4-2802</v>
      </c>
      <c r="G136" s="13">
        <v>2530.37</v>
      </c>
      <c r="H136" s="13">
        <f t="shared" si="9"/>
        <v>235.08</v>
      </c>
      <c r="I136" s="13">
        <v>1442.31</v>
      </c>
      <c r="J136" s="13">
        <f t="shared" si="10"/>
        <v>133.99</v>
      </c>
      <c r="K136" s="13">
        <v>491.27</v>
      </c>
      <c r="L136" s="13">
        <f t="shared" si="11"/>
        <v>45.64</v>
      </c>
      <c r="M136" s="9">
        <v>100</v>
      </c>
      <c r="N136" s="9">
        <v>0</v>
      </c>
      <c r="O136" s="9">
        <v>300</v>
      </c>
    </row>
    <row r="137" spans="1:15" ht="16.5" x14ac:dyDescent="0.3">
      <c r="A137" s="6">
        <v>136</v>
      </c>
      <c r="B137" s="5" t="s">
        <v>16</v>
      </c>
      <c r="C137" s="4" t="s">
        <v>11</v>
      </c>
      <c r="D137" s="4">
        <v>29</v>
      </c>
      <c r="E137" s="4">
        <v>2901</v>
      </c>
      <c r="F137" s="4" t="str">
        <f t="shared" si="8"/>
        <v>T4-2901</v>
      </c>
      <c r="G137" s="13">
        <v>2530.37</v>
      </c>
      <c r="H137" s="13">
        <f t="shared" si="9"/>
        <v>235.08</v>
      </c>
      <c r="I137" s="13">
        <v>1442.31</v>
      </c>
      <c r="J137" s="13">
        <f t="shared" si="10"/>
        <v>133.99</v>
      </c>
      <c r="K137" s="13">
        <v>491.27</v>
      </c>
      <c r="L137" s="13">
        <f t="shared" si="11"/>
        <v>45.64</v>
      </c>
      <c r="M137" s="9">
        <v>100</v>
      </c>
      <c r="N137" s="9">
        <v>0</v>
      </c>
      <c r="O137" s="9">
        <v>300</v>
      </c>
    </row>
    <row r="138" spans="1:15" ht="16.5" x14ac:dyDescent="0.3">
      <c r="A138" s="6">
        <v>137</v>
      </c>
      <c r="B138" s="5" t="s">
        <v>16</v>
      </c>
      <c r="C138" s="4" t="s">
        <v>11</v>
      </c>
      <c r="D138" s="4">
        <v>29</v>
      </c>
      <c r="E138" s="4">
        <v>2902</v>
      </c>
      <c r="F138" s="4" t="str">
        <f t="shared" si="8"/>
        <v>T4-2902</v>
      </c>
      <c r="G138" s="13">
        <v>2530.37</v>
      </c>
      <c r="H138" s="13">
        <f t="shared" si="9"/>
        <v>235.08</v>
      </c>
      <c r="I138" s="13">
        <v>1442.31</v>
      </c>
      <c r="J138" s="13">
        <f t="shared" si="10"/>
        <v>133.99</v>
      </c>
      <c r="K138" s="13">
        <v>491.27</v>
      </c>
      <c r="L138" s="13">
        <f t="shared" si="11"/>
        <v>45.64</v>
      </c>
      <c r="M138" s="9">
        <v>100</v>
      </c>
      <c r="N138" s="9">
        <v>0</v>
      </c>
      <c r="O138" s="9">
        <v>300</v>
      </c>
    </row>
    <row r="139" spans="1:15" ht="16.5" x14ac:dyDescent="0.3">
      <c r="A139" s="6">
        <v>138</v>
      </c>
      <c r="B139" s="5" t="s">
        <v>16</v>
      </c>
      <c r="C139" s="4" t="s">
        <v>11</v>
      </c>
      <c r="D139" s="4">
        <v>30</v>
      </c>
      <c r="E139" s="4">
        <v>3001</v>
      </c>
      <c r="F139" s="4" t="str">
        <f t="shared" si="8"/>
        <v>T4-3001</v>
      </c>
      <c r="G139" s="13">
        <v>2530.37</v>
      </c>
      <c r="H139" s="13">
        <f t="shared" si="9"/>
        <v>235.08</v>
      </c>
      <c r="I139" s="13">
        <v>1442.31</v>
      </c>
      <c r="J139" s="13">
        <f t="shared" si="10"/>
        <v>133.99</v>
      </c>
      <c r="K139" s="13">
        <v>491.27</v>
      </c>
      <c r="L139" s="13">
        <f t="shared" si="11"/>
        <v>45.64</v>
      </c>
      <c r="M139" s="9">
        <v>100</v>
      </c>
      <c r="N139" s="9">
        <v>0</v>
      </c>
      <c r="O139" s="9">
        <v>300</v>
      </c>
    </row>
    <row r="140" spans="1:15" ht="16.5" x14ac:dyDescent="0.3">
      <c r="A140" s="6">
        <v>139</v>
      </c>
      <c r="B140" s="5" t="s">
        <v>16</v>
      </c>
      <c r="C140" s="4" t="s">
        <v>11</v>
      </c>
      <c r="D140" s="4">
        <v>30</v>
      </c>
      <c r="E140" s="4">
        <v>3002</v>
      </c>
      <c r="F140" s="4" t="str">
        <f t="shared" si="8"/>
        <v>T4-3002</v>
      </c>
      <c r="G140" s="13">
        <v>2530.37</v>
      </c>
      <c r="H140" s="13">
        <f t="shared" si="9"/>
        <v>235.08</v>
      </c>
      <c r="I140" s="13">
        <v>1442.31</v>
      </c>
      <c r="J140" s="13">
        <f t="shared" si="10"/>
        <v>133.99</v>
      </c>
      <c r="K140" s="13">
        <v>491.27</v>
      </c>
      <c r="L140" s="13">
        <f t="shared" si="11"/>
        <v>45.64</v>
      </c>
      <c r="M140" s="9">
        <v>100</v>
      </c>
      <c r="N140" s="9">
        <v>0</v>
      </c>
      <c r="O140" s="9">
        <v>300</v>
      </c>
    </row>
    <row r="141" spans="1:15" ht="16.5" x14ac:dyDescent="0.3">
      <c r="A141" s="6">
        <v>140</v>
      </c>
      <c r="B141" s="5" t="s">
        <v>16</v>
      </c>
      <c r="C141" s="4" t="s">
        <v>11</v>
      </c>
      <c r="D141" s="4">
        <v>31</v>
      </c>
      <c r="E141" s="4">
        <v>3101</v>
      </c>
      <c r="F141" s="4" t="str">
        <f t="shared" si="8"/>
        <v>T4-3101</v>
      </c>
      <c r="G141" s="13">
        <v>2530.37</v>
      </c>
      <c r="H141" s="13">
        <f t="shared" si="9"/>
        <v>235.08</v>
      </c>
      <c r="I141" s="13">
        <v>1442.31</v>
      </c>
      <c r="J141" s="13">
        <f t="shared" si="10"/>
        <v>133.99</v>
      </c>
      <c r="K141" s="13">
        <v>491.27</v>
      </c>
      <c r="L141" s="13">
        <f t="shared" si="11"/>
        <v>45.64</v>
      </c>
      <c r="M141" s="9">
        <v>100</v>
      </c>
      <c r="N141" s="9">
        <v>0</v>
      </c>
      <c r="O141" s="9">
        <v>300</v>
      </c>
    </row>
    <row r="142" spans="1:15" ht="16.5" x14ac:dyDescent="0.3">
      <c r="A142" s="6">
        <v>141</v>
      </c>
      <c r="B142" s="5" t="s">
        <v>16</v>
      </c>
      <c r="C142" s="4" t="s">
        <v>11</v>
      </c>
      <c r="D142" s="4">
        <v>31</v>
      </c>
      <c r="E142" s="4">
        <v>3102</v>
      </c>
      <c r="F142" s="4" t="str">
        <f t="shared" si="8"/>
        <v>T4-3102</v>
      </c>
      <c r="G142" s="13">
        <v>2530.37</v>
      </c>
      <c r="H142" s="13">
        <f t="shared" si="9"/>
        <v>235.08</v>
      </c>
      <c r="I142" s="13">
        <v>1442.31</v>
      </c>
      <c r="J142" s="13">
        <f t="shared" si="10"/>
        <v>133.99</v>
      </c>
      <c r="K142" s="13">
        <v>491.27</v>
      </c>
      <c r="L142" s="13">
        <f t="shared" si="11"/>
        <v>45.64</v>
      </c>
      <c r="M142" s="9">
        <v>100</v>
      </c>
      <c r="N142" s="9">
        <v>0</v>
      </c>
      <c r="O142" s="9">
        <v>300</v>
      </c>
    </row>
    <row r="143" spans="1:15" ht="16.5" x14ac:dyDescent="0.3">
      <c r="A143" s="6">
        <v>142</v>
      </c>
      <c r="B143" s="5" t="s">
        <v>16</v>
      </c>
      <c r="C143" s="4" t="s">
        <v>11</v>
      </c>
      <c r="D143" s="4">
        <v>32</v>
      </c>
      <c r="E143" s="4">
        <v>3201</v>
      </c>
      <c r="F143" s="4" t="str">
        <f t="shared" si="8"/>
        <v>T4-3201</v>
      </c>
      <c r="G143" s="13">
        <v>2530.37</v>
      </c>
      <c r="H143" s="13">
        <f t="shared" si="9"/>
        <v>235.08</v>
      </c>
      <c r="I143" s="13">
        <v>1442.31</v>
      </c>
      <c r="J143" s="13">
        <f t="shared" si="10"/>
        <v>133.99</v>
      </c>
      <c r="K143" s="13">
        <v>491.27</v>
      </c>
      <c r="L143" s="13">
        <f t="shared" si="11"/>
        <v>45.64</v>
      </c>
      <c r="M143" s="9">
        <v>200</v>
      </c>
      <c r="N143" s="9">
        <v>0</v>
      </c>
      <c r="O143" s="9">
        <v>300</v>
      </c>
    </row>
    <row r="144" spans="1:15" ht="16.5" x14ac:dyDescent="0.3">
      <c r="A144" s="6">
        <v>143</v>
      </c>
      <c r="B144" s="5" t="s">
        <v>16</v>
      </c>
      <c r="C144" s="4" t="s">
        <v>11</v>
      </c>
      <c r="D144" s="4">
        <v>32</v>
      </c>
      <c r="E144" s="4">
        <v>3202</v>
      </c>
      <c r="F144" s="4" t="str">
        <f t="shared" si="8"/>
        <v>T4-3202</v>
      </c>
      <c r="G144" s="13">
        <v>2530.37</v>
      </c>
      <c r="H144" s="13">
        <f t="shared" si="9"/>
        <v>235.08</v>
      </c>
      <c r="I144" s="13">
        <v>1442.31</v>
      </c>
      <c r="J144" s="13">
        <f t="shared" si="10"/>
        <v>133.99</v>
      </c>
      <c r="K144" s="13">
        <v>491.27</v>
      </c>
      <c r="L144" s="13">
        <f t="shared" si="11"/>
        <v>45.64</v>
      </c>
      <c r="M144" s="9">
        <v>200</v>
      </c>
      <c r="N144" s="9">
        <v>0</v>
      </c>
      <c r="O144" s="9">
        <v>300</v>
      </c>
    </row>
    <row r="145" spans="1:15" ht="16.5" x14ac:dyDescent="0.3">
      <c r="A145" s="6">
        <v>144</v>
      </c>
      <c r="B145" s="5" t="s">
        <v>16</v>
      </c>
      <c r="C145" s="4" t="s">
        <v>11</v>
      </c>
      <c r="D145" s="4">
        <v>33</v>
      </c>
      <c r="E145" s="4">
        <v>3301</v>
      </c>
      <c r="F145" s="4" t="str">
        <f t="shared" si="8"/>
        <v>T4-3301</v>
      </c>
      <c r="G145" s="13">
        <v>2530.37</v>
      </c>
      <c r="H145" s="13">
        <f t="shared" si="9"/>
        <v>235.08</v>
      </c>
      <c r="I145" s="13">
        <v>1442.31</v>
      </c>
      <c r="J145" s="13">
        <f t="shared" si="10"/>
        <v>133.99</v>
      </c>
      <c r="K145" s="13">
        <v>491.27</v>
      </c>
      <c r="L145" s="13">
        <f t="shared" si="11"/>
        <v>45.64</v>
      </c>
      <c r="M145" s="9">
        <v>200</v>
      </c>
      <c r="N145" s="9">
        <v>0</v>
      </c>
      <c r="O145" s="9">
        <v>300</v>
      </c>
    </row>
    <row r="146" spans="1:15" ht="16.5" x14ac:dyDescent="0.3">
      <c r="A146" s="6">
        <v>145</v>
      </c>
      <c r="B146" s="5" t="s">
        <v>16</v>
      </c>
      <c r="C146" s="4" t="s">
        <v>11</v>
      </c>
      <c r="D146" s="4">
        <v>33</v>
      </c>
      <c r="E146" s="4">
        <v>3302</v>
      </c>
      <c r="F146" s="4" t="str">
        <f t="shared" si="8"/>
        <v>T4-3302</v>
      </c>
      <c r="G146" s="13">
        <v>2530.37</v>
      </c>
      <c r="H146" s="13">
        <f t="shared" si="9"/>
        <v>235.08</v>
      </c>
      <c r="I146" s="13">
        <v>1442.31</v>
      </c>
      <c r="J146" s="13">
        <f t="shared" si="10"/>
        <v>133.99</v>
      </c>
      <c r="K146" s="13">
        <v>491.27</v>
      </c>
      <c r="L146" s="13">
        <f t="shared" si="11"/>
        <v>45.64</v>
      </c>
      <c r="M146" s="9">
        <v>200</v>
      </c>
      <c r="N146" s="9">
        <v>0</v>
      </c>
      <c r="O146" s="9">
        <v>300</v>
      </c>
    </row>
    <row r="147" spans="1:15" ht="16.5" x14ac:dyDescent="0.3">
      <c r="A147" s="6">
        <v>146</v>
      </c>
      <c r="B147" s="5" t="s">
        <v>16</v>
      </c>
      <c r="C147" s="4" t="s">
        <v>11</v>
      </c>
      <c r="D147" s="4">
        <v>34</v>
      </c>
      <c r="E147" s="4">
        <v>3401</v>
      </c>
      <c r="F147" s="4" t="str">
        <f t="shared" si="8"/>
        <v>T4-3401</v>
      </c>
      <c r="G147" s="13">
        <v>2530.37</v>
      </c>
      <c r="H147" s="13">
        <f t="shared" si="9"/>
        <v>235.08</v>
      </c>
      <c r="I147" s="13">
        <v>1442.31</v>
      </c>
      <c r="J147" s="13">
        <f t="shared" si="10"/>
        <v>133.99</v>
      </c>
      <c r="K147" s="13">
        <v>491.27</v>
      </c>
      <c r="L147" s="13">
        <f t="shared" si="11"/>
        <v>45.64</v>
      </c>
      <c r="M147" s="9">
        <v>200</v>
      </c>
      <c r="N147" s="9">
        <v>0</v>
      </c>
      <c r="O147" s="9">
        <v>300</v>
      </c>
    </row>
    <row r="148" spans="1:15" ht="16.5" x14ac:dyDescent="0.3">
      <c r="A148" s="6">
        <v>147</v>
      </c>
      <c r="B148" s="5" t="s">
        <v>16</v>
      </c>
      <c r="C148" s="4" t="s">
        <v>11</v>
      </c>
      <c r="D148" s="4">
        <v>34</v>
      </c>
      <c r="E148" s="4">
        <v>3402</v>
      </c>
      <c r="F148" s="4" t="str">
        <f t="shared" si="8"/>
        <v>T4-3402</v>
      </c>
      <c r="G148" s="13">
        <v>2530.37</v>
      </c>
      <c r="H148" s="13">
        <f t="shared" si="9"/>
        <v>235.08</v>
      </c>
      <c r="I148" s="13">
        <v>1442.31</v>
      </c>
      <c r="J148" s="13">
        <f t="shared" si="10"/>
        <v>133.99</v>
      </c>
      <c r="K148" s="13">
        <v>491.27</v>
      </c>
      <c r="L148" s="13">
        <f t="shared" si="11"/>
        <v>45.64</v>
      </c>
      <c r="M148" s="9">
        <v>200</v>
      </c>
      <c r="N148" s="9">
        <v>0</v>
      </c>
      <c r="O148" s="9">
        <v>300</v>
      </c>
    </row>
    <row r="149" spans="1:15" ht="16.5" x14ac:dyDescent="0.3">
      <c r="A149" s="6">
        <v>148</v>
      </c>
      <c r="B149" s="5" t="s">
        <v>16</v>
      </c>
      <c r="C149" s="4" t="s">
        <v>11</v>
      </c>
      <c r="D149" s="4">
        <v>35</v>
      </c>
      <c r="E149" s="4">
        <v>3501</v>
      </c>
      <c r="F149" s="4" t="str">
        <f t="shared" si="8"/>
        <v>T4-3501</v>
      </c>
      <c r="G149" s="13">
        <v>2530.37</v>
      </c>
      <c r="H149" s="13">
        <f t="shared" si="9"/>
        <v>235.08</v>
      </c>
      <c r="I149" s="13">
        <v>1442.31</v>
      </c>
      <c r="J149" s="13">
        <f t="shared" si="10"/>
        <v>133.99</v>
      </c>
      <c r="K149" s="13">
        <v>491.27</v>
      </c>
      <c r="L149" s="13">
        <f t="shared" si="11"/>
        <v>45.64</v>
      </c>
      <c r="M149" s="9">
        <v>200</v>
      </c>
      <c r="N149" s="9">
        <v>0</v>
      </c>
      <c r="O149" s="9">
        <v>300</v>
      </c>
    </row>
    <row r="150" spans="1:15" ht="16.5" x14ac:dyDescent="0.3">
      <c r="A150" s="6">
        <v>149</v>
      </c>
      <c r="B150" s="5" t="s">
        <v>16</v>
      </c>
      <c r="C150" s="4" t="s">
        <v>11</v>
      </c>
      <c r="D150" s="4">
        <v>35</v>
      </c>
      <c r="E150" s="4">
        <v>3502</v>
      </c>
      <c r="F150" s="4" t="str">
        <f t="shared" si="8"/>
        <v>T4-3502</v>
      </c>
      <c r="G150" s="13">
        <v>2530.37</v>
      </c>
      <c r="H150" s="13">
        <f t="shared" si="9"/>
        <v>235.08</v>
      </c>
      <c r="I150" s="13">
        <v>1442.31</v>
      </c>
      <c r="J150" s="13">
        <f t="shared" si="10"/>
        <v>133.99</v>
      </c>
      <c r="K150" s="13">
        <v>491.27</v>
      </c>
      <c r="L150" s="13">
        <f t="shared" si="11"/>
        <v>45.64</v>
      </c>
      <c r="M150" s="9">
        <v>200</v>
      </c>
      <c r="N150" s="9">
        <v>0</v>
      </c>
      <c r="O150" s="9">
        <v>300</v>
      </c>
    </row>
    <row r="151" spans="1:15" ht="16.5" x14ac:dyDescent="0.3">
      <c r="A151" s="6">
        <v>150</v>
      </c>
      <c r="B151" s="5" t="s">
        <v>16</v>
      </c>
      <c r="C151" s="4" t="s">
        <v>11</v>
      </c>
      <c r="D151" s="4">
        <v>36</v>
      </c>
      <c r="E151" s="4">
        <v>3601</v>
      </c>
      <c r="F151" s="4" t="str">
        <f t="shared" si="8"/>
        <v>T4-3601</v>
      </c>
      <c r="G151" s="13">
        <v>2530.37</v>
      </c>
      <c r="H151" s="13">
        <f t="shared" si="9"/>
        <v>235.08</v>
      </c>
      <c r="I151" s="13">
        <v>1442.31</v>
      </c>
      <c r="J151" s="13">
        <f t="shared" si="10"/>
        <v>133.99</v>
      </c>
      <c r="K151" s="13">
        <v>491.27</v>
      </c>
      <c r="L151" s="13">
        <f t="shared" si="11"/>
        <v>45.64</v>
      </c>
      <c r="M151" s="9">
        <v>200</v>
      </c>
      <c r="N151" s="9">
        <v>0</v>
      </c>
      <c r="O151" s="9">
        <v>300</v>
      </c>
    </row>
    <row r="152" spans="1:15" ht="16.5" x14ac:dyDescent="0.3">
      <c r="A152" s="6">
        <v>151</v>
      </c>
      <c r="B152" s="5" t="s">
        <v>16</v>
      </c>
      <c r="C152" s="4" t="s">
        <v>11</v>
      </c>
      <c r="D152" s="4">
        <v>36</v>
      </c>
      <c r="E152" s="4">
        <v>3602</v>
      </c>
      <c r="F152" s="4" t="str">
        <f t="shared" si="8"/>
        <v>T4-3602</v>
      </c>
      <c r="G152" s="13">
        <v>2530.37</v>
      </c>
      <c r="H152" s="13">
        <f t="shared" si="9"/>
        <v>235.08</v>
      </c>
      <c r="I152" s="13">
        <v>1442.31</v>
      </c>
      <c r="J152" s="13">
        <f t="shared" si="10"/>
        <v>133.99</v>
      </c>
      <c r="K152" s="13">
        <v>491.27</v>
      </c>
      <c r="L152" s="13">
        <f t="shared" si="11"/>
        <v>45.64</v>
      </c>
      <c r="M152" s="9">
        <v>200</v>
      </c>
      <c r="N152" s="9">
        <v>0</v>
      </c>
      <c r="O152" s="9">
        <v>300</v>
      </c>
    </row>
    <row r="153" spans="1:15" ht="16.5" x14ac:dyDescent="0.3">
      <c r="A153" s="6">
        <v>152</v>
      </c>
      <c r="B153" s="5" t="s">
        <v>16</v>
      </c>
      <c r="C153" s="4" t="s">
        <v>11</v>
      </c>
      <c r="D153" s="4">
        <v>37</v>
      </c>
      <c r="E153" s="4">
        <v>3701</v>
      </c>
      <c r="F153" s="4" t="str">
        <f t="shared" si="8"/>
        <v>T4-3701</v>
      </c>
      <c r="G153" s="13">
        <v>2530.37</v>
      </c>
      <c r="H153" s="13">
        <f t="shared" si="9"/>
        <v>235.08</v>
      </c>
      <c r="I153" s="13">
        <v>1442.31</v>
      </c>
      <c r="J153" s="13">
        <f t="shared" si="10"/>
        <v>133.99</v>
      </c>
      <c r="K153" s="13">
        <v>491.27</v>
      </c>
      <c r="L153" s="13">
        <f t="shared" si="11"/>
        <v>45.64</v>
      </c>
      <c r="M153" s="9">
        <v>200</v>
      </c>
      <c r="N153" s="9">
        <v>0</v>
      </c>
      <c r="O153" s="9">
        <v>300</v>
      </c>
    </row>
    <row r="154" spans="1:15" ht="16.5" x14ac:dyDescent="0.3">
      <c r="A154" s="6">
        <v>153</v>
      </c>
      <c r="B154" s="5" t="s">
        <v>16</v>
      </c>
      <c r="C154" s="4" t="s">
        <v>11</v>
      </c>
      <c r="D154" s="4">
        <v>37</v>
      </c>
      <c r="E154" s="4">
        <v>3702</v>
      </c>
      <c r="F154" s="4" t="str">
        <f t="shared" si="8"/>
        <v>T4-3702</v>
      </c>
      <c r="G154" s="13">
        <v>2530.37</v>
      </c>
      <c r="H154" s="13">
        <f t="shared" si="9"/>
        <v>235.08</v>
      </c>
      <c r="I154" s="13">
        <v>1442.31</v>
      </c>
      <c r="J154" s="13">
        <f t="shared" si="10"/>
        <v>133.99</v>
      </c>
      <c r="K154" s="13">
        <v>491.27</v>
      </c>
      <c r="L154" s="13">
        <f t="shared" si="11"/>
        <v>45.64</v>
      </c>
      <c r="M154" s="9">
        <v>200</v>
      </c>
      <c r="N154" s="9">
        <v>0</v>
      </c>
      <c r="O154" s="9">
        <v>300</v>
      </c>
    </row>
    <row r="155" spans="1:15" ht="16.5" x14ac:dyDescent="0.3">
      <c r="A155" s="6">
        <v>154</v>
      </c>
      <c r="B155" s="5" t="s">
        <v>16</v>
      </c>
      <c r="C155" s="4" t="s">
        <v>11</v>
      </c>
      <c r="D155" s="4">
        <v>38</v>
      </c>
      <c r="E155" s="4">
        <v>3801</v>
      </c>
      <c r="F155" s="4" t="str">
        <f t="shared" si="8"/>
        <v>T4-3801</v>
      </c>
      <c r="G155" s="13">
        <v>2530.37</v>
      </c>
      <c r="H155" s="13">
        <f t="shared" si="9"/>
        <v>235.08</v>
      </c>
      <c r="I155" s="13">
        <v>1442.31</v>
      </c>
      <c r="J155" s="13">
        <f t="shared" si="10"/>
        <v>133.99</v>
      </c>
      <c r="K155" s="13">
        <v>491.27</v>
      </c>
      <c r="L155" s="13">
        <f t="shared" si="11"/>
        <v>45.64</v>
      </c>
      <c r="M155" s="9">
        <v>200</v>
      </c>
      <c r="N155" s="9">
        <v>0</v>
      </c>
      <c r="O155" s="9">
        <v>300</v>
      </c>
    </row>
    <row r="156" spans="1:15" ht="16.5" x14ac:dyDescent="0.3">
      <c r="A156" s="6">
        <v>155</v>
      </c>
      <c r="B156" s="5" t="s">
        <v>16</v>
      </c>
      <c r="C156" s="4" t="s">
        <v>11</v>
      </c>
      <c r="D156" s="4">
        <v>38</v>
      </c>
      <c r="E156" s="4">
        <v>3802</v>
      </c>
      <c r="F156" s="4" t="str">
        <f t="shared" si="8"/>
        <v>T4-3802</v>
      </c>
      <c r="G156" s="13">
        <v>2530.37</v>
      </c>
      <c r="H156" s="13">
        <f t="shared" si="9"/>
        <v>235.08</v>
      </c>
      <c r="I156" s="13">
        <v>1442.31</v>
      </c>
      <c r="J156" s="13">
        <f t="shared" si="10"/>
        <v>133.99</v>
      </c>
      <c r="K156" s="13">
        <v>491.27</v>
      </c>
      <c r="L156" s="13">
        <f t="shared" si="11"/>
        <v>45.64</v>
      </c>
      <c r="M156" s="9">
        <v>200</v>
      </c>
      <c r="N156" s="9">
        <v>0</v>
      </c>
      <c r="O156" s="9">
        <v>300</v>
      </c>
    </row>
    <row r="157" spans="1:15" ht="16.5" x14ac:dyDescent="0.3">
      <c r="A157" s="6">
        <v>156</v>
      </c>
      <c r="B157" s="5" t="s">
        <v>16</v>
      </c>
      <c r="C157" s="4" t="s">
        <v>11</v>
      </c>
      <c r="D157" s="4">
        <v>39</v>
      </c>
      <c r="E157" s="4">
        <v>3901</v>
      </c>
      <c r="F157" s="4" t="str">
        <f t="shared" si="8"/>
        <v>T4-3901</v>
      </c>
      <c r="G157" s="13">
        <v>2530.37</v>
      </c>
      <c r="H157" s="13">
        <f t="shared" si="9"/>
        <v>235.08</v>
      </c>
      <c r="I157" s="13">
        <v>1442.31</v>
      </c>
      <c r="J157" s="13">
        <f t="shared" si="10"/>
        <v>133.99</v>
      </c>
      <c r="K157" s="13">
        <v>491.27</v>
      </c>
      <c r="L157" s="13">
        <f t="shared" si="11"/>
        <v>45.64</v>
      </c>
      <c r="M157" s="9">
        <v>200</v>
      </c>
      <c r="N157" s="9">
        <v>0</v>
      </c>
      <c r="O157" s="9">
        <v>300</v>
      </c>
    </row>
    <row r="158" spans="1:15" ht="16.5" x14ac:dyDescent="0.3">
      <c r="A158" s="6">
        <v>157</v>
      </c>
      <c r="B158" s="5" t="s">
        <v>16</v>
      </c>
      <c r="C158" s="4" t="s">
        <v>11</v>
      </c>
      <c r="D158" s="4">
        <v>39</v>
      </c>
      <c r="E158" s="4">
        <v>3902</v>
      </c>
      <c r="F158" s="4" t="str">
        <f t="shared" si="8"/>
        <v>T4-3902</v>
      </c>
      <c r="G158" s="13">
        <v>2530.37</v>
      </c>
      <c r="H158" s="13">
        <f t="shared" si="9"/>
        <v>235.08</v>
      </c>
      <c r="I158" s="13">
        <v>1442.31</v>
      </c>
      <c r="J158" s="13">
        <f t="shared" si="10"/>
        <v>133.99</v>
      </c>
      <c r="K158" s="13">
        <v>491.27</v>
      </c>
      <c r="L158" s="13">
        <f t="shared" si="11"/>
        <v>45.64</v>
      </c>
      <c r="M158" s="9">
        <v>200</v>
      </c>
      <c r="N158" s="9">
        <v>0</v>
      </c>
      <c r="O158" s="9">
        <v>300</v>
      </c>
    </row>
    <row r="159" spans="1:15" ht="16.5" x14ac:dyDescent="0.3">
      <c r="A159" s="6">
        <v>158</v>
      </c>
      <c r="B159" s="5" t="s">
        <v>16</v>
      </c>
      <c r="C159" s="4" t="s">
        <v>11</v>
      </c>
      <c r="D159" s="4">
        <v>40</v>
      </c>
      <c r="E159" s="4">
        <v>4001</v>
      </c>
      <c r="F159" s="4" t="str">
        <f t="shared" si="8"/>
        <v>T4-4001</v>
      </c>
      <c r="G159" s="13">
        <v>2530.37</v>
      </c>
      <c r="H159" s="13">
        <f t="shared" si="9"/>
        <v>235.08</v>
      </c>
      <c r="I159" s="13">
        <v>1442.31</v>
      </c>
      <c r="J159" s="13">
        <f t="shared" si="10"/>
        <v>133.99</v>
      </c>
      <c r="K159" s="13">
        <v>491.27</v>
      </c>
      <c r="L159" s="13">
        <f t="shared" si="11"/>
        <v>45.64</v>
      </c>
      <c r="M159" s="9">
        <v>200</v>
      </c>
      <c r="N159" s="9">
        <v>0</v>
      </c>
      <c r="O159" s="9">
        <v>300</v>
      </c>
    </row>
    <row r="160" spans="1:15" ht="16.5" x14ac:dyDescent="0.3">
      <c r="A160" s="6">
        <v>159</v>
      </c>
      <c r="B160" s="5" t="s">
        <v>16</v>
      </c>
      <c r="C160" s="4" t="s">
        <v>11</v>
      </c>
      <c r="D160" s="4">
        <v>40</v>
      </c>
      <c r="E160" s="4">
        <v>4002</v>
      </c>
      <c r="F160" s="4" t="str">
        <f t="shared" si="8"/>
        <v>T4-4002</v>
      </c>
      <c r="G160" s="13">
        <v>2530.37</v>
      </c>
      <c r="H160" s="13">
        <f t="shared" si="9"/>
        <v>235.08</v>
      </c>
      <c r="I160" s="13">
        <v>1442.31</v>
      </c>
      <c r="J160" s="13">
        <f t="shared" si="10"/>
        <v>133.99</v>
      </c>
      <c r="K160" s="13">
        <v>491.27</v>
      </c>
      <c r="L160" s="13">
        <f t="shared" si="11"/>
        <v>45.64</v>
      </c>
      <c r="M160" s="9">
        <v>200</v>
      </c>
      <c r="N160" s="9">
        <v>0</v>
      </c>
      <c r="O160" s="9">
        <v>300</v>
      </c>
    </row>
    <row r="161" spans="1:15" ht="16.5" x14ac:dyDescent="0.3">
      <c r="A161" s="6">
        <v>160</v>
      </c>
      <c r="B161" s="5" t="s">
        <v>16</v>
      </c>
      <c r="C161" s="4" t="s">
        <v>11</v>
      </c>
      <c r="D161" s="4">
        <v>41</v>
      </c>
      <c r="E161" s="4">
        <v>4101</v>
      </c>
      <c r="F161" s="4" t="str">
        <f t="shared" si="8"/>
        <v>T4-4101</v>
      </c>
      <c r="G161" s="13">
        <v>2530.37</v>
      </c>
      <c r="H161" s="13">
        <f t="shared" si="9"/>
        <v>235.08</v>
      </c>
      <c r="I161" s="13">
        <v>1442.31</v>
      </c>
      <c r="J161" s="13">
        <f t="shared" si="10"/>
        <v>133.99</v>
      </c>
      <c r="K161" s="13">
        <v>491.27</v>
      </c>
      <c r="L161" s="13">
        <f t="shared" si="11"/>
        <v>45.64</v>
      </c>
      <c r="M161" s="9">
        <v>200</v>
      </c>
      <c r="N161" s="9">
        <v>0</v>
      </c>
      <c r="O161" s="9">
        <v>300</v>
      </c>
    </row>
    <row r="162" spans="1:15" ht="16.5" x14ac:dyDescent="0.3">
      <c r="A162" s="6">
        <v>161</v>
      </c>
      <c r="B162" s="5" t="s">
        <v>16</v>
      </c>
      <c r="C162" s="4" t="s">
        <v>11</v>
      </c>
      <c r="D162" s="4">
        <v>41</v>
      </c>
      <c r="E162" s="4">
        <v>4102</v>
      </c>
      <c r="F162" s="4" t="str">
        <f t="shared" si="8"/>
        <v>T4-4102</v>
      </c>
      <c r="G162" s="13">
        <v>2530.37</v>
      </c>
      <c r="H162" s="13">
        <f t="shared" si="9"/>
        <v>235.08</v>
      </c>
      <c r="I162" s="13">
        <v>1442.31</v>
      </c>
      <c r="J162" s="13">
        <f t="shared" si="10"/>
        <v>133.99</v>
      </c>
      <c r="K162" s="13">
        <v>491.27</v>
      </c>
      <c r="L162" s="13">
        <f t="shared" si="11"/>
        <v>45.64</v>
      </c>
      <c r="M162" s="9">
        <v>200</v>
      </c>
      <c r="N162" s="9">
        <v>0</v>
      </c>
      <c r="O162" s="9">
        <v>300</v>
      </c>
    </row>
    <row r="163" spans="1:15" ht="16.5" x14ac:dyDescent="0.3">
      <c r="A163" s="6">
        <v>162</v>
      </c>
      <c r="B163" s="5" t="s">
        <v>20</v>
      </c>
      <c r="C163" s="4" t="s">
        <v>11</v>
      </c>
      <c r="D163" s="4">
        <v>42</v>
      </c>
      <c r="E163" s="4" t="s">
        <v>20</v>
      </c>
      <c r="F163" s="4" t="str">
        <f t="shared" si="8"/>
        <v>T4-PH</v>
      </c>
      <c r="G163" s="13">
        <v>5297.74</v>
      </c>
      <c r="H163" s="13">
        <f t="shared" si="9"/>
        <v>492.17</v>
      </c>
      <c r="I163" s="13">
        <v>3019.71</v>
      </c>
      <c r="J163" s="13">
        <f t="shared" si="10"/>
        <v>280.54000000000002</v>
      </c>
      <c r="K163" s="13">
        <v>1136.25</v>
      </c>
      <c r="L163" s="13">
        <f t="shared" si="11"/>
        <v>105.56</v>
      </c>
      <c r="M163" s="9">
        <v>400</v>
      </c>
      <c r="N163" s="9">
        <v>0</v>
      </c>
      <c r="O163" s="9">
        <v>600</v>
      </c>
    </row>
    <row r="164" spans="1:15" ht="16.5" x14ac:dyDescent="0.3">
      <c r="A164" s="6">
        <v>163</v>
      </c>
      <c r="B164" s="5" t="s">
        <v>23</v>
      </c>
      <c r="C164" s="4" t="s">
        <v>12</v>
      </c>
      <c r="D164" s="4">
        <v>2</v>
      </c>
      <c r="E164" s="4">
        <v>201</v>
      </c>
      <c r="F164" s="4" t="str">
        <f t="shared" si="8"/>
        <v>T5-201</v>
      </c>
      <c r="G164" s="9">
        <v>3445.75</v>
      </c>
      <c r="H164" s="9">
        <f t="shared" si="9"/>
        <v>320.12</v>
      </c>
      <c r="I164" s="9">
        <v>1964.07</v>
      </c>
      <c r="J164" s="9">
        <f t="shared" si="10"/>
        <v>182.47</v>
      </c>
      <c r="K164" s="9">
        <v>582.87</v>
      </c>
      <c r="L164" s="9">
        <f t="shared" si="11"/>
        <v>54.15</v>
      </c>
      <c r="M164" s="9">
        <v>300</v>
      </c>
      <c r="N164" s="9">
        <v>200</v>
      </c>
      <c r="O164" s="9">
        <v>0</v>
      </c>
    </row>
    <row r="165" spans="1:15" ht="16.5" x14ac:dyDescent="0.3">
      <c r="A165" s="6">
        <v>164</v>
      </c>
      <c r="B165" s="5" t="s">
        <v>22</v>
      </c>
      <c r="C165" s="4" t="s">
        <v>12</v>
      </c>
      <c r="D165" s="4">
        <v>2</v>
      </c>
      <c r="E165" s="4">
        <v>202</v>
      </c>
      <c r="F165" s="4" t="str">
        <f t="shared" si="8"/>
        <v>T5-202</v>
      </c>
      <c r="G165" s="9">
        <v>3152.62</v>
      </c>
      <c r="H165" s="9">
        <f t="shared" si="9"/>
        <v>292.89</v>
      </c>
      <c r="I165" s="9">
        <v>1797</v>
      </c>
      <c r="J165" s="9">
        <f t="shared" si="10"/>
        <v>166.95</v>
      </c>
      <c r="K165" s="9">
        <v>549.92999999999995</v>
      </c>
      <c r="L165" s="9">
        <f t="shared" si="11"/>
        <v>51.09</v>
      </c>
      <c r="M165" s="9">
        <v>300</v>
      </c>
      <c r="N165" s="9">
        <v>200</v>
      </c>
      <c r="O165" s="9">
        <v>0</v>
      </c>
    </row>
    <row r="166" spans="1:15" ht="16.5" x14ac:dyDescent="0.3">
      <c r="A166" s="6">
        <v>165</v>
      </c>
      <c r="B166" s="5" t="s">
        <v>23</v>
      </c>
      <c r="C166" s="4" t="s">
        <v>12</v>
      </c>
      <c r="D166" s="4">
        <v>3</v>
      </c>
      <c r="E166" s="4">
        <v>301</v>
      </c>
      <c r="F166" s="4" t="str">
        <f t="shared" si="8"/>
        <v>T5-301</v>
      </c>
      <c r="G166" s="9">
        <v>3445.75</v>
      </c>
      <c r="H166" s="9">
        <f t="shared" si="9"/>
        <v>320.12</v>
      </c>
      <c r="I166" s="9">
        <v>1964.07</v>
      </c>
      <c r="J166" s="9">
        <f t="shared" si="10"/>
        <v>182.47</v>
      </c>
      <c r="K166" s="9">
        <v>582.87</v>
      </c>
      <c r="L166" s="9">
        <f t="shared" si="11"/>
        <v>54.15</v>
      </c>
      <c r="M166" s="9">
        <v>300</v>
      </c>
      <c r="N166" s="9">
        <v>200</v>
      </c>
      <c r="O166" s="9">
        <v>0</v>
      </c>
    </row>
    <row r="167" spans="1:15" ht="16.5" x14ac:dyDescent="0.3">
      <c r="A167" s="6">
        <v>166</v>
      </c>
      <c r="B167" s="5" t="s">
        <v>22</v>
      </c>
      <c r="C167" s="4" t="s">
        <v>12</v>
      </c>
      <c r="D167" s="4">
        <v>3</v>
      </c>
      <c r="E167" s="4">
        <v>302</v>
      </c>
      <c r="F167" s="4" t="str">
        <f t="shared" si="8"/>
        <v>T5-302</v>
      </c>
      <c r="G167" s="9">
        <v>3152.62</v>
      </c>
      <c r="H167" s="9">
        <f t="shared" si="9"/>
        <v>292.89</v>
      </c>
      <c r="I167" s="9">
        <v>1797</v>
      </c>
      <c r="J167" s="9">
        <f t="shared" si="10"/>
        <v>166.95</v>
      </c>
      <c r="K167" s="9">
        <v>549.92999999999995</v>
      </c>
      <c r="L167" s="9">
        <f t="shared" si="11"/>
        <v>51.09</v>
      </c>
      <c r="M167" s="9">
        <v>300</v>
      </c>
      <c r="N167" s="9">
        <v>200</v>
      </c>
      <c r="O167" s="9">
        <v>0</v>
      </c>
    </row>
    <row r="168" spans="1:15" ht="16.5" x14ac:dyDescent="0.3">
      <c r="A168" s="6">
        <v>167</v>
      </c>
      <c r="B168" s="5" t="s">
        <v>23</v>
      </c>
      <c r="C168" s="4" t="s">
        <v>12</v>
      </c>
      <c r="D168" s="4">
        <v>4</v>
      </c>
      <c r="E168" s="4">
        <v>401</v>
      </c>
      <c r="F168" s="4" t="str">
        <f t="shared" si="8"/>
        <v>T5-401</v>
      </c>
      <c r="G168" s="9">
        <v>3445.75</v>
      </c>
      <c r="H168" s="9">
        <f t="shared" si="9"/>
        <v>320.12</v>
      </c>
      <c r="I168" s="9">
        <v>1964.07</v>
      </c>
      <c r="J168" s="9">
        <f t="shared" si="10"/>
        <v>182.47</v>
      </c>
      <c r="K168" s="9">
        <v>582.87</v>
      </c>
      <c r="L168" s="9">
        <f t="shared" si="11"/>
        <v>54.15</v>
      </c>
      <c r="M168" s="9">
        <v>300</v>
      </c>
      <c r="N168" s="9">
        <v>200</v>
      </c>
      <c r="O168" s="9">
        <v>0</v>
      </c>
    </row>
    <row r="169" spans="1:15" ht="16.5" x14ac:dyDescent="0.3">
      <c r="A169" s="6">
        <v>168</v>
      </c>
      <c r="B169" s="5" t="s">
        <v>22</v>
      </c>
      <c r="C169" s="4" t="s">
        <v>12</v>
      </c>
      <c r="D169" s="4">
        <v>4</v>
      </c>
      <c r="E169" s="4">
        <v>402</v>
      </c>
      <c r="F169" s="4" t="str">
        <f t="shared" si="8"/>
        <v>T5-402</v>
      </c>
      <c r="G169" s="9">
        <v>3152.62</v>
      </c>
      <c r="H169" s="9">
        <f t="shared" si="9"/>
        <v>292.89</v>
      </c>
      <c r="I169" s="9">
        <v>1797</v>
      </c>
      <c r="J169" s="9">
        <f t="shared" si="10"/>
        <v>166.95</v>
      </c>
      <c r="K169" s="9">
        <v>549.92999999999995</v>
      </c>
      <c r="L169" s="9">
        <f t="shared" si="11"/>
        <v>51.09</v>
      </c>
      <c r="M169" s="9">
        <v>300</v>
      </c>
      <c r="N169" s="9">
        <v>200</v>
      </c>
      <c r="O169" s="9">
        <v>0</v>
      </c>
    </row>
    <row r="170" spans="1:15" ht="16.5" x14ac:dyDescent="0.3">
      <c r="A170" s="6">
        <v>169</v>
      </c>
      <c r="B170" s="5" t="s">
        <v>23</v>
      </c>
      <c r="C170" s="4" t="s">
        <v>12</v>
      </c>
      <c r="D170" s="4">
        <v>5</v>
      </c>
      <c r="E170" s="4">
        <v>501</v>
      </c>
      <c r="F170" s="4" t="str">
        <f t="shared" si="8"/>
        <v>T5-501</v>
      </c>
      <c r="G170" s="9">
        <v>3445.75</v>
      </c>
      <c r="H170" s="9">
        <f t="shared" si="9"/>
        <v>320.12</v>
      </c>
      <c r="I170" s="9">
        <v>1964.07</v>
      </c>
      <c r="J170" s="9">
        <f t="shared" si="10"/>
        <v>182.47</v>
      </c>
      <c r="K170" s="9">
        <v>582.87</v>
      </c>
      <c r="L170" s="9">
        <f t="shared" si="11"/>
        <v>54.15</v>
      </c>
      <c r="M170" s="9">
        <v>300</v>
      </c>
      <c r="N170" s="9">
        <v>200</v>
      </c>
      <c r="O170" s="9">
        <v>0</v>
      </c>
    </row>
    <row r="171" spans="1:15" ht="16.5" x14ac:dyDescent="0.3">
      <c r="A171" s="6">
        <v>170</v>
      </c>
      <c r="B171" s="5" t="s">
        <v>22</v>
      </c>
      <c r="C171" s="4" t="s">
        <v>12</v>
      </c>
      <c r="D171" s="4">
        <v>5</v>
      </c>
      <c r="E171" s="4">
        <v>502</v>
      </c>
      <c r="F171" s="4" t="str">
        <f t="shared" si="8"/>
        <v>T5-502</v>
      </c>
      <c r="G171" s="9">
        <v>3152.62</v>
      </c>
      <c r="H171" s="9">
        <f t="shared" si="9"/>
        <v>292.89</v>
      </c>
      <c r="I171" s="9">
        <v>1797</v>
      </c>
      <c r="J171" s="9">
        <f t="shared" si="10"/>
        <v>166.95</v>
      </c>
      <c r="K171" s="9">
        <v>549.92999999999995</v>
      </c>
      <c r="L171" s="9">
        <f t="shared" si="11"/>
        <v>51.09</v>
      </c>
      <c r="M171" s="9">
        <v>300</v>
      </c>
      <c r="N171" s="9">
        <v>200</v>
      </c>
      <c r="O171" s="9">
        <v>0</v>
      </c>
    </row>
    <row r="172" spans="1:15" ht="16.5" x14ac:dyDescent="0.3">
      <c r="A172" s="6">
        <v>171</v>
      </c>
      <c r="B172" s="5" t="s">
        <v>23</v>
      </c>
      <c r="C172" s="4" t="s">
        <v>12</v>
      </c>
      <c r="D172" s="4">
        <v>6</v>
      </c>
      <c r="E172" s="4">
        <v>601</v>
      </c>
      <c r="F172" s="4" t="str">
        <f t="shared" si="8"/>
        <v>T5-601</v>
      </c>
      <c r="G172" s="9">
        <v>3445.75</v>
      </c>
      <c r="H172" s="9">
        <f t="shared" si="9"/>
        <v>320.12</v>
      </c>
      <c r="I172" s="9">
        <v>1964.07</v>
      </c>
      <c r="J172" s="9">
        <f t="shared" si="10"/>
        <v>182.47</v>
      </c>
      <c r="K172" s="9">
        <v>582.87</v>
      </c>
      <c r="L172" s="9">
        <f t="shared" si="11"/>
        <v>54.15</v>
      </c>
      <c r="M172" s="9">
        <v>300</v>
      </c>
      <c r="N172" s="9">
        <v>200</v>
      </c>
      <c r="O172" s="9">
        <v>0</v>
      </c>
    </row>
    <row r="173" spans="1:15" ht="16.5" x14ac:dyDescent="0.3">
      <c r="A173" s="6">
        <v>172</v>
      </c>
      <c r="B173" s="5" t="s">
        <v>22</v>
      </c>
      <c r="C173" s="4" t="s">
        <v>12</v>
      </c>
      <c r="D173" s="4">
        <v>6</v>
      </c>
      <c r="E173" s="4">
        <v>602</v>
      </c>
      <c r="F173" s="4" t="str">
        <f t="shared" si="8"/>
        <v>T5-602</v>
      </c>
      <c r="G173" s="9">
        <v>3152.62</v>
      </c>
      <c r="H173" s="9">
        <f t="shared" si="9"/>
        <v>292.89</v>
      </c>
      <c r="I173" s="9">
        <v>1797</v>
      </c>
      <c r="J173" s="9">
        <f t="shared" si="10"/>
        <v>166.95</v>
      </c>
      <c r="K173" s="9">
        <v>549.92999999999995</v>
      </c>
      <c r="L173" s="9">
        <f t="shared" si="11"/>
        <v>51.09</v>
      </c>
      <c r="M173" s="9">
        <v>300</v>
      </c>
      <c r="N173" s="9">
        <v>200</v>
      </c>
      <c r="O173" s="9">
        <v>0</v>
      </c>
    </row>
    <row r="174" spans="1:15" ht="16.5" x14ac:dyDescent="0.3">
      <c r="A174" s="6">
        <v>173</v>
      </c>
      <c r="B174" s="5" t="s">
        <v>23</v>
      </c>
      <c r="C174" s="4" t="s">
        <v>12</v>
      </c>
      <c r="D174" s="4">
        <v>7</v>
      </c>
      <c r="E174" s="4">
        <v>701</v>
      </c>
      <c r="F174" s="4" t="str">
        <f t="shared" si="8"/>
        <v>T5-701</v>
      </c>
      <c r="G174" s="9">
        <v>3445.75</v>
      </c>
      <c r="H174" s="9">
        <f t="shared" si="9"/>
        <v>320.12</v>
      </c>
      <c r="I174" s="9">
        <v>1964.07</v>
      </c>
      <c r="J174" s="9">
        <f t="shared" si="10"/>
        <v>182.47</v>
      </c>
      <c r="K174" s="9">
        <v>582.87</v>
      </c>
      <c r="L174" s="9">
        <f t="shared" si="11"/>
        <v>54.15</v>
      </c>
      <c r="M174" s="9">
        <v>300</v>
      </c>
      <c r="N174" s="9">
        <v>200</v>
      </c>
      <c r="O174" s="9">
        <v>0</v>
      </c>
    </row>
    <row r="175" spans="1:15" ht="16.5" x14ac:dyDescent="0.3">
      <c r="A175" s="6">
        <v>174</v>
      </c>
      <c r="B175" s="5" t="s">
        <v>22</v>
      </c>
      <c r="C175" s="4" t="s">
        <v>12</v>
      </c>
      <c r="D175" s="4">
        <v>7</v>
      </c>
      <c r="E175" s="4">
        <v>702</v>
      </c>
      <c r="F175" s="4" t="str">
        <f t="shared" si="8"/>
        <v>T5-702</v>
      </c>
      <c r="G175" s="9">
        <v>3152.62</v>
      </c>
      <c r="H175" s="9">
        <f t="shared" si="9"/>
        <v>292.89</v>
      </c>
      <c r="I175" s="9">
        <v>1797</v>
      </c>
      <c r="J175" s="9">
        <f t="shared" si="10"/>
        <v>166.95</v>
      </c>
      <c r="K175" s="9">
        <v>549.92999999999995</v>
      </c>
      <c r="L175" s="9">
        <f t="shared" si="11"/>
        <v>51.09</v>
      </c>
      <c r="M175" s="9">
        <v>300</v>
      </c>
      <c r="N175" s="9">
        <v>200</v>
      </c>
      <c r="O175" s="9">
        <v>0</v>
      </c>
    </row>
    <row r="176" spans="1:15" ht="16.5" x14ac:dyDescent="0.3">
      <c r="A176" s="6">
        <v>175</v>
      </c>
      <c r="B176" s="5" t="s">
        <v>23</v>
      </c>
      <c r="C176" s="4" t="s">
        <v>12</v>
      </c>
      <c r="D176" s="4">
        <v>8</v>
      </c>
      <c r="E176" s="4">
        <v>801</v>
      </c>
      <c r="F176" s="4" t="str">
        <f t="shared" si="8"/>
        <v>T5-801</v>
      </c>
      <c r="G176" s="9">
        <v>3445.75</v>
      </c>
      <c r="H176" s="9">
        <f t="shared" si="9"/>
        <v>320.12</v>
      </c>
      <c r="I176" s="9">
        <v>1964.07</v>
      </c>
      <c r="J176" s="9">
        <f t="shared" si="10"/>
        <v>182.47</v>
      </c>
      <c r="K176" s="9">
        <v>582.87</v>
      </c>
      <c r="L176" s="9">
        <f t="shared" si="11"/>
        <v>54.15</v>
      </c>
      <c r="M176" s="9">
        <v>300</v>
      </c>
      <c r="N176" s="9">
        <v>200</v>
      </c>
      <c r="O176" s="9">
        <v>0</v>
      </c>
    </row>
    <row r="177" spans="1:15" ht="16.5" x14ac:dyDescent="0.3">
      <c r="A177" s="6">
        <v>176</v>
      </c>
      <c r="B177" s="5" t="s">
        <v>22</v>
      </c>
      <c r="C177" s="4" t="s">
        <v>12</v>
      </c>
      <c r="D177" s="4">
        <v>8</v>
      </c>
      <c r="E177" s="4">
        <v>802</v>
      </c>
      <c r="F177" s="4" t="str">
        <f t="shared" si="8"/>
        <v>T5-802</v>
      </c>
      <c r="G177" s="9">
        <v>3152.62</v>
      </c>
      <c r="H177" s="9">
        <f t="shared" si="9"/>
        <v>292.89</v>
      </c>
      <c r="I177" s="9">
        <v>1797</v>
      </c>
      <c r="J177" s="9">
        <f t="shared" si="10"/>
        <v>166.95</v>
      </c>
      <c r="K177" s="9">
        <v>549.92999999999995</v>
      </c>
      <c r="L177" s="9">
        <f t="shared" si="11"/>
        <v>51.09</v>
      </c>
      <c r="M177" s="9">
        <v>300</v>
      </c>
      <c r="N177" s="9">
        <v>200</v>
      </c>
      <c r="O177" s="9">
        <v>0</v>
      </c>
    </row>
    <row r="178" spans="1:15" ht="16.5" x14ac:dyDescent="0.3">
      <c r="A178" s="6">
        <v>177</v>
      </c>
      <c r="B178" s="5" t="s">
        <v>23</v>
      </c>
      <c r="C178" s="4" t="s">
        <v>12</v>
      </c>
      <c r="D178" s="4">
        <v>9</v>
      </c>
      <c r="E178" s="4">
        <v>901</v>
      </c>
      <c r="F178" s="4" t="str">
        <f t="shared" si="8"/>
        <v>T5-901</v>
      </c>
      <c r="G178" s="9">
        <v>3445.75</v>
      </c>
      <c r="H178" s="9">
        <f t="shared" si="9"/>
        <v>320.12</v>
      </c>
      <c r="I178" s="9">
        <v>1964.07</v>
      </c>
      <c r="J178" s="9">
        <f t="shared" si="10"/>
        <v>182.47</v>
      </c>
      <c r="K178" s="9">
        <v>582.87</v>
      </c>
      <c r="L178" s="9">
        <f t="shared" si="11"/>
        <v>54.15</v>
      </c>
      <c r="M178" s="9">
        <v>300</v>
      </c>
      <c r="N178" s="9">
        <v>200</v>
      </c>
      <c r="O178" s="9">
        <v>0</v>
      </c>
    </row>
    <row r="179" spans="1:15" ht="16.5" x14ac:dyDescent="0.3">
      <c r="A179" s="6">
        <v>178</v>
      </c>
      <c r="B179" s="5" t="s">
        <v>22</v>
      </c>
      <c r="C179" s="4" t="s">
        <v>12</v>
      </c>
      <c r="D179" s="4">
        <v>9</v>
      </c>
      <c r="E179" s="4">
        <v>902</v>
      </c>
      <c r="F179" s="4" t="str">
        <f t="shared" si="8"/>
        <v>T5-902</v>
      </c>
      <c r="G179" s="9">
        <v>3152.62</v>
      </c>
      <c r="H179" s="9">
        <f t="shared" si="9"/>
        <v>292.89</v>
      </c>
      <c r="I179" s="9">
        <v>1797</v>
      </c>
      <c r="J179" s="9">
        <f t="shared" si="10"/>
        <v>166.95</v>
      </c>
      <c r="K179" s="9">
        <v>549.92999999999995</v>
      </c>
      <c r="L179" s="9">
        <f t="shared" si="11"/>
        <v>51.09</v>
      </c>
      <c r="M179" s="9">
        <v>300</v>
      </c>
      <c r="N179" s="9">
        <v>200</v>
      </c>
      <c r="O179" s="9">
        <v>0</v>
      </c>
    </row>
    <row r="180" spans="1:15" ht="16.5" x14ac:dyDescent="0.3">
      <c r="A180" s="6">
        <v>179</v>
      </c>
      <c r="B180" s="5" t="s">
        <v>23</v>
      </c>
      <c r="C180" s="4" t="s">
        <v>12</v>
      </c>
      <c r="D180" s="4">
        <v>10</v>
      </c>
      <c r="E180" s="4">
        <v>1001</v>
      </c>
      <c r="F180" s="4" t="str">
        <f t="shared" si="8"/>
        <v>T5-1001</v>
      </c>
      <c r="G180" s="9">
        <v>3445.75</v>
      </c>
      <c r="H180" s="9">
        <f t="shared" si="9"/>
        <v>320.12</v>
      </c>
      <c r="I180" s="9">
        <v>1964.07</v>
      </c>
      <c r="J180" s="9">
        <f t="shared" si="10"/>
        <v>182.47</v>
      </c>
      <c r="K180" s="9">
        <v>582.87</v>
      </c>
      <c r="L180" s="9">
        <f t="shared" si="11"/>
        <v>54.15</v>
      </c>
      <c r="M180" s="9">
        <v>300</v>
      </c>
      <c r="N180" s="9">
        <v>200</v>
      </c>
      <c r="O180" s="9">
        <v>0</v>
      </c>
    </row>
    <row r="181" spans="1:15" ht="16.5" x14ac:dyDescent="0.3">
      <c r="A181" s="6">
        <v>180</v>
      </c>
      <c r="B181" s="5" t="s">
        <v>22</v>
      </c>
      <c r="C181" s="4" t="s">
        <v>12</v>
      </c>
      <c r="D181" s="4">
        <v>10</v>
      </c>
      <c r="E181" s="4">
        <v>1002</v>
      </c>
      <c r="F181" s="4" t="str">
        <f t="shared" si="8"/>
        <v>T5-1002</v>
      </c>
      <c r="G181" s="9">
        <v>3152.62</v>
      </c>
      <c r="H181" s="9">
        <f t="shared" si="9"/>
        <v>292.89</v>
      </c>
      <c r="I181" s="9">
        <v>1797</v>
      </c>
      <c r="J181" s="9">
        <f t="shared" si="10"/>
        <v>166.95</v>
      </c>
      <c r="K181" s="9">
        <v>549.92999999999995</v>
      </c>
      <c r="L181" s="9">
        <f t="shared" si="11"/>
        <v>51.09</v>
      </c>
      <c r="M181" s="9">
        <v>300</v>
      </c>
      <c r="N181" s="9">
        <v>200</v>
      </c>
      <c r="O181" s="9">
        <v>0</v>
      </c>
    </row>
    <row r="182" spans="1:15" ht="16.5" x14ac:dyDescent="0.3">
      <c r="A182" s="6">
        <v>181</v>
      </c>
      <c r="B182" s="5" t="s">
        <v>23</v>
      </c>
      <c r="C182" s="4" t="s">
        <v>12</v>
      </c>
      <c r="D182" s="4">
        <v>11</v>
      </c>
      <c r="E182" s="4">
        <v>1101</v>
      </c>
      <c r="F182" s="4" t="str">
        <f t="shared" si="8"/>
        <v>T5-1101</v>
      </c>
      <c r="G182" s="9">
        <v>3445.75</v>
      </c>
      <c r="H182" s="9">
        <f t="shared" si="9"/>
        <v>320.12</v>
      </c>
      <c r="I182" s="9">
        <v>1964.07</v>
      </c>
      <c r="J182" s="9">
        <f t="shared" si="10"/>
        <v>182.47</v>
      </c>
      <c r="K182" s="9">
        <v>582.87</v>
      </c>
      <c r="L182" s="9">
        <f t="shared" si="11"/>
        <v>54.15</v>
      </c>
      <c r="M182" s="9">
        <v>300</v>
      </c>
      <c r="N182" s="9">
        <v>200</v>
      </c>
      <c r="O182" s="9">
        <v>0</v>
      </c>
    </row>
    <row r="183" spans="1:15" ht="16.5" x14ac:dyDescent="0.3">
      <c r="A183" s="6">
        <v>182</v>
      </c>
      <c r="B183" s="5" t="s">
        <v>22</v>
      </c>
      <c r="C183" s="4" t="s">
        <v>12</v>
      </c>
      <c r="D183" s="4">
        <v>11</v>
      </c>
      <c r="E183" s="4">
        <v>1102</v>
      </c>
      <c r="F183" s="4" t="str">
        <f t="shared" si="8"/>
        <v>T5-1102</v>
      </c>
      <c r="G183" s="9">
        <v>3152.62</v>
      </c>
      <c r="H183" s="9">
        <f t="shared" si="9"/>
        <v>292.89</v>
      </c>
      <c r="I183" s="9">
        <v>1797</v>
      </c>
      <c r="J183" s="9">
        <f t="shared" si="10"/>
        <v>166.95</v>
      </c>
      <c r="K183" s="9">
        <v>549.92999999999995</v>
      </c>
      <c r="L183" s="9">
        <f t="shared" si="11"/>
        <v>51.09</v>
      </c>
      <c r="M183" s="9">
        <v>300</v>
      </c>
      <c r="N183" s="9">
        <v>200</v>
      </c>
      <c r="O183" s="9">
        <v>0</v>
      </c>
    </row>
    <row r="184" spans="1:15" ht="16.5" x14ac:dyDescent="0.3">
      <c r="A184" s="6">
        <v>183</v>
      </c>
      <c r="B184" s="5" t="s">
        <v>23</v>
      </c>
      <c r="C184" s="4" t="s">
        <v>12</v>
      </c>
      <c r="D184" s="4">
        <v>12</v>
      </c>
      <c r="E184" s="4">
        <v>1201</v>
      </c>
      <c r="F184" s="4" t="str">
        <f t="shared" si="8"/>
        <v>T5-1201</v>
      </c>
      <c r="G184" s="9">
        <v>3445.75</v>
      </c>
      <c r="H184" s="9">
        <f t="shared" si="9"/>
        <v>320.12</v>
      </c>
      <c r="I184" s="9">
        <v>1964.07</v>
      </c>
      <c r="J184" s="9">
        <f t="shared" si="10"/>
        <v>182.47</v>
      </c>
      <c r="K184" s="9">
        <v>582.87</v>
      </c>
      <c r="L184" s="9">
        <f t="shared" si="11"/>
        <v>54.15</v>
      </c>
      <c r="M184" s="9">
        <v>150</v>
      </c>
      <c r="N184" s="9">
        <v>50</v>
      </c>
      <c r="O184" s="9">
        <v>100</v>
      </c>
    </row>
    <row r="185" spans="1:15" ht="16.5" x14ac:dyDescent="0.3">
      <c r="A185" s="6">
        <v>184</v>
      </c>
      <c r="B185" s="5" t="s">
        <v>22</v>
      </c>
      <c r="C185" s="4" t="s">
        <v>12</v>
      </c>
      <c r="D185" s="4">
        <v>12</v>
      </c>
      <c r="E185" s="7">
        <v>1202</v>
      </c>
      <c r="F185" s="4" t="str">
        <f t="shared" si="8"/>
        <v>T5-1202</v>
      </c>
      <c r="G185" s="9">
        <v>3152.62</v>
      </c>
      <c r="H185" s="9">
        <f t="shared" si="9"/>
        <v>292.89</v>
      </c>
      <c r="I185" s="9">
        <v>1797</v>
      </c>
      <c r="J185" s="9">
        <f t="shared" si="10"/>
        <v>166.95</v>
      </c>
      <c r="K185" s="9">
        <v>549.92999999999995</v>
      </c>
      <c r="L185" s="9">
        <f t="shared" si="11"/>
        <v>51.09</v>
      </c>
      <c r="M185" s="9">
        <v>150</v>
      </c>
      <c r="N185" s="9">
        <v>50</v>
      </c>
      <c r="O185" s="9">
        <v>100</v>
      </c>
    </row>
    <row r="186" spans="1:15" ht="16.5" x14ac:dyDescent="0.3">
      <c r="A186" s="6">
        <v>185</v>
      </c>
      <c r="B186" s="5" t="s">
        <v>23</v>
      </c>
      <c r="C186" s="4" t="s">
        <v>12</v>
      </c>
      <c r="D186" s="4">
        <v>13</v>
      </c>
      <c r="E186" s="4" t="s">
        <v>14</v>
      </c>
      <c r="F186" s="4" t="str">
        <f t="shared" si="8"/>
        <v>T5-1201A</v>
      </c>
      <c r="G186" s="9">
        <v>3445.75</v>
      </c>
      <c r="H186" s="9">
        <f t="shared" si="9"/>
        <v>320.12</v>
      </c>
      <c r="I186" s="9">
        <v>1964.07</v>
      </c>
      <c r="J186" s="9">
        <f t="shared" si="10"/>
        <v>182.47</v>
      </c>
      <c r="K186" s="9">
        <v>582.87</v>
      </c>
      <c r="L186" s="9">
        <f t="shared" si="11"/>
        <v>54.15</v>
      </c>
      <c r="M186" s="9">
        <v>150</v>
      </c>
      <c r="N186" s="9">
        <v>50</v>
      </c>
      <c r="O186" s="9">
        <v>100</v>
      </c>
    </row>
    <row r="187" spans="1:15" ht="16.5" x14ac:dyDescent="0.3">
      <c r="A187" s="6">
        <v>186</v>
      </c>
      <c r="B187" s="5" t="s">
        <v>22</v>
      </c>
      <c r="C187" s="4" t="s">
        <v>12</v>
      </c>
      <c r="D187" s="4">
        <v>13</v>
      </c>
      <c r="E187" s="4" t="s">
        <v>15</v>
      </c>
      <c r="F187" s="4" t="str">
        <f t="shared" si="8"/>
        <v>T5-1202A</v>
      </c>
      <c r="G187" s="9">
        <v>3152.62</v>
      </c>
      <c r="H187" s="9">
        <f t="shared" si="9"/>
        <v>292.89</v>
      </c>
      <c r="I187" s="9">
        <v>1797</v>
      </c>
      <c r="J187" s="9">
        <f t="shared" si="10"/>
        <v>166.95</v>
      </c>
      <c r="K187" s="9">
        <v>549.92999999999995</v>
      </c>
      <c r="L187" s="9">
        <f t="shared" si="11"/>
        <v>51.09</v>
      </c>
      <c r="M187" s="9">
        <v>150</v>
      </c>
      <c r="N187" s="9">
        <v>50</v>
      </c>
      <c r="O187" s="9">
        <v>100</v>
      </c>
    </row>
    <row r="188" spans="1:15" ht="16.5" x14ac:dyDescent="0.3">
      <c r="A188" s="6">
        <v>187</v>
      </c>
      <c r="B188" s="5" t="s">
        <v>23</v>
      </c>
      <c r="C188" s="4" t="s">
        <v>12</v>
      </c>
      <c r="D188" s="4">
        <v>14</v>
      </c>
      <c r="E188" s="4">
        <v>1401</v>
      </c>
      <c r="F188" s="4" t="str">
        <f t="shared" si="8"/>
        <v>T5-1401</v>
      </c>
      <c r="G188" s="9">
        <v>3445.75</v>
      </c>
      <c r="H188" s="9">
        <f t="shared" si="9"/>
        <v>320.12</v>
      </c>
      <c r="I188" s="9">
        <v>1964.07</v>
      </c>
      <c r="J188" s="9">
        <f t="shared" si="10"/>
        <v>182.47</v>
      </c>
      <c r="K188" s="9">
        <v>582.87</v>
      </c>
      <c r="L188" s="9">
        <f t="shared" si="11"/>
        <v>54.15</v>
      </c>
      <c r="M188" s="9">
        <v>150</v>
      </c>
      <c r="N188" s="9">
        <v>50</v>
      </c>
      <c r="O188" s="9">
        <v>100</v>
      </c>
    </row>
    <row r="189" spans="1:15" ht="16.5" x14ac:dyDescent="0.3">
      <c r="A189" s="6">
        <v>188</v>
      </c>
      <c r="B189" s="5" t="s">
        <v>22</v>
      </c>
      <c r="C189" s="4" t="s">
        <v>12</v>
      </c>
      <c r="D189" s="4">
        <v>14</v>
      </c>
      <c r="E189" s="4">
        <v>1402</v>
      </c>
      <c r="F189" s="4" t="str">
        <f t="shared" si="8"/>
        <v>T5-1402</v>
      </c>
      <c r="G189" s="9">
        <v>3152.62</v>
      </c>
      <c r="H189" s="9">
        <f t="shared" si="9"/>
        <v>292.89</v>
      </c>
      <c r="I189" s="9">
        <v>1797</v>
      </c>
      <c r="J189" s="9">
        <f t="shared" si="10"/>
        <v>166.95</v>
      </c>
      <c r="K189" s="9">
        <v>549.92999999999995</v>
      </c>
      <c r="L189" s="9">
        <f t="shared" si="11"/>
        <v>51.09</v>
      </c>
      <c r="M189" s="9">
        <v>150</v>
      </c>
      <c r="N189" s="9">
        <v>50</v>
      </c>
      <c r="O189" s="9">
        <v>100</v>
      </c>
    </row>
    <row r="190" spans="1:15" ht="16.5" x14ac:dyDescent="0.3">
      <c r="A190" s="6">
        <v>189</v>
      </c>
      <c r="B190" s="5" t="s">
        <v>23</v>
      </c>
      <c r="C190" s="4" t="s">
        <v>12</v>
      </c>
      <c r="D190" s="4">
        <v>15</v>
      </c>
      <c r="E190" s="4">
        <v>1501</v>
      </c>
      <c r="F190" s="4" t="str">
        <f t="shared" si="8"/>
        <v>T5-1501</v>
      </c>
      <c r="G190" s="9">
        <v>3445.75</v>
      </c>
      <c r="H190" s="9">
        <f t="shared" si="9"/>
        <v>320.12</v>
      </c>
      <c r="I190" s="9">
        <v>1964.07</v>
      </c>
      <c r="J190" s="9">
        <f t="shared" si="10"/>
        <v>182.47</v>
      </c>
      <c r="K190" s="9">
        <v>582.87</v>
      </c>
      <c r="L190" s="9">
        <f t="shared" si="11"/>
        <v>54.15</v>
      </c>
      <c r="M190" s="9">
        <v>150</v>
      </c>
      <c r="N190" s="9">
        <v>50</v>
      </c>
      <c r="O190" s="9">
        <v>100</v>
      </c>
    </row>
    <row r="191" spans="1:15" ht="16.5" x14ac:dyDescent="0.3">
      <c r="A191" s="6">
        <v>190</v>
      </c>
      <c r="B191" s="5" t="s">
        <v>22</v>
      </c>
      <c r="C191" s="4" t="s">
        <v>12</v>
      </c>
      <c r="D191" s="4">
        <v>15</v>
      </c>
      <c r="E191" s="4">
        <v>1502</v>
      </c>
      <c r="F191" s="4" t="str">
        <f t="shared" si="8"/>
        <v>T5-1502</v>
      </c>
      <c r="G191" s="9">
        <v>3152.62</v>
      </c>
      <c r="H191" s="9">
        <f t="shared" si="9"/>
        <v>292.89</v>
      </c>
      <c r="I191" s="9">
        <v>1797</v>
      </c>
      <c r="J191" s="9">
        <f t="shared" si="10"/>
        <v>166.95</v>
      </c>
      <c r="K191" s="9">
        <v>549.92999999999995</v>
      </c>
      <c r="L191" s="9">
        <f t="shared" si="11"/>
        <v>51.09</v>
      </c>
      <c r="M191" s="9">
        <v>150</v>
      </c>
      <c r="N191" s="9">
        <v>50</v>
      </c>
      <c r="O191" s="9">
        <v>100</v>
      </c>
    </row>
    <row r="192" spans="1:15" ht="16.5" x14ac:dyDescent="0.3">
      <c r="A192" s="6">
        <v>191</v>
      </c>
      <c r="B192" s="5" t="s">
        <v>23</v>
      </c>
      <c r="C192" s="4" t="s">
        <v>12</v>
      </c>
      <c r="D192" s="4">
        <v>16</v>
      </c>
      <c r="E192" s="4">
        <v>1601</v>
      </c>
      <c r="F192" s="4" t="str">
        <f t="shared" si="8"/>
        <v>T5-1601</v>
      </c>
      <c r="G192" s="9">
        <v>3445.75</v>
      </c>
      <c r="H192" s="9">
        <f t="shared" si="9"/>
        <v>320.12</v>
      </c>
      <c r="I192" s="9">
        <v>1964.07</v>
      </c>
      <c r="J192" s="9">
        <f t="shared" si="10"/>
        <v>182.47</v>
      </c>
      <c r="K192" s="9">
        <v>582.87</v>
      </c>
      <c r="L192" s="9">
        <f t="shared" si="11"/>
        <v>54.15</v>
      </c>
      <c r="M192" s="9">
        <v>150</v>
      </c>
      <c r="N192" s="9">
        <v>50</v>
      </c>
      <c r="O192" s="9">
        <v>100</v>
      </c>
    </row>
    <row r="193" spans="1:15" ht="16.5" x14ac:dyDescent="0.3">
      <c r="A193" s="6">
        <v>192</v>
      </c>
      <c r="B193" s="5" t="s">
        <v>22</v>
      </c>
      <c r="C193" s="4" t="s">
        <v>12</v>
      </c>
      <c r="D193" s="4">
        <v>16</v>
      </c>
      <c r="E193" s="4">
        <v>1602</v>
      </c>
      <c r="F193" s="4" t="str">
        <f t="shared" si="8"/>
        <v>T5-1602</v>
      </c>
      <c r="G193" s="9">
        <v>3152.62</v>
      </c>
      <c r="H193" s="9">
        <f t="shared" si="9"/>
        <v>292.89</v>
      </c>
      <c r="I193" s="9">
        <v>1797</v>
      </c>
      <c r="J193" s="9">
        <f t="shared" si="10"/>
        <v>166.95</v>
      </c>
      <c r="K193" s="9">
        <v>549.92999999999995</v>
      </c>
      <c r="L193" s="9">
        <f t="shared" si="11"/>
        <v>51.09</v>
      </c>
      <c r="M193" s="9">
        <v>150</v>
      </c>
      <c r="N193" s="9">
        <v>50</v>
      </c>
      <c r="O193" s="9">
        <v>100</v>
      </c>
    </row>
    <row r="194" spans="1:15" ht="16.5" x14ac:dyDescent="0.3">
      <c r="A194" s="6">
        <v>193</v>
      </c>
      <c r="B194" s="5" t="s">
        <v>23</v>
      </c>
      <c r="C194" s="4" t="s">
        <v>12</v>
      </c>
      <c r="D194" s="4">
        <v>17</v>
      </c>
      <c r="E194" s="4">
        <v>1701</v>
      </c>
      <c r="F194" s="4" t="str">
        <f t="shared" ref="F194:F244" si="12">CONCATENATE(C194,"-",E194)</f>
        <v>T5-1701</v>
      </c>
      <c r="G194" s="9">
        <v>3445.75</v>
      </c>
      <c r="H194" s="9">
        <f t="shared" ref="H194:H244" si="13">ROUND((G194/10.764),2)</f>
        <v>320.12</v>
      </c>
      <c r="I194" s="9">
        <v>1964.07</v>
      </c>
      <c r="J194" s="9">
        <f t="shared" ref="J194:J244" si="14">ROUND((I194/10.764),2)</f>
        <v>182.47</v>
      </c>
      <c r="K194" s="9">
        <v>582.87</v>
      </c>
      <c r="L194" s="9">
        <f t="shared" ref="L194:L244" si="15">ROUND((K194/10.764),2)</f>
        <v>54.15</v>
      </c>
      <c r="M194" s="9">
        <v>150</v>
      </c>
      <c r="N194" s="9">
        <v>50</v>
      </c>
      <c r="O194" s="9">
        <v>100</v>
      </c>
    </row>
    <row r="195" spans="1:15" ht="16.5" x14ac:dyDescent="0.3">
      <c r="A195" s="6">
        <v>194</v>
      </c>
      <c r="B195" s="5" t="s">
        <v>22</v>
      </c>
      <c r="C195" s="4" t="s">
        <v>12</v>
      </c>
      <c r="D195" s="4">
        <v>17</v>
      </c>
      <c r="E195" s="4">
        <v>1702</v>
      </c>
      <c r="F195" s="4" t="str">
        <f t="shared" si="12"/>
        <v>T5-1702</v>
      </c>
      <c r="G195" s="9">
        <v>3152.62</v>
      </c>
      <c r="H195" s="9">
        <f t="shared" si="13"/>
        <v>292.89</v>
      </c>
      <c r="I195" s="9">
        <v>1797</v>
      </c>
      <c r="J195" s="9">
        <f t="shared" si="14"/>
        <v>166.95</v>
      </c>
      <c r="K195" s="9">
        <v>549.92999999999995</v>
      </c>
      <c r="L195" s="9">
        <f t="shared" si="15"/>
        <v>51.09</v>
      </c>
      <c r="M195" s="9">
        <v>150</v>
      </c>
      <c r="N195" s="9">
        <v>50</v>
      </c>
      <c r="O195" s="9">
        <v>100</v>
      </c>
    </row>
    <row r="196" spans="1:15" ht="16.5" x14ac:dyDescent="0.3">
      <c r="A196" s="6">
        <v>195</v>
      </c>
      <c r="B196" s="5" t="s">
        <v>23</v>
      </c>
      <c r="C196" s="4" t="s">
        <v>12</v>
      </c>
      <c r="D196" s="4">
        <v>18</v>
      </c>
      <c r="E196" s="4">
        <v>1801</v>
      </c>
      <c r="F196" s="4" t="str">
        <f t="shared" si="12"/>
        <v>T5-1801</v>
      </c>
      <c r="G196" s="9">
        <v>3445.75</v>
      </c>
      <c r="H196" s="9">
        <f t="shared" si="13"/>
        <v>320.12</v>
      </c>
      <c r="I196" s="9">
        <v>1964.07</v>
      </c>
      <c r="J196" s="9">
        <f t="shared" si="14"/>
        <v>182.47</v>
      </c>
      <c r="K196" s="9">
        <v>582.87</v>
      </c>
      <c r="L196" s="9">
        <f t="shared" si="15"/>
        <v>54.15</v>
      </c>
      <c r="M196" s="9">
        <v>150</v>
      </c>
      <c r="N196" s="9">
        <v>50</v>
      </c>
      <c r="O196" s="9">
        <v>100</v>
      </c>
    </row>
    <row r="197" spans="1:15" ht="16.5" x14ac:dyDescent="0.3">
      <c r="A197" s="6">
        <v>196</v>
      </c>
      <c r="B197" s="5" t="s">
        <v>22</v>
      </c>
      <c r="C197" s="4" t="s">
        <v>12</v>
      </c>
      <c r="D197" s="4">
        <v>18</v>
      </c>
      <c r="E197" s="4">
        <v>1802</v>
      </c>
      <c r="F197" s="4" t="str">
        <f t="shared" si="12"/>
        <v>T5-1802</v>
      </c>
      <c r="G197" s="9">
        <v>3152.62</v>
      </c>
      <c r="H197" s="9">
        <f t="shared" si="13"/>
        <v>292.89</v>
      </c>
      <c r="I197" s="9">
        <v>1797</v>
      </c>
      <c r="J197" s="9">
        <f t="shared" si="14"/>
        <v>166.95</v>
      </c>
      <c r="K197" s="9">
        <v>549.92999999999995</v>
      </c>
      <c r="L197" s="9">
        <f t="shared" si="15"/>
        <v>51.09</v>
      </c>
      <c r="M197" s="9">
        <v>150</v>
      </c>
      <c r="N197" s="9">
        <v>50</v>
      </c>
      <c r="O197" s="9">
        <v>100</v>
      </c>
    </row>
    <row r="198" spans="1:15" ht="16.5" x14ac:dyDescent="0.3">
      <c r="A198" s="6">
        <v>197</v>
      </c>
      <c r="B198" s="5" t="s">
        <v>23</v>
      </c>
      <c r="C198" s="4" t="s">
        <v>12</v>
      </c>
      <c r="D198" s="4">
        <v>19</v>
      </c>
      <c r="E198" s="4">
        <v>1901</v>
      </c>
      <c r="F198" s="4" t="str">
        <f t="shared" si="12"/>
        <v>T5-1901</v>
      </c>
      <c r="G198" s="9">
        <v>3445.75</v>
      </c>
      <c r="H198" s="9">
        <f t="shared" si="13"/>
        <v>320.12</v>
      </c>
      <c r="I198" s="9">
        <v>1964.07</v>
      </c>
      <c r="J198" s="9">
        <f t="shared" si="14"/>
        <v>182.47</v>
      </c>
      <c r="K198" s="9">
        <v>582.87</v>
      </c>
      <c r="L198" s="9">
        <f t="shared" si="15"/>
        <v>54.15</v>
      </c>
      <c r="M198" s="9">
        <v>150</v>
      </c>
      <c r="N198" s="9">
        <v>50</v>
      </c>
      <c r="O198" s="9">
        <v>100</v>
      </c>
    </row>
    <row r="199" spans="1:15" ht="16.5" x14ac:dyDescent="0.3">
      <c r="A199" s="6">
        <v>198</v>
      </c>
      <c r="B199" s="5" t="s">
        <v>22</v>
      </c>
      <c r="C199" s="4" t="s">
        <v>12</v>
      </c>
      <c r="D199" s="4">
        <v>19</v>
      </c>
      <c r="E199" s="4">
        <v>1902</v>
      </c>
      <c r="F199" s="4" t="str">
        <f t="shared" si="12"/>
        <v>T5-1902</v>
      </c>
      <c r="G199" s="9">
        <v>3152.62</v>
      </c>
      <c r="H199" s="9">
        <f t="shared" si="13"/>
        <v>292.89</v>
      </c>
      <c r="I199" s="9">
        <v>1797</v>
      </c>
      <c r="J199" s="9">
        <f t="shared" si="14"/>
        <v>166.95</v>
      </c>
      <c r="K199" s="9">
        <v>549.92999999999995</v>
      </c>
      <c r="L199" s="9">
        <f t="shared" si="15"/>
        <v>51.09</v>
      </c>
      <c r="M199" s="9">
        <v>150</v>
      </c>
      <c r="N199" s="9">
        <v>50</v>
      </c>
      <c r="O199" s="9">
        <v>100</v>
      </c>
    </row>
    <row r="200" spans="1:15" ht="16.5" x14ac:dyDescent="0.3">
      <c r="A200" s="6">
        <v>199</v>
      </c>
      <c r="B200" s="5" t="s">
        <v>23</v>
      </c>
      <c r="C200" s="4" t="s">
        <v>12</v>
      </c>
      <c r="D200" s="4">
        <v>20</v>
      </c>
      <c r="E200" s="4">
        <v>2001</v>
      </c>
      <c r="F200" s="4" t="str">
        <f t="shared" si="12"/>
        <v>T5-2001</v>
      </c>
      <c r="G200" s="9">
        <v>3445.75</v>
      </c>
      <c r="H200" s="9">
        <f t="shared" si="13"/>
        <v>320.12</v>
      </c>
      <c r="I200" s="9">
        <v>1964.07</v>
      </c>
      <c r="J200" s="9">
        <f t="shared" si="14"/>
        <v>182.47</v>
      </c>
      <c r="K200" s="9">
        <v>582.87</v>
      </c>
      <c r="L200" s="9">
        <f t="shared" si="15"/>
        <v>54.15</v>
      </c>
      <c r="M200" s="9">
        <v>150</v>
      </c>
      <c r="N200" s="9">
        <v>50</v>
      </c>
      <c r="O200" s="9">
        <v>100</v>
      </c>
    </row>
    <row r="201" spans="1:15" ht="16.5" x14ac:dyDescent="0.3">
      <c r="A201" s="6">
        <v>200</v>
      </c>
      <c r="B201" s="5" t="s">
        <v>22</v>
      </c>
      <c r="C201" s="4" t="s">
        <v>12</v>
      </c>
      <c r="D201" s="4">
        <v>20</v>
      </c>
      <c r="E201" s="8">
        <v>2002</v>
      </c>
      <c r="F201" s="4" t="str">
        <f t="shared" si="12"/>
        <v>T5-2002</v>
      </c>
      <c r="G201" s="9">
        <v>3152.62</v>
      </c>
      <c r="H201" s="9">
        <f t="shared" si="13"/>
        <v>292.89</v>
      </c>
      <c r="I201" s="9">
        <v>1797</v>
      </c>
      <c r="J201" s="9">
        <f t="shared" si="14"/>
        <v>166.95</v>
      </c>
      <c r="K201" s="9">
        <v>549.92999999999995</v>
      </c>
      <c r="L201" s="9">
        <f t="shared" si="15"/>
        <v>51.09</v>
      </c>
      <c r="M201" s="9">
        <v>150</v>
      </c>
      <c r="N201" s="9">
        <v>50</v>
      </c>
      <c r="O201" s="9">
        <v>100</v>
      </c>
    </row>
    <row r="202" spans="1:15" ht="16.5" x14ac:dyDescent="0.3">
      <c r="A202" s="6">
        <v>201</v>
      </c>
      <c r="B202" s="5" t="s">
        <v>23</v>
      </c>
      <c r="C202" s="4" t="s">
        <v>12</v>
      </c>
      <c r="D202" s="4">
        <v>21</v>
      </c>
      <c r="E202" s="4">
        <v>2101</v>
      </c>
      <c r="F202" s="4" t="str">
        <f t="shared" si="12"/>
        <v>T5-2101</v>
      </c>
      <c r="G202" s="9">
        <v>3445.75</v>
      </c>
      <c r="H202" s="9">
        <f t="shared" si="13"/>
        <v>320.12</v>
      </c>
      <c r="I202" s="9">
        <v>1964.07</v>
      </c>
      <c r="J202" s="9">
        <f t="shared" si="14"/>
        <v>182.47</v>
      </c>
      <c r="K202" s="9">
        <v>582.87</v>
      </c>
      <c r="L202" s="9">
        <f t="shared" si="15"/>
        <v>54.15</v>
      </c>
      <c r="M202" s="9">
        <v>150</v>
      </c>
      <c r="N202" s="9">
        <v>50</v>
      </c>
      <c r="O202" s="9">
        <v>100</v>
      </c>
    </row>
    <row r="203" spans="1:15" ht="16.5" x14ac:dyDescent="0.3">
      <c r="A203" s="6">
        <v>202</v>
      </c>
      <c r="B203" s="5" t="s">
        <v>22</v>
      </c>
      <c r="C203" s="4" t="s">
        <v>12</v>
      </c>
      <c r="D203" s="4">
        <v>21</v>
      </c>
      <c r="E203" s="4">
        <v>2102</v>
      </c>
      <c r="F203" s="4" t="str">
        <f t="shared" si="12"/>
        <v>T5-2102</v>
      </c>
      <c r="G203" s="9">
        <v>3152.62</v>
      </c>
      <c r="H203" s="9">
        <f t="shared" si="13"/>
        <v>292.89</v>
      </c>
      <c r="I203" s="9">
        <v>1797</v>
      </c>
      <c r="J203" s="9">
        <f t="shared" si="14"/>
        <v>166.95</v>
      </c>
      <c r="K203" s="9">
        <v>549.92999999999995</v>
      </c>
      <c r="L203" s="9">
        <f t="shared" si="15"/>
        <v>51.09</v>
      </c>
      <c r="M203" s="9">
        <v>150</v>
      </c>
      <c r="N203" s="9">
        <v>50</v>
      </c>
      <c r="O203" s="9">
        <v>100</v>
      </c>
    </row>
    <row r="204" spans="1:15" ht="16.5" x14ac:dyDescent="0.3">
      <c r="A204" s="6">
        <v>203</v>
      </c>
      <c r="B204" s="5" t="s">
        <v>23</v>
      </c>
      <c r="C204" s="4" t="s">
        <v>12</v>
      </c>
      <c r="D204" s="4">
        <v>22</v>
      </c>
      <c r="E204" s="4">
        <v>2201</v>
      </c>
      <c r="F204" s="4" t="str">
        <f t="shared" si="12"/>
        <v>T5-2201</v>
      </c>
      <c r="G204" s="9">
        <v>3445.75</v>
      </c>
      <c r="H204" s="9">
        <f t="shared" si="13"/>
        <v>320.12</v>
      </c>
      <c r="I204" s="9">
        <v>1964.07</v>
      </c>
      <c r="J204" s="9">
        <f t="shared" si="14"/>
        <v>182.47</v>
      </c>
      <c r="K204" s="9">
        <v>582.87</v>
      </c>
      <c r="L204" s="9">
        <f t="shared" si="15"/>
        <v>54.15</v>
      </c>
      <c r="M204" s="9">
        <v>100</v>
      </c>
      <c r="N204" s="9">
        <v>0</v>
      </c>
      <c r="O204" s="9">
        <v>300</v>
      </c>
    </row>
    <row r="205" spans="1:15" ht="16.5" x14ac:dyDescent="0.3">
      <c r="A205" s="6">
        <v>204</v>
      </c>
      <c r="B205" s="5" t="s">
        <v>22</v>
      </c>
      <c r="C205" s="4" t="s">
        <v>12</v>
      </c>
      <c r="D205" s="4">
        <v>22</v>
      </c>
      <c r="E205" s="4">
        <v>2202</v>
      </c>
      <c r="F205" s="4" t="str">
        <f t="shared" si="12"/>
        <v>T5-2202</v>
      </c>
      <c r="G205" s="9">
        <v>3152.62</v>
      </c>
      <c r="H205" s="9">
        <f t="shared" si="13"/>
        <v>292.89</v>
      </c>
      <c r="I205" s="9">
        <v>1797</v>
      </c>
      <c r="J205" s="9">
        <f t="shared" si="14"/>
        <v>166.95</v>
      </c>
      <c r="K205" s="9">
        <v>549.92999999999995</v>
      </c>
      <c r="L205" s="9">
        <f t="shared" si="15"/>
        <v>51.09</v>
      </c>
      <c r="M205" s="9">
        <v>100</v>
      </c>
      <c r="N205" s="9">
        <v>0</v>
      </c>
      <c r="O205" s="9">
        <v>300</v>
      </c>
    </row>
    <row r="206" spans="1:15" ht="16.5" x14ac:dyDescent="0.3">
      <c r="A206" s="6">
        <v>205</v>
      </c>
      <c r="B206" s="5" t="s">
        <v>23</v>
      </c>
      <c r="C206" s="4" t="s">
        <v>12</v>
      </c>
      <c r="D206" s="4">
        <v>23</v>
      </c>
      <c r="E206" s="4">
        <v>2301</v>
      </c>
      <c r="F206" s="4" t="str">
        <f t="shared" si="12"/>
        <v>T5-2301</v>
      </c>
      <c r="G206" s="9">
        <v>3445.75</v>
      </c>
      <c r="H206" s="9">
        <f t="shared" si="13"/>
        <v>320.12</v>
      </c>
      <c r="I206" s="9">
        <v>1964.07</v>
      </c>
      <c r="J206" s="9">
        <f t="shared" si="14"/>
        <v>182.47</v>
      </c>
      <c r="K206" s="9">
        <v>582.87</v>
      </c>
      <c r="L206" s="9">
        <f t="shared" si="15"/>
        <v>54.15</v>
      </c>
      <c r="M206" s="9">
        <v>100</v>
      </c>
      <c r="N206" s="9">
        <v>0</v>
      </c>
      <c r="O206" s="9">
        <v>300</v>
      </c>
    </row>
    <row r="207" spans="1:15" ht="16.5" x14ac:dyDescent="0.3">
      <c r="A207" s="6">
        <v>206</v>
      </c>
      <c r="B207" s="5" t="s">
        <v>22</v>
      </c>
      <c r="C207" s="4" t="s">
        <v>12</v>
      </c>
      <c r="D207" s="4">
        <v>23</v>
      </c>
      <c r="E207" s="4">
        <v>2302</v>
      </c>
      <c r="F207" s="4" t="str">
        <f t="shared" si="12"/>
        <v>T5-2302</v>
      </c>
      <c r="G207" s="9">
        <v>3152.62</v>
      </c>
      <c r="H207" s="9">
        <f t="shared" si="13"/>
        <v>292.89</v>
      </c>
      <c r="I207" s="9">
        <v>1797</v>
      </c>
      <c r="J207" s="9">
        <f t="shared" si="14"/>
        <v>166.95</v>
      </c>
      <c r="K207" s="9">
        <v>549.92999999999995</v>
      </c>
      <c r="L207" s="9">
        <f t="shared" si="15"/>
        <v>51.09</v>
      </c>
      <c r="M207" s="9">
        <v>100</v>
      </c>
      <c r="N207" s="9">
        <v>0</v>
      </c>
      <c r="O207" s="9">
        <v>300</v>
      </c>
    </row>
    <row r="208" spans="1:15" ht="16.5" x14ac:dyDescent="0.3">
      <c r="A208" s="6">
        <v>207</v>
      </c>
      <c r="B208" s="5" t="s">
        <v>23</v>
      </c>
      <c r="C208" s="4" t="s">
        <v>12</v>
      </c>
      <c r="D208" s="4">
        <v>24</v>
      </c>
      <c r="E208" s="4">
        <v>2401</v>
      </c>
      <c r="F208" s="4" t="str">
        <f t="shared" si="12"/>
        <v>T5-2401</v>
      </c>
      <c r="G208" s="9">
        <v>3445.75</v>
      </c>
      <c r="H208" s="9">
        <f t="shared" si="13"/>
        <v>320.12</v>
      </c>
      <c r="I208" s="9">
        <v>1964.07</v>
      </c>
      <c r="J208" s="9">
        <f t="shared" si="14"/>
        <v>182.47</v>
      </c>
      <c r="K208" s="9">
        <v>582.87</v>
      </c>
      <c r="L208" s="9">
        <f t="shared" si="15"/>
        <v>54.15</v>
      </c>
      <c r="M208" s="9">
        <v>100</v>
      </c>
      <c r="N208" s="9">
        <v>0</v>
      </c>
      <c r="O208" s="9">
        <v>300</v>
      </c>
    </row>
    <row r="209" spans="1:15" ht="16.5" x14ac:dyDescent="0.3">
      <c r="A209" s="6">
        <v>208</v>
      </c>
      <c r="B209" s="5" t="s">
        <v>22</v>
      </c>
      <c r="C209" s="4" t="s">
        <v>12</v>
      </c>
      <c r="D209" s="4">
        <v>24</v>
      </c>
      <c r="E209" s="4">
        <v>2402</v>
      </c>
      <c r="F209" s="4" t="str">
        <f t="shared" si="12"/>
        <v>T5-2402</v>
      </c>
      <c r="G209" s="9">
        <v>3152.62</v>
      </c>
      <c r="H209" s="9">
        <f t="shared" si="13"/>
        <v>292.89</v>
      </c>
      <c r="I209" s="9">
        <v>1797</v>
      </c>
      <c r="J209" s="9">
        <f t="shared" si="14"/>
        <v>166.95</v>
      </c>
      <c r="K209" s="9">
        <v>549.92999999999995</v>
      </c>
      <c r="L209" s="9">
        <f t="shared" si="15"/>
        <v>51.09</v>
      </c>
      <c r="M209" s="9">
        <v>100</v>
      </c>
      <c r="N209" s="9">
        <v>0</v>
      </c>
      <c r="O209" s="9">
        <v>300</v>
      </c>
    </row>
    <row r="210" spans="1:15" ht="16.5" x14ac:dyDescent="0.3">
      <c r="A210" s="6">
        <v>209</v>
      </c>
      <c r="B210" s="5" t="s">
        <v>23</v>
      </c>
      <c r="C210" s="4" t="s">
        <v>12</v>
      </c>
      <c r="D210" s="4">
        <v>25</v>
      </c>
      <c r="E210" s="4">
        <v>2501</v>
      </c>
      <c r="F210" s="4" t="str">
        <f t="shared" si="12"/>
        <v>T5-2501</v>
      </c>
      <c r="G210" s="9">
        <v>3445.75</v>
      </c>
      <c r="H210" s="9">
        <f t="shared" si="13"/>
        <v>320.12</v>
      </c>
      <c r="I210" s="9">
        <v>1964.07</v>
      </c>
      <c r="J210" s="9">
        <f t="shared" si="14"/>
        <v>182.47</v>
      </c>
      <c r="K210" s="9">
        <v>582.87</v>
      </c>
      <c r="L210" s="9">
        <f t="shared" si="15"/>
        <v>54.15</v>
      </c>
      <c r="M210" s="9">
        <v>100</v>
      </c>
      <c r="N210" s="9">
        <v>0</v>
      </c>
      <c r="O210" s="9">
        <v>300</v>
      </c>
    </row>
    <row r="211" spans="1:15" ht="16.5" x14ac:dyDescent="0.3">
      <c r="A211" s="6">
        <v>210</v>
      </c>
      <c r="B211" s="5" t="s">
        <v>22</v>
      </c>
      <c r="C211" s="4" t="s">
        <v>12</v>
      </c>
      <c r="D211" s="4">
        <v>25</v>
      </c>
      <c r="E211" s="4">
        <v>2502</v>
      </c>
      <c r="F211" s="4" t="str">
        <f t="shared" si="12"/>
        <v>T5-2502</v>
      </c>
      <c r="G211" s="9">
        <v>3152.62</v>
      </c>
      <c r="H211" s="9">
        <f t="shared" si="13"/>
        <v>292.89</v>
      </c>
      <c r="I211" s="9">
        <v>1797</v>
      </c>
      <c r="J211" s="9">
        <f t="shared" si="14"/>
        <v>166.95</v>
      </c>
      <c r="K211" s="9">
        <v>549.92999999999995</v>
      </c>
      <c r="L211" s="9">
        <f t="shared" si="15"/>
        <v>51.09</v>
      </c>
      <c r="M211" s="9">
        <v>100</v>
      </c>
      <c r="N211" s="9">
        <v>0</v>
      </c>
      <c r="O211" s="9">
        <v>300</v>
      </c>
    </row>
    <row r="212" spans="1:15" ht="16.5" x14ac:dyDescent="0.3">
      <c r="A212" s="6">
        <v>211</v>
      </c>
      <c r="B212" s="5" t="s">
        <v>23</v>
      </c>
      <c r="C212" s="4" t="s">
        <v>12</v>
      </c>
      <c r="D212" s="4">
        <v>26</v>
      </c>
      <c r="E212" s="4">
        <v>2601</v>
      </c>
      <c r="F212" s="4" t="str">
        <f t="shared" si="12"/>
        <v>T5-2601</v>
      </c>
      <c r="G212" s="9">
        <v>3445.75</v>
      </c>
      <c r="H212" s="9">
        <f t="shared" si="13"/>
        <v>320.12</v>
      </c>
      <c r="I212" s="9">
        <v>1964.07</v>
      </c>
      <c r="J212" s="9">
        <f t="shared" si="14"/>
        <v>182.47</v>
      </c>
      <c r="K212" s="9">
        <v>582.87</v>
      </c>
      <c r="L212" s="9">
        <f t="shared" si="15"/>
        <v>54.15</v>
      </c>
      <c r="M212" s="9">
        <v>100</v>
      </c>
      <c r="N212" s="9">
        <v>0</v>
      </c>
      <c r="O212" s="9">
        <v>300</v>
      </c>
    </row>
    <row r="213" spans="1:15" ht="16.5" x14ac:dyDescent="0.3">
      <c r="A213" s="6">
        <v>212</v>
      </c>
      <c r="B213" s="5" t="s">
        <v>22</v>
      </c>
      <c r="C213" s="4" t="s">
        <v>12</v>
      </c>
      <c r="D213" s="4">
        <v>26</v>
      </c>
      <c r="E213" s="4">
        <v>2602</v>
      </c>
      <c r="F213" s="4" t="str">
        <f t="shared" si="12"/>
        <v>T5-2602</v>
      </c>
      <c r="G213" s="9">
        <v>3152.62</v>
      </c>
      <c r="H213" s="9">
        <f t="shared" si="13"/>
        <v>292.89</v>
      </c>
      <c r="I213" s="9">
        <v>1797</v>
      </c>
      <c r="J213" s="9">
        <f t="shared" si="14"/>
        <v>166.95</v>
      </c>
      <c r="K213" s="9">
        <v>549.92999999999995</v>
      </c>
      <c r="L213" s="9">
        <f t="shared" si="15"/>
        <v>51.09</v>
      </c>
      <c r="M213" s="9">
        <v>100</v>
      </c>
      <c r="N213" s="9">
        <v>0</v>
      </c>
      <c r="O213" s="9">
        <v>300</v>
      </c>
    </row>
    <row r="214" spans="1:15" ht="16.5" x14ac:dyDescent="0.3">
      <c r="A214" s="6">
        <v>213</v>
      </c>
      <c r="B214" s="5" t="s">
        <v>23</v>
      </c>
      <c r="C214" s="4" t="s">
        <v>12</v>
      </c>
      <c r="D214" s="4">
        <v>27</v>
      </c>
      <c r="E214" s="4">
        <v>2701</v>
      </c>
      <c r="F214" s="4" t="str">
        <f t="shared" si="12"/>
        <v>T5-2701</v>
      </c>
      <c r="G214" s="9">
        <v>3445.75</v>
      </c>
      <c r="H214" s="9">
        <f t="shared" si="13"/>
        <v>320.12</v>
      </c>
      <c r="I214" s="9">
        <v>1964.07</v>
      </c>
      <c r="J214" s="9">
        <f t="shared" si="14"/>
        <v>182.47</v>
      </c>
      <c r="K214" s="9">
        <v>582.87</v>
      </c>
      <c r="L214" s="9">
        <f t="shared" si="15"/>
        <v>54.15</v>
      </c>
      <c r="M214" s="9">
        <v>100</v>
      </c>
      <c r="N214" s="9">
        <v>0</v>
      </c>
      <c r="O214" s="9">
        <v>300</v>
      </c>
    </row>
    <row r="215" spans="1:15" ht="16.5" x14ac:dyDescent="0.3">
      <c r="A215" s="6">
        <v>214</v>
      </c>
      <c r="B215" s="5" t="s">
        <v>22</v>
      </c>
      <c r="C215" s="4" t="s">
        <v>12</v>
      </c>
      <c r="D215" s="4">
        <v>27</v>
      </c>
      <c r="E215" s="4">
        <v>2702</v>
      </c>
      <c r="F215" s="4" t="str">
        <f t="shared" si="12"/>
        <v>T5-2702</v>
      </c>
      <c r="G215" s="9">
        <v>3152.62</v>
      </c>
      <c r="H215" s="9">
        <f t="shared" si="13"/>
        <v>292.89</v>
      </c>
      <c r="I215" s="9">
        <v>1797</v>
      </c>
      <c r="J215" s="9">
        <f t="shared" si="14"/>
        <v>166.95</v>
      </c>
      <c r="K215" s="9">
        <v>549.92999999999995</v>
      </c>
      <c r="L215" s="9">
        <f t="shared" si="15"/>
        <v>51.09</v>
      </c>
      <c r="M215" s="9">
        <v>100</v>
      </c>
      <c r="N215" s="9">
        <v>0</v>
      </c>
      <c r="O215" s="9">
        <v>300</v>
      </c>
    </row>
    <row r="216" spans="1:15" ht="16.5" x14ac:dyDescent="0.3">
      <c r="A216" s="6">
        <v>215</v>
      </c>
      <c r="B216" s="5" t="s">
        <v>23</v>
      </c>
      <c r="C216" s="4" t="s">
        <v>12</v>
      </c>
      <c r="D216" s="4">
        <v>28</v>
      </c>
      <c r="E216" s="4">
        <v>2801</v>
      </c>
      <c r="F216" s="4" t="str">
        <f t="shared" si="12"/>
        <v>T5-2801</v>
      </c>
      <c r="G216" s="9">
        <v>3445.75</v>
      </c>
      <c r="H216" s="9">
        <f t="shared" si="13"/>
        <v>320.12</v>
      </c>
      <c r="I216" s="9">
        <v>1964.07</v>
      </c>
      <c r="J216" s="9">
        <f t="shared" si="14"/>
        <v>182.47</v>
      </c>
      <c r="K216" s="9">
        <v>582.87</v>
      </c>
      <c r="L216" s="9">
        <f t="shared" si="15"/>
        <v>54.15</v>
      </c>
      <c r="M216" s="9">
        <v>100</v>
      </c>
      <c r="N216" s="9">
        <v>0</v>
      </c>
      <c r="O216" s="9">
        <v>300</v>
      </c>
    </row>
    <row r="217" spans="1:15" ht="16.5" x14ac:dyDescent="0.3">
      <c r="A217" s="6">
        <v>216</v>
      </c>
      <c r="B217" s="5" t="s">
        <v>22</v>
      </c>
      <c r="C217" s="4" t="s">
        <v>12</v>
      </c>
      <c r="D217" s="4">
        <v>28</v>
      </c>
      <c r="E217" s="4">
        <v>2802</v>
      </c>
      <c r="F217" s="4" t="str">
        <f t="shared" si="12"/>
        <v>T5-2802</v>
      </c>
      <c r="G217" s="9">
        <v>3152.62</v>
      </c>
      <c r="H217" s="9">
        <f t="shared" si="13"/>
        <v>292.89</v>
      </c>
      <c r="I217" s="9">
        <v>1797</v>
      </c>
      <c r="J217" s="9">
        <f t="shared" si="14"/>
        <v>166.95</v>
      </c>
      <c r="K217" s="9">
        <v>549.92999999999995</v>
      </c>
      <c r="L217" s="9">
        <f t="shared" si="15"/>
        <v>51.09</v>
      </c>
      <c r="M217" s="9">
        <v>100</v>
      </c>
      <c r="N217" s="9">
        <v>0</v>
      </c>
      <c r="O217" s="9">
        <v>300</v>
      </c>
    </row>
    <row r="218" spans="1:15" ht="16.5" x14ac:dyDescent="0.3">
      <c r="A218" s="6">
        <v>217</v>
      </c>
      <c r="B218" s="5" t="s">
        <v>23</v>
      </c>
      <c r="C218" s="4" t="s">
        <v>12</v>
      </c>
      <c r="D218" s="4">
        <v>29</v>
      </c>
      <c r="E218" s="4">
        <v>2901</v>
      </c>
      <c r="F218" s="4" t="str">
        <f t="shared" si="12"/>
        <v>T5-2901</v>
      </c>
      <c r="G218" s="9">
        <v>3445.75</v>
      </c>
      <c r="H218" s="9">
        <f t="shared" si="13"/>
        <v>320.12</v>
      </c>
      <c r="I218" s="9">
        <v>1964.07</v>
      </c>
      <c r="J218" s="9">
        <f t="shared" si="14"/>
        <v>182.47</v>
      </c>
      <c r="K218" s="9">
        <v>582.87</v>
      </c>
      <c r="L218" s="9">
        <f t="shared" si="15"/>
        <v>54.15</v>
      </c>
      <c r="M218" s="9">
        <v>100</v>
      </c>
      <c r="N218" s="9">
        <v>0</v>
      </c>
      <c r="O218" s="9">
        <v>300</v>
      </c>
    </row>
    <row r="219" spans="1:15" ht="16.5" x14ac:dyDescent="0.3">
      <c r="A219" s="6">
        <v>218</v>
      </c>
      <c r="B219" s="5" t="s">
        <v>22</v>
      </c>
      <c r="C219" s="4" t="s">
        <v>12</v>
      </c>
      <c r="D219" s="4">
        <v>29</v>
      </c>
      <c r="E219" s="4">
        <v>2902</v>
      </c>
      <c r="F219" s="4" t="str">
        <f t="shared" si="12"/>
        <v>T5-2902</v>
      </c>
      <c r="G219" s="9">
        <v>3152.62</v>
      </c>
      <c r="H219" s="9">
        <f t="shared" si="13"/>
        <v>292.89</v>
      </c>
      <c r="I219" s="9">
        <v>1797</v>
      </c>
      <c r="J219" s="9">
        <f t="shared" si="14"/>
        <v>166.95</v>
      </c>
      <c r="K219" s="9">
        <v>549.92999999999995</v>
      </c>
      <c r="L219" s="9">
        <f t="shared" si="15"/>
        <v>51.09</v>
      </c>
      <c r="M219" s="9">
        <v>100</v>
      </c>
      <c r="N219" s="9">
        <v>0</v>
      </c>
      <c r="O219" s="9">
        <v>300</v>
      </c>
    </row>
    <row r="220" spans="1:15" ht="16.5" x14ac:dyDescent="0.3">
      <c r="A220" s="6">
        <v>219</v>
      </c>
      <c r="B220" s="5" t="s">
        <v>23</v>
      </c>
      <c r="C220" s="4" t="s">
        <v>12</v>
      </c>
      <c r="D220" s="4">
        <v>30</v>
      </c>
      <c r="E220" s="4">
        <v>3001</v>
      </c>
      <c r="F220" s="4" t="str">
        <f t="shared" si="12"/>
        <v>T5-3001</v>
      </c>
      <c r="G220" s="9">
        <v>3445.75</v>
      </c>
      <c r="H220" s="9">
        <f t="shared" si="13"/>
        <v>320.12</v>
      </c>
      <c r="I220" s="9">
        <v>1964.07</v>
      </c>
      <c r="J220" s="9">
        <f t="shared" si="14"/>
        <v>182.47</v>
      </c>
      <c r="K220" s="9">
        <v>582.87</v>
      </c>
      <c r="L220" s="9">
        <f t="shared" si="15"/>
        <v>54.15</v>
      </c>
      <c r="M220" s="9">
        <v>100</v>
      </c>
      <c r="N220" s="9">
        <v>0</v>
      </c>
      <c r="O220" s="9">
        <v>300</v>
      </c>
    </row>
    <row r="221" spans="1:15" ht="16.5" x14ac:dyDescent="0.3">
      <c r="A221" s="6">
        <v>220</v>
      </c>
      <c r="B221" s="5" t="s">
        <v>22</v>
      </c>
      <c r="C221" s="4" t="s">
        <v>12</v>
      </c>
      <c r="D221" s="4">
        <v>30</v>
      </c>
      <c r="E221" s="4">
        <v>3002</v>
      </c>
      <c r="F221" s="4" t="str">
        <f t="shared" si="12"/>
        <v>T5-3002</v>
      </c>
      <c r="G221" s="9">
        <v>3152.62</v>
      </c>
      <c r="H221" s="9">
        <f t="shared" si="13"/>
        <v>292.89</v>
      </c>
      <c r="I221" s="9">
        <v>1797</v>
      </c>
      <c r="J221" s="9">
        <f t="shared" si="14"/>
        <v>166.95</v>
      </c>
      <c r="K221" s="9">
        <v>549.92999999999995</v>
      </c>
      <c r="L221" s="9">
        <f t="shared" si="15"/>
        <v>51.09</v>
      </c>
      <c r="M221" s="9">
        <v>100</v>
      </c>
      <c r="N221" s="9">
        <v>0</v>
      </c>
      <c r="O221" s="9">
        <v>300</v>
      </c>
    </row>
    <row r="222" spans="1:15" ht="16.5" x14ac:dyDescent="0.3">
      <c r="A222" s="6">
        <v>221</v>
      </c>
      <c r="B222" s="5" t="s">
        <v>23</v>
      </c>
      <c r="C222" s="4" t="s">
        <v>12</v>
      </c>
      <c r="D222" s="4">
        <v>31</v>
      </c>
      <c r="E222" s="4">
        <v>3101</v>
      </c>
      <c r="F222" s="4" t="str">
        <f t="shared" si="12"/>
        <v>T5-3101</v>
      </c>
      <c r="G222" s="9">
        <v>3445.75</v>
      </c>
      <c r="H222" s="9">
        <f t="shared" si="13"/>
        <v>320.12</v>
      </c>
      <c r="I222" s="9">
        <v>1964.07</v>
      </c>
      <c r="J222" s="9">
        <f t="shared" si="14"/>
        <v>182.47</v>
      </c>
      <c r="K222" s="9">
        <v>582.87</v>
      </c>
      <c r="L222" s="9">
        <f t="shared" si="15"/>
        <v>54.15</v>
      </c>
      <c r="M222" s="9">
        <v>100</v>
      </c>
      <c r="N222" s="9">
        <v>0</v>
      </c>
      <c r="O222" s="9">
        <v>300</v>
      </c>
    </row>
    <row r="223" spans="1:15" ht="16.5" x14ac:dyDescent="0.3">
      <c r="A223" s="6">
        <v>222</v>
      </c>
      <c r="B223" s="5" t="s">
        <v>22</v>
      </c>
      <c r="C223" s="4" t="s">
        <v>12</v>
      </c>
      <c r="D223" s="4">
        <v>31</v>
      </c>
      <c r="E223" s="4">
        <v>3102</v>
      </c>
      <c r="F223" s="4" t="str">
        <f t="shared" si="12"/>
        <v>T5-3102</v>
      </c>
      <c r="G223" s="9">
        <v>3152.62</v>
      </c>
      <c r="H223" s="9">
        <f t="shared" si="13"/>
        <v>292.89</v>
      </c>
      <c r="I223" s="9">
        <v>1797</v>
      </c>
      <c r="J223" s="9">
        <f t="shared" si="14"/>
        <v>166.95</v>
      </c>
      <c r="K223" s="9">
        <v>549.92999999999995</v>
      </c>
      <c r="L223" s="9">
        <f t="shared" si="15"/>
        <v>51.09</v>
      </c>
      <c r="M223" s="9">
        <v>100</v>
      </c>
      <c r="N223" s="9">
        <v>0</v>
      </c>
      <c r="O223" s="9">
        <v>300</v>
      </c>
    </row>
    <row r="224" spans="1:15" ht="16.5" x14ac:dyDescent="0.3">
      <c r="A224" s="6">
        <v>223</v>
      </c>
      <c r="B224" s="5" t="s">
        <v>23</v>
      </c>
      <c r="C224" s="4" t="s">
        <v>12</v>
      </c>
      <c r="D224" s="4">
        <v>32</v>
      </c>
      <c r="E224" s="4">
        <v>3201</v>
      </c>
      <c r="F224" s="4" t="str">
        <f t="shared" si="12"/>
        <v>T5-3201</v>
      </c>
      <c r="G224" s="9">
        <v>3445.75</v>
      </c>
      <c r="H224" s="9">
        <f t="shared" si="13"/>
        <v>320.12</v>
      </c>
      <c r="I224" s="9">
        <v>1964.07</v>
      </c>
      <c r="J224" s="9">
        <f t="shared" si="14"/>
        <v>182.47</v>
      </c>
      <c r="K224" s="9">
        <v>582.87</v>
      </c>
      <c r="L224" s="9">
        <f t="shared" si="15"/>
        <v>54.15</v>
      </c>
      <c r="M224" s="9">
        <v>200</v>
      </c>
      <c r="N224" s="9">
        <v>0</v>
      </c>
      <c r="O224" s="9">
        <v>300</v>
      </c>
    </row>
    <row r="225" spans="1:15" ht="16.5" x14ac:dyDescent="0.3">
      <c r="A225" s="6">
        <v>224</v>
      </c>
      <c r="B225" s="5" t="s">
        <v>22</v>
      </c>
      <c r="C225" s="4" t="s">
        <v>12</v>
      </c>
      <c r="D225" s="4">
        <v>32</v>
      </c>
      <c r="E225" s="4">
        <v>3202</v>
      </c>
      <c r="F225" s="4" t="str">
        <f t="shared" si="12"/>
        <v>T5-3202</v>
      </c>
      <c r="G225" s="9">
        <v>3152.62</v>
      </c>
      <c r="H225" s="9">
        <f t="shared" si="13"/>
        <v>292.89</v>
      </c>
      <c r="I225" s="9">
        <v>1797</v>
      </c>
      <c r="J225" s="9">
        <f t="shared" si="14"/>
        <v>166.95</v>
      </c>
      <c r="K225" s="9">
        <v>549.92999999999995</v>
      </c>
      <c r="L225" s="9">
        <f t="shared" si="15"/>
        <v>51.09</v>
      </c>
      <c r="M225" s="9">
        <v>200</v>
      </c>
      <c r="N225" s="9">
        <v>0</v>
      </c>
      <c r="O225" s="9">
        <v>300</v>
      </c>
    </row>
    <row r="226" spans="1:15" ht="16.5" x14ac:dyDescent="0.3">
      <c r="A226" s="6">
        <v>225</v>
      </c>
      <c r="B226" s="5" t="s">
        <v>23</v>
      </c>
      <c r="C226" s="4" t="s">
        <v>12</v>
      </c>
      <c r="D226" s="4">
        <v>33</v>
      </c>
      <c r="E226" s="4">
        <v>3301</v>
      </c>
      <c r="F226" s="4" t="str">
        <f t="shared" si="12"/>
        <v>T5-3301</v>
      </c>
      <c r="G226" s="9">
        <v>3445.75</v>
      </c>
      <c r="H226" s="9">
        <f t="shared" si="13"/>
        <v>320.12</v>
      </c>
      <c r="I226" s="9">
        <v>1964.07</v>
      </c>
      <c r="J226" s="9">
        <f t="shared" si="14"/>
        <v>182.47</v>
      </c>
      <c r="K226" s="9">
        <v>582.87</v>
      </c>
      <c r="L226" s="9">
        <f t="shared" si="15"/>
        <v>54.15</v>
      </c>
      <c r="M226" s="9">
        <v>200</v>
      </c>
      <c r="N226" s="9">
        <v>0</v>
      </c>
      <c r="O226" s="9">
        <v>300</v>
      </c>
    </row>
    <row r="227" spans="1:15" ht="16.5" x14ac:dyDescent="0.3">
      <c r="A227" s="6">
        <v>226</v>
      </c>
      <c r="B227" s="5" t="s">
        <v>22</v>
      </c>
      <c r="C227" s="4" t="s">
        <v>12</v>
      </c>
      <c r="D227" s="4">
        <v>33</v>
      </c>
      <c r="E227" s="4">
        <v>3302</v>
      </c>
      <c r="F227" s="4" t="str">
        <f t="shared" si="12"/>
        <v>T5-3302</v>
      </c>
      <c r="G227" s="9">
        <v>3152.62</v>
      </c>
      <c r="H227" s="9">
        <f t="shared" si="13"/>
        <v>292.89</v>
      </c>
      <c r="I227" s="9">
        <v>1797</v>
      </c>
      <c r="J227" s="9">
        <f t="shared" si="14"/>
        <v>166.95</v>
      </c>
      <c r="K227" s="9">
        <v>549.92999999999995</v>
      </c>
      <c r="L227" s="9">
        <f t="shared" si="15"/>
        <v>51.09</v>
      </c>
      <c r="M227" s="9">
        <v>200</v>
      </c>
      <c r="N227" s="9">
        <v>0</v>
      </c>
      <c r="O227" s="9">
        <v>300</v>
      </c>
    </row>
    <row r="228" spans="1:15" ht="16.5" x14ac:dyDescent="0.3">
      <c r="A228" s="6">
        <v>227</v>
      </c>
      <c r="B228" s="5" t="s">
        <v>23</v>
      </c>
      <c r="C228" s="4" t="s">
        <v>12</v>
      </c>
      <c r="D228" s="4">
        <v>34</v>
      </c>
      <c r="E228" s="4">
        <v>3401</v>
      </c>
      <c r="F228" s="4" t="str">
        <f t="shared" si="12"/>
        <v>T5-3401</v>
      </c>
      <c r="G228" s="9">
        <v>3445.75</v>
      </c>
      <c r="H228" s="9">
        <f t="shared" si="13"/>
        <v>320.12</v>
      </c>
      <c r="I228" s="9">
        <v>1964.07</v>
      </c>
      <c r="J228" s="9">
        <f t="shared" si="14"/>
        <v>182.47</v>
      </c>
      <c r="K228" s="9">
        <v>582.87</v>
      </c>
      <c r="L228" s="9">
        <f t="shared" si="15"/>
        <v>54.15</v>
      </c>
      <c r="M228" s="9">
        <v>200</v>
      </c>
      <c r="N228" s="9">
        <v>0</v>
      </c>
      <c r="O228" s="9">
        <v>300</v>
      </c>
    </row>
    <row r="229" spans="1:15" ht="16.5" x14ac:dyDescent="0.3">
      <c r="A229" s="6">
        <v>228</v>
      </c>
      <c r="B229" s="5" t="s">
        <v>22</v>
      </c>
      <c r="C229" s="4" t="s">
        <v>12</v>
      </c>
      <c r="D229" s="4">
        <v>34</v>
      </c>
      <c r="E229" s="4">
        <v>3402</v>
      </c>
      <c r="F229" s="4" t="str">
        <f t="shared" si="12"/>
        <v>T5-3402</v>
      </c>
      <c r="G229" s="9">
        <v>3152.62</v>
      </c>
      <c r="H229" s="9">
        <f t="shared" si="13"/>
        <v>292.89</v>
      </c>
      <c r="I229" s="9">
        <v>1797</v>
      </c>
      <c r="J229" s="9">
        <f t="shared" si="14"/>
        <v>166.95</v>
      </c>
      <c r="K229" s="9">
        <v>549.92999999999995</v>
      </c>
      <c r="L229" s="9">
        <f t="shared" si="15"/>
        <v>51.09</v>
      </c>
      <c r="M229" s="9">
        <v>200</v>
      </c>
      <c r="N229" s="9">
        <v>0</v>
      </c>
      <c r="O229" s="9">
        <v>300</v>
      </c>
    </row>
    <row r="230" spans="1:15" ht="16.5" x14ac:dyDescent="0.3">
      <c r="A230" s="6">
        <v>229</v>
      </c>
      <c r="B230" s="5" t="s">
        <v>23</v>
      </c>
      <c r="C230" s="4" t="s">
        <v>12</v>
      </c>
      <c r="D230" s="4">
        <v>35</v>
      </c>
      <c r="E230" s="4">
        <v>3501</v>
      </c>
      <c r="F230" s="4" t="str">
        <f t="shared" si="12"/>
        <v>T5-3501</v>
      </c>
      <c r="G230" s="9">
        <v>3445.75</v>
      </c>
      <c r="H230" s="9">
        <f t="shared" si="13"/>
        <v>320.12</v>
      </c>
      <c r="I230" s="9">
        <v>1964.07</v>
      </c>
      <c r="J230" s="9">
        <f t="shared" si="14"/>
        <v>182.47</v>
      </c>
      <c r="K230" s="9">
        <v>582.87</v>
      </c>
      <c r="L230" s="9">
        <f t="shared" si="15"/>
        <v>54.15</v>
      </c>
      <c r="M230" s="9">
        <v>200</v>
      </c>
      <c r="N230" s="9">
        <v>0</v>
      </c>
      <c r="O230" s="9">
        <v>300</v>
      </c>
    </row>
    <row r="231" spans="1:15" ht="16.5" x14ac:dyDescent="0.3">
      <c r="A231" s="6">
        <v>230</v>
      </c>
      <c r="B231" s="5" t="s">
        <v>22</v>
      </c>
      <c r="C231" s="4" t="s">
        <v>12</v>
      </c>
      <c r="D231" s="4">
        <v>35</v>
      </c>
      <c r="E231" s="4">
        <v>3502</v>
      </c>
      <c r="F231" s="4" t="str">
        <f t="shared" si="12"/>
        <v>T5-3502</v>
      </c>
      <c r="G231" s="9">
        <v>3152.62</v>
      </c>
      <c r="H231" s="9">
        <f t="shared" si="13"/>
        <v>292.89</v>
      </c>
      <c r="I231" s="9">
        <v>1797</v>
      </c>
      <c r="J231" s="9">
        <f t="shared" si="14"/>
        <v>166.95</v>
      </c>
      <c r="K231" s="9">
        <v>549.92999999999995</v>
      </c>
      <c r="L231" s="9">
        <f t="shared" si="15"/>
        <v>51.09</v>
      </c>
      <c r="M231" s="9">
        <v>200</v>
      </c>
      <c r="N231" s="9">
        <v>0</v>
      </c>
      <c r="O231" s="9">
        <v>300</v>
      </c>
    </row>
    <row r="232" spans="1:15" ht="16.5" x14ac:dyDescent="0.3">
      <c r="A232" s="6">
        <v>231</v>
      </c>
      <c r="B232" s="5" t="s">
        <v>23</v>
      </c>
      <c r="C232" s="4" t="s">
        <v>12</v>
      </c>
      <c r="D232" s="4">
        <v>36</v>
      </c>
      <c r="E232" s="4">
        <v>3601</v>
      </c>
      <c r="F232" s="4" t="str">
        <f t="shared" si="12"/>
        <v>T5-3601</v>
      </c>
      <c r="G232" s="9">
        <v>3445.75</v>
      </c>
      <c r="H232" s="9">
        <f t="shared" si="13"/>
        <v>320.12</v>
      </c>
      <c r="I232" s="9">
        <v>1964.07</v>
      </c>
      <c r="J232" s="9">
        <f t="shared" si="14"/>
        <v>182.47</v>
      </c>
      <c r="K232" s="9">
        <v>582.87</v>
      </c>
      <c r="L232" s="9">
        <f t="shared" si="15"/>
        <v>54.15</v>
      </c>
      <c r="M232" s="9">
        <v>200</v>
      </c>
      <c r="N232" s="9">
        <v>0</v>
      </c>
      <c r="O232" s="9">
        <v>300</v>
      </c>
    </row>
    <row r="233" spans="1:15" ht="16.5" x14ac:dyDescent="0.3">
      <c r="A233" s="6">
        <v>232</v>
      </c>
      <c r="B233" s="5" t="s">
        <v>22</v>
      </c>
      <c r="C233" s="4" t="s">
        <v>12</v>
      </c>
      <c r="D233" s="4">
        <v>36</v>
      </c>
      <c r="E233" s="4">
        <v>3602</v>
      </c>
      <c r="F233" s="4" t="str">
        <f t="shared" si="12"/>
        <v>T5-3602</v>
      </c>
      <c r="G233" s="9">
        <v>3152.62</v>
      </c>
      <c r="H233" s="9">
        <f t="shared" si="13"/>
        <v>292.89</v>
      </c>
      <c r="I233" s="9">
        <v>1797</v>
      </c>
      <c r="J233" s="9">
        <f t="shared" si="14"/>
        <v>166.95</v>
      </c>
      <c r="K233" s="9">
        <v>549.92999999999995</v>
      </c>
      <c r="L233" s="9">
        <f t="shared" si="15"/>
        <v>51.09</v>
      </c>
      <c r="M233" s="9">
        <v>200</v>
      </c>
      <c r="N233" s="9">
        <v>0</v>
      </c>
      <c r="O233" s="9">
        <v>300</v>
      </c>
    </row>
    <row r="234" spans="1:15" ht="16.5" x14ac:dyDescent="0.3">
      <c r="A234" s="6">
        <v>233</v>
      </c>
      <c r="B234" s="5" t="s">
        <v>23</v>
      </c>
      <c r="C234" s="4" t="s">
        <v>12</v>
      </c>
      <c r="D234" s="4">
        <v>37</v>
      </c>
      <c r="E234" s="4">
        <v>3701</v>
      </c>
      <c r="F234" s="4" t="str">
        <f t="shared" si="12"/>
        <v>T5-3701</v>
      </c>
      <c r="G234" s="9">
        <v>3445.75</v>
      </c>
      <c r="H234" s="9">
        <f t="shared" si="13"/>
        <v>320.12</v>
      </c>
      <c r="I234" s="9">
        <v>1964.07</v>
      </c>
      <c r="J234" s="9">
        <f t="shared" si="14"/>
        <v>182.47</v>
      </c>
      <c r="K234" s="9">
        <v>582.87</v>
      </c>
      <c r="L234" s="9">
        <f t="shared" si="15"/>
        <v>54.15</v>
      </c>
      <c r="M234" s="9">
        <v>200</v>
      </c>
      <c r="N234" s="9">
        <v>0</v>
      </c>
      <c r="O234" s="9">
        <v>300</v>
      </c>
    </row>
    <row r="235" spans="1:15" ht="16.5" x14ac:dyDescent="0.3">
      <c r="A235" s="6">
        <v>234</v>
      </c>
      <c r="B235" s="5" t="s">
        <v>22</v>
      </c>
      <c r="C235" s="4" t="s">
        <v>12</v>
      </c>
      <c r="D235" s="4">
        <v>37</v>
      </c>
      <c r="E235" s="4">
        <v>3702</v>
      </c>
      <c r="F235" s="4" t="str">
        <f t="shared" si="12"/>
        <v>T5-3702</v>
      </c>
      <c r="G235" s="9">
        <v>3152.62</v>
      </c>
      <c r="H235" s="9">
        <f t="shared" si="13"/>
        <v>292.89</v>
      </c>
      <c r="I235" s="9">
        <v>1797</v>
      </c>
      <c r="J235" s="9">
        <f t="shared" si="14"/>
        <v>166.95</v>
      </c>
      <c r="K235" s="9">
        <v>549.92999999999995</v>
      </c>
      <c r="L235" s="9">
        <f t="shared" si="15"/>
        <v>51.09</v>
      </c>
      <c r="M235" s="9">
        <v>200</v>
      </c>
      <c r="N235" s="9">
        <v>0</v>
      </c>
      <c r="O235" s="9">
        <v>300</v>
      </c>
    </row>
    <row r="236" spans="1:15" ht="16.5" x14ac:dyDescent="0.3">
      <c r="A236" s="6">
        <v>235</v>
      </c>
      <c r="B236" s="5" t="s">
        <v>23</v>
      </c>
      <c r="C236" s="4" t="s">
        <v>12</v>
      </c>
      <c r="D236" s="4">
        <v>38</v>
      </c>
      <c r="E236" s="4">
        <v>3801</v>
      </c>
      <c r="F236" s="4" t="str">
        <f t="shared" si="12"/>
        <v>T5-3801</v>
      </c>
      <c r="G236" s="9">
        <v>3445.75</v>
      </c>
      <c r="H236" s="9">
        <f t="shared" si="13"/>
        <v>320.12</v>
      </c>
      <c r="I236" s="9">
        <v>1964.07</v>
      </c>
      <c r="J236" s="9">
        <f t="shared" si="14"/>
        <v>182.47</v>
      </c>
      <c r="K236" s="9">
        <v>582.87</v>
      </c>
      <c r="L236" s="9">
        <f t="shared" si="15"/>
        <v>54.15</v>
      </c>
      <c r="M236" s="9">
        <v>200</v>
      </c>
      <c r="N236" s="9">
        <v>0</v>
      </c>
      <c r="O236" s="9">
        <v>300</v>
      </c>
    </row>
    <row r="237" spans="1:15" ht="16.5" x14ac:dyDescent="0.3">
      <c r="A237" s="6">
        <v>236</v>
      </c>
      <c r="B237" s="5" t="s">
        <v>22</v>
      </c>
      <c r="C237" s="4" t="s">
        <v>12</v>
      </c>
      <c r="D237" s="4">
        <v>38</v>
      </c>
      <c r="E237" s="4">
        <v>3802</v>
      </c>
      <c r="F237" s="4" t="str">
        <f t="shared" si="12"/>
        <v>T5-3802</v>
      </c>
      <c r="G237" s="9">
        <v>3152.62</v>
      </c>
      <c r="H237" s="9">
        <f t="shared" si="13"/>
        <v>292.89</v>
      </c>
      <c r="I237" s="9">
        <v>1797</v>
      </c>
      <c r="J237" s="9">
        <f t="shared" si="14"/>
        <v>166.95</v>
      </c>
      <c r="K237" s="9">
        <v>549.92999999999995</v>
      </c>
      <c r="L237" s="9">
        <f t="shared" si="15"/>
        <v>51.09</v>
      </c>
      <c r="M237" s="9">
        <v>200</v>
      </c>
      <c r="N237" s="9">
        <v>0</v>
      </c>
      <c r="O237" s="9">
        <v>300</v>
      </c>
    </row>
    <row r="238" spans="1:15" ht="16.5" x14ac:dyDescent="0.3">
      <c r="A238" s="6">
        <v>237</v>
      </c>
      <c r="B238" s="5" t="s">
        <v>23</v>
      </c>
      <c r="C238" s="4" t="s">
        <v>12</v>
      </c>
      <c r="D238" s="4">
        <v>39</v>
      </c>
      <c r="E238" s="4">
        <v>3901</v>
      </c>
      <c r="F238" s="4" t="str">
        <f t="shared" si="12"/>
        <v>T5-3901</v>
      </c>
      <c r="G238" s="9">
        <v>3445.75</v>
      </c>
      <c r="H238" s="9">
        <f t="shared" si="13"/>
        <v>320.12</v>
      </c>
      <c r="I238" s="9">
        <v>1964.07</v>
      </c>
      <c r="J238" s="9">
        <f t="shared" si="14"/>
        <v>182.47</v>
      </c>
      <c r="K238" s="9">
        <v>582.87</v>
      </c>
      <c r="L238" s="9">
        <f t="shared" si="15"/>
        <v>54.15</v>
      </c>
      <c r="M238" s="9">
        <v>200</v>
      </c>
      <c r="N238" s="9">
        <v>0</v>
      </c>
      <c r="O238" s="9">
        <v>300</v>
      </c>
    </row>
    <row r="239" spans="1:15" ht="16.5" x14ac:dyDescent="0.3">
      <c r="A239" s="6">
        <v>238</v>
      </c>
      <c r="B239" s="5" t="s">
        <v>22</v>
      </c>
      <c r="C239" s="4" t="s">
        <v>12</v>
      </c>
      <c r="D239" s="4">
        <v>39</v>
      </c>
      <c r="E239" s="4">
        <v>3902</v>
      </c>
      <c r="F239" s="4" t="str">
        <f t="shared" si="12"/>
        <v>T5-3902</v>
      </c>
      <c r="G239" s="9">
        <v>3152.62</v>
      </c>
      <c r="H239" s="9">
        <f t="shared" si="13"/>
        <v>292.89</v>
      </c>
      <c r="I239" s="9">
        <v>1797</v>
      </c>
      <c r="J239" s="9">
        <f t="shared" si="14"/>
        <v>166.95</v>
      </c>
      <c r="K239" s="9">
        <v>549.92999999999995</v>
      </c>
      <c r="L239" s="9">
        <f t="shared" si="15"/>
        <v>51.09</v>
      </c>
      <c r="M239" s="9">
        <v>200</v>
      </c>
      <c r="N239" s="9">
        <v>0</v>
      </c>
      <c r="O239" s="9">
        <v>300</v>
      </c>
    </row>
    <row r="240" spans="1:15" ht="16.5" x14ac:dyDescent="0.3">
      <c r="A240" s="6">
        <v>239</v>
      </c>
      <c r="B240" s="5" t="s">
        <v>23</v>
      </c>
      <c r="C240" s="4" t="s">
        <v>12</v>
      </c>
      <c r="D240" s="4">
        <v>40</v>
      </c>
      <c r="E240" s="4">
        <v>4001</v>
      </c>
      <c r="F240" s="4" t="str">
        <f t="shared" si="12"/>
        <v>T5-4001</v>
      </c>
      <c r="G240" s="9">
        <v>3445.75</v>
      </c>
      <c r="H240" s="9">
        <f t="shared" si="13"/>
        <v>320.12</v>
      </c>
      <c r="I240" s="9">
        <v>1964.07</v>
      </c>
      <c r="J240" s="9">
        <f t="shared" si="14"/>
        <v>182.47</v>
      </c>
      <c r="K240" s="9">
        <v>582.87</v>
      </c>
      <c r="L240" s="9">
        <f t="shared" si="15"/>
        <v>54.15</v>
      </c>
      <c r="M240" s="9">
        <v>200</v>
      </c>
      <c r="N240" s="9">
        <v>0</v>
      </c>
      <c r="O240" s="9">
        <v>300</v>
      </c>
    </row>
    <row r="241" spans="1:15" ht="16.5" x14ac:dyDescent="0.3">
      <c r="A241" s="6">
        <v>240</v>
      </c>
      <c r="B241" s="5" t="s">
        <v>22</v>
      </c>
      <c r="C241" s="4" t="s">
        <v>12</v>
      </c>
      <c r="D241" s="4">
        <v>40</v>
      </c>
      <c r="E241" s="4">
        <v>4002</v>
      </c>
      <c r="F241" s="4" t="str">
        <f t="shared" si="12"/>
        <v>T5-4002</v>
      </c>
      <c r="G241" s="9">
        <v>3152.62</v>
      </c>
      <c r="H241" s="9">
        <f t="shared" si="13"/>
        <v>292.89</v>
      </c>
      <c r="I241" s="9">
        <v>1797</v>
      </c>
      <c r="J241" s="9">
        <f t="shared" si="14"/>
        <v>166.95</v>
      </c>
      <c r="K241" s="9">
        <v>549.92999999999995</v>
      </c>
      <c r="L241" s="9">
        <f t="shared" si="15"/>
        <v>51.09</v>
      </c>
      <c r="M241" s="9">
        <v>200</v>
      </c>
      <c r="N241" s="9">
        <v>0</v>
      </c>
      <c r="O241" s="9">
        <v>300</v>
      </c>
    </row>
    <row r="242" spans="1:15" ht="16.5" x14ac:dyDescent="0.3">
      <c r="A242" s="6">
        <v>241</v>
      </c>
      <c r="B242" s="5" t="s">
        <v>23</v>
      </c>
      <c r="C242" s="4" t="s">
        <v>12</v>
      </c>
      <c r="D242" s="4">
        <v>41</v>
      </c>
      <c r="E242" s="4">
        <v>4101</v>
      </c>
      <c r="F242" s="4" t="str">
        <f t="shared" si="12"/>
        <v>T5-4101</v>
      </c>
      <c r="G242" s="9">
        <v>3445.75</v>
      </c>
      <c r="H242" s="9">
        <f t="shared" si="13"/>
        <v>320.12</v>
      </c>
      <c r="I242" s="9">
        <v>1964.07</v>
      </c>
      <c r="J242" s="9">
        <f t="shared" si="14"/>
        <v>182.47</v>
      </c>
      <c r="K242" s="9">
        <v>582.87</v>
      </c>
      <c r="L242" s="9">
        <f t="shared" si="15"/>
        <v>54.15</v>
      </c>
      <c r="M242" s="9">
        <v>200</v>
      </c>
      <c r="N242" s="9">
        <v>0</v>
      </c>
      <c r="O242" s="9">
        <v>300</v>
      </c>
    </row>
    <row r="243" spans="1:15" ht="16.5" x14ac:dyDescent="0.3">
      <c r="A243" s="6">
        <v>242</v>
      </c>
      <c r="B243" s="5" t="s">
        <v>22</v>
      </c>
      <c r="C243" s="4" t="s">
        <v>12</v>
      </c>
      <c r="D243" s="4">
        <v>41</v>
      </c>
      <c r="E243" s="4">
        <v>4102</v>
      </c>
      <c r="F243" s="4" t="str">
        <f t="shared" si="12"/>
        <v>T5-4102</v>
      </c>
      <c r="G243" s="9">
        <v>3152.62</v>
      </c>
      <c r="H243" s="9">
        <f t="shared" si="13"/>
        <v>292.89</v>
      </c>
      <c r="I243" s="9">
        <v>1797</v>
      </c>
      <c r="J243" s="9">
        <f t="shared" si="14"/>
        <v>166.95</v>
      </c>
      <c r="K243" s="9">
        <v>549.92999999999995</v>
      </c>
      <c r="L243" s="9">
        <f t="shared" si="15"/>
        <v>51.09</v>
      </c>
      <c r="M243" s="9">
        <v>200</v>
      </c>
      <c r="N243" s="9">
        <v>0</v>
      </c>
      <c r="O243" s="9">
        <v>300</v>
      </c>
    </row>
    <row r="244" spans="1:15" ht="16.5" x14ac:dyDescent="0.3">
      <c r="A244" s="6">
        <v>243</v>
      </c>
      <c r="B244" s="5" t="s">
        <v>20</v>
      </c>
      <c r="C244" s="4" t="s">
        <v>12</v>
      </c>
      <c r="D244" s="4">
        <v>42</v>
      </c>
      <c r="E244" s="4" t="s">
        <v>20</v>
      </c>
      <c r="F244" s="4" t="str">
        <f t="shared" si="12"/>
        <v>T5-PH</v>
      </c>
      <c r="G244" s="9">
        <v>6817.67</v>
      </c>
      <c r="H244" s="9">
        <f t="shared" si="13"/>
        <v>633.38</v>
      </c>
      <c r="I244" s="9">
        <v>3886.07</v>
      </c>
      <c r="J244" s="9">
        <f t="shared" si="14"/>
        <v>361.02</v>
      </c>
      <c r="K244" s="9">
        <v>1184.26</v>
      </c>
      <c r="L244" s="9">
        <f t="shared" si="15"/>
        <v>110.02</v>
      </c>
      <c r="M244" s="9">
        <v>400</v>
      </c>
      <c r="N244" s="9">
        <v>0</v>
      </c>
      <c r="O244" s="9">
        <v>600</v>
      </c>
    </row>
  </sheetData>
  <autoFilter ref="A1:O244">
    <sortState ref="A2:O244">
      <sortCondition ref="A1:A244"/>
    </sortState>
  </autoFilter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"/>
  <sheetViews>
    <sheetView tabSelected="1" workbookViewId="0">
      <selection activeCell="O13" sqref="O13"/>
    </sheetView>
  </sheetViews>
  <sheetFormatPr defaultRowHeight="15.75" x14ac:dyDescent="0.25"/>
  <cols>
    <col min="2" max="2" width="14.25" customWidth="1"/>
    <col min="4" max="10" width="0" hidden="1" customWidth="1"/>
    <col min="11" max="11" width="1.75" hidden="1" customWidth="1"/>
    <col min="13" max="13" width="15.75" customWidth="1"/>
    <col min="14" max="14" width="29.75" bestFit="1" customWidth="1"/>
    <col min="15" max="15" width="29.625" customWidth="1"/>
  </cols>
  <sheetData>
    <row r="3" spans="1:15" ht="61.9" customHeight="1" x14ac:dyDescent="0.25">
      <c r="A3" s="85" t="s">
        <v>179</v>
      </c>
      <c r="B3" s="85" t="s">
        <v>121</v>
      </c>
      <c r="C3" s="85" t="s">
        <v>122</v>
      </c>
      <c r="D3" s="85" t="s">
        <v>123</v>
      </c>
      <c r="E3" s="85"/>
      <c r="F3" s="85" t="s">
        <v>124</v>
      </c>
      <c r="G3" s="85" t="s">
        <v>125</v>
      </c>
      <c r="H3" s="85" t="s">
        <v>126</v>
      </c>
      <c r="I3" s="85" t="s">
        <v>127</v>
      </c>
      <c r="J3" s="85" t="s">
        <v>128</v>
      </c>
      <c r="K3" s="85" t="s">
        <v>129</v>
      </c>
      <c r="L3" s="85" t="s">
        <v>130</v>
      </c>
      <c r="M3" s="85" t="s">
        <v>178</v>
      </c>
      <c r="N3" s="85" t="s">
        <v>222</v>
      </c>
      <c r="O3" s="85" t="s">
        <v>221</v>
      </c>
    </row>
    <row r="4" spans="1:15" ht="15.6" customHeight="1" x14ac:dyDescent="0.25">
      <c r="A4" s="136">
        <v>1</v>
      </c>
      <c r="B4" s="135" t="s">
        <v>143</v>
      </c>
      <c r="C4" s="74" t="s">
        <v>19</v>
      </c>
      <c r="D4" s="74">
        <v>122.846</v>
      </c>
      <c r="E4" s="74">
        <v>1322.3143439999999</v>
      </c>
      <c r="F4" s="74">
        <v>463.17491999999999</v>
      </c>
      <c r="G4" s="74">
        <v>0</v>
      </c>
      <c r="H4" s="74">
        <v>463.17491999999999</v>
      </c>
      <c r="I4" s="74">
        <v>1322.3143439999999</v>
      </c>
      <c r="J4" s="74">
        <v>0.56999999999999995</v>
      </c>
      <c r="K4" s="74">
        <v>2319.8497263157897</v>
      </c>
      <c r="L4" s="74">
        <v>40</v>
      </c>
      <c r="M4" s="80">
        <v>92793.989052631587</v>
      </c>
      <c r="N4" s="86">
        <f>M4*15000/10^7</f>
        <v>139.19098357894737</v>
      </c>
      <c r="O4" s="86">
        <f>M4*18000/10^7</f>
        <v>167.02918029473688</v>
      </c>
    </row>
    <row r="5" spans="1:15" x14ac:dyDescent="0.25">
      <c r="A5" s="136"/>
      <c r="B5" s="135"/>
      <c r="C5" s="74" t="s">
        <v>16</v>
      </c>
      <c r="D5" s="74">
        <v>133.79400000000001</v>
      </c>
      <c r="E5" s="74">
        <v>1440.1586159999999</v>
      </c>
      <c r="F5" s="74">
        <v>489.11615999999992</v>
      </c>
      <c r="G5" s="74">
        <v>2.1528</v>
      </c>
      <c r="H5" s="74">
        <v>491.26895999999994</v>
      </c>
      <c r="I5" s="74">
        <v>1442.311416</v>
      </c>
      <c r="J5" s="74">
        <v>0.56999999999999995</v>
      </c>
      <c r="K5" s="74">
        <v>2530.370905263158</v>
      </c>
      <c r="L5" s="74">
        <v>40</v>
      </c>
      <c r="M5" s="80">
        <v>101214.83621052632</v>
      </c>
      <c r="N5" s="86">
        <f t="shared" ref="N5:N12" si="0">M5*15000/10^7</f>
        <v>151.82225431578948</v>
      </c>
      <c r="O5" s="86">
        <f t="shared" ref="O5:O12" si="1">M5*18000/10^7</f>
        <v>182.18670517894736</v>
      </c>
    </row>
    <row r="6" spans="1:15" x14ac:dyDescent="0.25">
      <c r="A6" s="136"/>
      <c r="B6" s="135"/>
      <c r="C6" s="74" t="s">
        <v>139</v>
      </c>
      <c r="D6" s="74">
        <v>260.92500000000001</v>
      </c>
      <c r="E6" s="74">
        <v>2808.5967000000001</v>
      </c>
      <c r="F6" s="74">
        <v>1067.7888</v>
      </c>
      <c r="G6" s="74">
        <v>46.60812</v>
      </c>
      <c r="H6" s="74">
        <v>1114.3969200000001</v>
      </c>
      <c r="I6" s="74">
        <v>2855.2048199999999</v>
      </c>
      <c r="J6" s="74">
        <v>0.56999999999999995</v>
      </c>
      <c r="K6" s="74">
        <v>5009.1312631578949</v>
      </c>
      <c r="L6" s="74">
        <v>1</v>
      </c>
      <c r="M6" s="80">
        <v>5009.1312631578949</v>
      </c>
      <c r="N6" s="86">
        <f t="shared" si="0"/>
        <v>7.5136968947368432</v>
      </c>
      <c r="O6" s="86">
        <f t="shared" si="1"/>
        <v>9.0164362736842119</v>
      </c>
    </row>
    <row r="7" spans="1:15" ht="15.6" customHeight="1" x14ac:dyDescent="0.25">
      <c r="A7" s="136">
        <v>2</v>
      </c>
      <c r="B7" s="135" t="s">
        <v>144</v>
      </c>
      <c r="C7" s="74" t="s">
        <v>16</v>
      </c>
      <c r="D7" s="74">
        <v>133.79400000000001</v>
      </c>
      <c r="E7" s="74">
        <v>1440.1586159999999</v>
      </c>
      <c r="F7" s="74">
        <v>489.11615999999992</v>
      </c>
      <c r="G7" s="74">
        <v>2.1528</v>
      </c>
      <c r="H7" s="74">
        <v>491.26895999999994</v>
      </c>
      <c r="I7" s="74">
        <v>1442.311416</v>
      </c>
      <c r="J7" s="74">
        <v>0.56999999999999995</v>
      </c>
      <c r="K7" s="74">
        <v>2530.370905263158</v>
      </c>
      <c r="L7" s="74">
        <v>40</v>
      </c>
      <c r="M7" s="80">
        <v>101214.83621052632</v>
      </c>
      <c r="N7" s="86">
        <f t="shared" si="0"/>
        <v>151.82225431578948</v>
      </c>
      <c r="O7" s="86">
        <f t="shared" si="1"/>
        <v>182.18670517894736</v>
      </c>
    </row>
    <row r="8" spans="1:15" x14ac:dyDescent="0.25">
      <c r="A8" s="136"/>
      <c r="B8" s="135"/>
      <c r="C8" s="74" t="s">
        <v>16</v>
      </c>
      <c r="D8" s="74">
        <v>133.79400000000001</v>
      </c>
      <c r="E8" s="74">
        <v>1440.1586159999999</v>
      </c>
      <c r="F8" s="74">
        <v>489.11615999999992</v>
      </c>
      <c r="G8" s="74">
        <v>2.1528</v>
      </c>
      <c r="H8" s="74">
        <v>491.26895999999994</v>
      </c>
      <c r="I8" s="74">
        <v>1442.311416</v>
      </c>
      <c r="J8" s="74">
        <v>0.56999999999999995</v>
      </c>
      <c r="K8" s="74">
        <v>2530.370905263158</v>
      </c>
      <c r="L8" s="74">
        <v>40</v>
      </c>
      <c r="M8" s="80">
        <v>101214.83621052632</v>
      </c>
      <c r="N8" s="86">
        <f t="shared" si="0"/>
        <v>151.82225431578948</v>
      </c>
      <c r="O8" s="86">
        <f t="shared" si="1"/>
        <v>182.18670517894736</v>
      </c>
    </row>
    <row r="9" spans="1:15" x14ac:dyDescent="0.25">
      <c r="A9" s="136"/>
      <c r="B9" s="135"/>
      <c r="C9" s="74" t="s">
        <v>139</v>
      </c>
      <c r="D9" s="74">
        <v>275.81299999999999</v>
      </c>
      <c r="E9" s="74">
        <v>2968.8511319999998</v>
      </c>
      <c r="F9" s="74">
        <v>1085.3879400000001</v>
      </c>
      <c r="G9" s="74">
        <v>50.859899999999996</v>
      </c>
      <c r="H9" s="74">
        <v>1136.24784</v>
      </c>
      <c r="I9" s="74">
        <v>3019.7110319999997</v>
      </c>
      <c r="J9" s="74">
        <v>0.56999999999999995</v>
      </c>
      <c r="K9" s="74">
        <v>5297.7386526315786</v>
      </c>
      <c r="L9" s="74">
        <v>1</v>
      </c>
      <c r="M9" s="80">
        <v>5297.7386526315786</v>
      </c>
      <c r="N9" s="86">
        <f t="shared" si="0"/>
        <v>7.9466079789473687</v>
      </c>
      <c r="O9" s="86">
        <f t="shared" si="1"/>
        <v>9.5359295747368407</v>
      </c>
    </row>
    <row r="10" spans="1:15" ht="15.6" customHeight="1" x14ac:dyDescent="0.25">
      <c r="A10" s="136">
        <v>3</v>
      </c>
      <c r="B10" s="135" t="s">
        <v>145</v>
      </c>
      <c r="C10" s="74" t="s">
        <v>22</v>
      </c>
      <c r="D10" s="74">
        <v>166.29499999999999</v>
      </c>
      <c r="E10" s="74">
        <v>1789.9993799999997</v>
      </c>
      <c r="F10" s="74">
        <v>542.93615999999997</v>
      </c>
      <c r="G10" s="74">
        <v>6.9965999999999999</v>
      </c>
      <c r="H10" s="74">
        <v>549.93275999999992</v>
      </c>
      <c r="I10" s="74">
        <v>1796.9959799999997</v>
      </c>
      <c r="J10" s="74">
        <v>0.56999999999999995</v>
      </c>
      <c r="K10" s="74">
        <v>3152.6245263157894</v>
      </c>
      <c r="L10" s="74">
        <v>40</v>
      </c>
      <c r="M10" s="80">
        <v>126104.98105263157</v>
      </c>
      <c r="N10" s="86">
        <f t="shared" si="0"/>
        <v>189.15747157894737</v>
      </c>
      <c r="O10" s="86">
        <f t="shared" si="1"/>
        <v>226.98896589473682</v>
      </c>
    </row>
    <row r="11" spans="1:15" x14ac:dyDescent="0.25">
      <c r="A11" s="136"/>
      <c r="B11" s="135"/>
      <c r="C11" s="74" t="s">
        <v>23</v>
      </c>
      <c r="D11" s="74">
        <v>181.84700000000001</v>
      </c>
      <c r="E11" s="74">
        <v>1957.401108</v>
      </c>
      <c r="F11" s="74">
        <v>576.19691999999998</v>
      </c>
      <c r="G11" s="74">
        <v>6.6736799999999992</v>
      </c>
      <c r="H11" s="74">
        <v>582.87059999999997</v>
      </c>
      <c r="I11" s="74">
        <v>1964.0747880000001</v>
      </c>
      <c r="J11" s="74">
        <v>0.56999999999999995</v>
      </c>
      <c r="K11" s="74">
        <v>3445.7452421052635</v>
      </c>
      <c r="L11" s="74">
        <v>40</v>
      </c>
      <c r="M11" s="80">
        <v>137829.80968421054</v>
      </c>
      <c r="N11" s="86">
        <f t="shared" si="0"/>
        <v>206.74471452631582</v>
      </c>
      <c r="O11" s="86">
        <f t="shared" si="1"/>
        <v>248.09365743157898</v>
      </c>
    </row>
    <row r="12" spans="1:15" x14ac:dyDescent="0.25">
      <c r="A12" s="136"/>
      <c r="B12" s="135"/>
      <c r="C12" s="74" t="s">
        <v>139</v>
      </c>
      <c r="D12" s="74">
        <v>354.77499999999998</v>
      </c>
      <c r="E12" s="74">
        <v>3818.7980999999995</v>
      </c>
      <c r="F12" s="74">
        <v>1116.98028</v>
      </c>
      <c r="G12" s="74">
        <v>67.274999999999991</v>
      </c>
      <c r="H12" s="74">
        <v>1184.2552800000001</v>
      </c>
      <c r="I12" s="74">
        <v>3886.0730999999996</v>
      </c>
      <c r="J12" s="74">
        <v>0.56999999999999995</v>
      </c>
      <c r="K12" s="74">
        <v>6817.6721052631574</v>
      </c>
      <c r="L12" s="74">
        <v>1</v>
      </c>
      <c r="M12" s="80">
        <v>6817.6721052631574</v>
      </c>
      <c r="N12" s="86">
        <f t="shared" si="0"/>
        <v>10.226508157894736</v>
      </c>
      <c r="O12" s="86">
        <f t="shared" si="1"/>
        <v>12.271809789473682</v>
      </c>
    </row>
    <row r="13" spans="1:15" x14ac:dyDescent="0.25">
      <c r="A13" s="137" t="s">
        <v>113</v>
      </c>
      <c r="B13" s="137"/>
      <c r="C13" s="137"/>
      <c r="D13" s="84"/>
      <c r="E13" s="84"/>
      <c r="F13" s="84"/>
      <c r="G13" s="84"/>
      <c r="H13" s="84"/>
      <c r="I13" s="84"/>
      <c r="J13" s="84"/>
      <c r="K13" s="84"/>
      <c r="L13" s="84">
        <f>SUM(L4:L12)</f>
        <v>243</v>
      </c>
      <c r="M13" s="87">
        <f>SUM(M4:M12)</f>
        <v>677497.8304421053</v>
      </c>
      <c r="N13" s="88">
        <f>SUM(N4:N12)</f>
        <v>1016.2467456631579</v>
      </c>
      <c r="O13" s="88">
        <f>SUM(O4:O12)</f>
        <v>1219.4960947957895</v>
      </c>
    </row>
  </sheetData>
  <mergeCells count="7">
    <mergeCell ref="B4:B6"/>
    <mergeCell ref="A4:A6"/>
    <mergeCell ref="A7:A9"/>
    <mergeCell ref="A10:A12"/>
    <mergeCell ref="A13:C13"/>
    <mergeCell ref="B10:B12"/>
    <mergeCell ref="B7:B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>
      <selection activeCell="E13" sqref="E13"/>
    </sheetView>
  </sheetViews>
  <sheetFormatPr defaultColWidth="8.75" defaultRowHeight="15.75" x14ac:dyDescent="0.25"/>
  <cols>
    <col min="1" max="1" width="8.75" style="79"/>
    <col min="2" max="2" width="16.375" style="79" bestFit="1" customWidth="1"/>
    <col min="3" max="3" width="17.75" style="79" bestFit="1" customWidth="1"/>
    <col min="4" max="4" width="17.625" style="79" bestFit="1" customWidth="1"/>
    <col min="5" max="5" width="16.125" style="79" bestFit="1" customWidth="1"/>
    <col min="6" max="6" width="12.375" style="79" bestFit="1" customWidth="1"/>
    <col min="7" max="7" width="16.625" style="79" customWidth="1"/>
    <col min="8" max="8" width="16.5" style="79" bestFit="1" customWidth="1"/>
    <col min="9" max="9" width="12.375" style="79" bestFit="1" customWidth="1"/>
    <col min="10" max="10" width="16.5" style="79" bestFit="1" customWidth="1"/>
    <col min="11" max="16384" width="8.75" style="79"/>
  </cols>
  <sheetData>
    <row r="1" spans="2:10" x14ac:dyDescent="0.25">
      <c r="C1" s="78" t="s">
        <v>180</v>
      </c>
    </row>
    <row r="2" spans="2:10" ht="31.5" x14ac:dyDescent="0.25">
      <c r="C2" s="75" t="s">
        <v>163</v>
      </c>
      <c r="D2" s="75" t="s">
        <v>164</v>
      </c>
      <c r="E2" s="75" t="s">
        <v>165</v>
      </c>
      <c r="G2" s="96" t="s">
        <v>183</v>
      </c>
      <c r="H2" s="75" t="s">
        <v>184</v>
      </c>
    </row>
    <row r="3" spans="2:10" x14ac:dyDescent="0.25">
      <c r="C3" s="80">
        <v>2407</v>
      </c>
      <c r="D3" s="80">
        <v>50500000</v>
      </c>
      <c r="E3" s="81">
        <f>D3/C3</f>
        <v>20980.473618612381</v>
      </c>
      <c r="G3" s="76">
        <v>76498.695000000007</v>
      </c>
      <c r="H3" s="91">
        <f>G3*10.7639</f>
        <v>823424.3031105001</v>
      </c>
    </row>
    <row r="4" spans="2:10" x14ac:dyDescent="0.25">
      <c r="C4" s="80">
        <v>3562</v>
      </c>
      <c r="D4" s="80">
        <v>74800000</v>
      </c>
      <c r="E4" s="80">
        <f>D4/C4</f>
        <v>20999.438517686693</v>
      </c>
    </row>
    <row r="6" spans="2:10" x14ac:dyDescent="0.25">
      <c r="C6" s="78" t="s">
        <v>158</v>
      </c>
      <c r="G6" s="78" t="s">
        <v>171</v>
      </c>
    </row>
    <row r="7" spans="2:10" x14ac:dyDescent="0.25">
      <c r="B7" s="75" t="s">
        <v>186</v>
      </c>
      <c r="C7" s="75" t="s">
        <v>185</v>
      </c>
      <c r="D7" s="75" t="s">
        <v>161</v>
      </c>
      <c r="E7" s="75" t="s">
        <v>113</v>
      </c>
      <c r="G7" s="75" t="s">
        <v>170</v>
      </c>
      <c r="H7" s="75" t="s">
        <v>169</v>
      </c>
      <c r="I7" s="75" t="s">
        <v>168</v>
      </c>
      <c r="J7" s="75" t="s">
        <v>113</v>
      </c>
    </row>
    <row r="8" spans="2:10" x14ac:dyDescent="0.25">
      <c r="B8" s="91">
        <f>C8*10.7639</f>
        <v>520104.95285419998</v>
      </c>
      <c r="C8" s="76">
        <v>48319.377999999997</v>
      </c>
      <c r="D8" s="76">
        <v>1800</v>
      </c>
      <c r="E8" s="80">
        <f>C8*D8</f>
        <v>86974880.399999991</v>
      </c>
      <c r="G8" s="76">
        <v>5.4295</v>
      </c>
      <c r="H8" s="80">
        <f>G8*4840</f>
        <v>26278.78</v>
      </c>
      <c r="I8" s="80">
        <f>1.5*10^5*0.6</f>
        <v>90000</v>
      </c>
      <c r="J8" s="80">
        <f>I8*H8</f>
        <v>2365090200</v>
      </c>
    </row>
    <row r="10" spans="2:10" x14ac:dyDescent="0.25">
      <c r="B10" s="75" t="s">
        <v>187</v>
      </c>
      <c r="C10" s="75" t="s">
        <v>159</v>
      </c>
      <c r="D10" s="75" t="s">
        <v>162</v>
      </c>
      <c r="E10" s="75" t="s">
        <v>113</v>
      </c>
      <c r="G10" s="78" t="s">
        <v>172</v>
      </c>
    </row>
    <row r="11" spans="2:10" x14ac:dyDescent="0.25">
      <c r="B11" s="91">
        <f>C11*10.7639</f>
        <v>303319.35025630012</v>
      </c>
      <c r="C11" s="76">
        <f>G3-C8</f>
        <v>28179.31700000001</v>
      </c>
      <c r="D11" s="76">
        <v>1500</v>
      </c>
      <c r="E11" s="80">
        <f>C11*D11</f>
        <v>42268975.500000015</v>
      </c>
      <c r="G11" s="75" t="s">
        <v>170</v>
      </c>
      <c r="H11" s="75" t="s">
        <v>169</v>
      </c>
      <c r="I11" s="75" t="s">
        <v>168</v>
      </c>
      <c r="J11" s="75" t="s">
        <v>113</v>
      </c>
    </row>
    <row r="12" spans="2:10" x14ac:dyDescent="0.25">
      <c r="G12" s="76">
        <v>5.4295</v>
      </c>
      <c r="H12" s="80">
        <f>G12*4840</f>
        <v>26278.78</v>
      </c>
      <c r="I12" s="80">
        <f>44000000*4</f>
        <v>176000000</v>
      </c>
      <c r="J12" s="80">
        <f>I12*G12</f>
        <v>955592000</v>
      </c>
    </row>
    <row r="13" spans="2:10" x14ac:dyDescent="0.25">
      <c r="C13" s="75" t="s">
        <v>166</v>
      </c>
      <c r="D13" s="80">
        <f>E11+E8</f>
        <v>129243855.90000001</v>
      </c>
    </row>
    <row r="14" spans="2:10" x14ac:dyDescent="0.25">
      <c r="G14" s="83" t="s">
        <v>167</v>
      </c>
      <c r="H14" s="94">
        <f>J8</f>
        <v>2365090200</v>
      </c>
      <c r="J14" s="92">
        <v>50</v>
      </c>
    </row>
    <row r="15" spans="2:10" x14ac:dyDescent="0.25">
      <c r="C15" s="82" t="s">
        <v>160</v>
      </c>
      <c r="G15" s="83" t="s">
        <v>173</v>
      </c>
      <c r="H15" s="94">
        <f>D13</f>
        <v>129243855.90000001</v>
      </c>
      <c r="J15" s="92">
        <v>61</v>
      </c>
    </row>
    <row r="16" spans="2:10" x14ac:dyDescent="0.25">
      <c r="C16" s="83">
        <v>7.0000000000000007E-2</v>
      </c>
      <c r="D16" s="80">
        <f>D13*C16</f>
        <v>9047069.9130000006</v>
      </c>
      <c r="G16" s="83" t="s">
        <v>174</v>
      </c>
      <c r="H16" s="94">
        <f>D19</f>
        <v>27141209.739</v>
      </c>
      <c r="J16" s="93">
        <v>34</v>
      </c>
    </row>
    <row r="17" spans="3:10" x14ac:dyDescent="0.25">
      <c r="C17" s="83">
        <v>0.09</v>
      </c>
      <c r="D17" s="80">
        <f>D13*C17</f>
        <v>11631947.030999999</v>
      </c>
      <c r="G17" s="83" t="s">
        <v>113</v>
      </c>
      <c r="H17" s="94">
        <f>SUM(H14:H16)</f>
        <v>2521475265.6389999</v>
      </c>
      <c r="J17" s="79">
        <v>11</v>
      </c>
    </row>
    <row r="18" spans="3:10" x14ac:dyDescent="0.25">
      <c r="C18" s="83">
        <v>0.05</v>
      </c>
      <c r="D18" s="80">
        <f>D13*C18</f>
        <v>6462192.7950000009</v>
      </c>
      <c r="G18" s="83" t="s">
        <v>175</v>
      </c>
      <c r="H18" s="94">
        <f>ROUND(H17,-6)</f>
        <v>2521000000</v>
      </c>
      <c r="J18" s="79">
        <v>21</v>
      </c>
    </row>
    <row r="19" spans="3:10" x14ac:dyDescent="0.25">
      <c r="C19" s="75" t="s">
        <v>113</v>
      </c>
      <c r="D19" s="95">
        <f>SUM(D16:D18)</f>
        <v>27141209.739</v>
      </c>
      <c r="G19" s="83" t="s">
        <v>176</v>
      </c>
      <c r="H19" s="94">
        <f>H18*0.85</f>
        <v>2142850000</v>
      </c>
      <c r="J19" s="97">
        <f>SUM(J14:J18)</f>
        <v>177</v>
      </c>
    </row>
    <row r="20" spans="3:10" x14ac:dyDescent="0.25">
      <c r="G20" s="83" t="s">
        <v>177</v>
      </c>
      <c r="H20" s="94">
        <f>H18*0.75</f>
        <v>1890750000</v>
      </c>
    </row>
    <row r="22" spans="3:10" x14ac:dyDescent="0.25">
      <c r="C22" s="78" t="s">
        <v>180</v>
      </c>
    </row>
    <row r="23" spans="3:10" x14ac:dyDescent="0.25">
      <c r="C23" s="75" t="s">
        <v>182</v>
      </c>
      <c r="D23" s="75" t="s">
        <v>164</v>
      </c>
      <c r="E23" s="75" t="s">
        <v>181</v>
      </c>
    </row>
    <row r="24" spans="3:10" x14ac:dyDescent="0.25">
      <c r="C24" s="80"/>
      <c r="D24" s="80"/>
      <c r="E24" s="81"/>
      <c r="F24" s="91"/>
    </row>
    <row r="25" spans="3:10" x14ac:dyDescent="0.25">
      <c r="C25" s="80"/>
      <c r="D25" s="80"/>
      <c r="E25" s="81"/>
    </row>
    <row r="26" spans="3:10" x14ac:dyDescent="0.25">
      <c r="C26" s="80"/>
      <c r="D26" s="80"/>
      <c r="E26" s="81"/>
    </row>
    <row r="27" spans="3:10" x14ac:dyDescent="0.25">
      <c r="C27" s="80"/>
      <c r="D27" s="80"/>
      <c r="E27" s="8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G4" sqref="G4"/>
    </sheetView>
  </sheetViews>
  <sheetFormatPr defaultRowHeight="15.75" x14ac:dyDescent="0.25"/>
  <cols>
    <col min="1" max="1" width="6.375" bestFit="1" customWidth="1"/>
    <col min="2" max="2" width="14.625" bestFit="1" customWidth="1"/>
    <col min="3" max="3" width="29" bestFit="1" customWidth="1"/>
    <col min="4" max="4" width="14.375" bestFit="1" customWidth="1"/>
    <col min="5" max="5" width="18.625" customWidth="1"/>
  </cols>
  <sheetData>
    <row r="3" spans="1:11" x14ac:dyDescent="0.25">
      <c r="A3" s="75" t="s">
        <v>191</v>
      </c>
      <c r="B3" s="75" t="s">
        <v>219</v>
      </c>
      <c r="C3" s="75" t="s">
        <v>220</v>
      </c>
      <c r="D3" s="75" t="s">
        <v>188</v>
      </c>
      <c r="E3" s="75" t="s">
        <v>163</v>
      </c>
      <c r="F3" s="99"/>
    </row>
    <row r="4" spans="1:11" x14ac:dyDescent="0.25">
      <c r="A4" s="74">
        <v>1</v>
      </c>
      <c r="B4" s="74" t="s">
        <v>189</v>
      </c>
      <c r="C4" s="74" t="s">
        <v>218</v>
      </c>
      <c r="D4" s="74" t="s">
        <v>193</v>
      </c>
      <c r="E4" s="74" t="s">
        <v>190</v>
      </c>
    </row>
    <row r="5" spans="1:11" x14ac:dyDescent="0.25">
      <c r="A5" s="74">
        <v>2</v>
      </c>
      <c r="B5" s="74" t="s">
        <v>192</v>
      </c>
      <c r="C5" s="74" t="s">
        <v>218</v>
      </c>
      <c r="D5" s="74" t="s">
        <v>193</v>
      </c>
      <c r="E5" s="74" t="s">
        <v>198</v>
      </c>
    </row>
    <row r="6" spans="1:11" x14ac:dyDescent="0.25">
      <c r="A6" s="74">
        <v>3</v>
      </c>
      <c r="B6" s="102" t="s">
        <v>195</v>
      </c>
      <c r="C6" s="74" t="s">
        <v>218</v>
      </c>
      <c r="D6" s="74" t="s">
        <v>193</v>
      </c>
      <c r="E6" s="74" t="s">
        <v>194</v>
      </c>
    </row>
    <row r="7" spans="1:11" x14ac:dyDescent="0.25">
      <c r="A7" s="74">
        <v>4</v>
      </c>
      <c r="B7" s="102" t="s">
        <v>196</v>
      </c>
      <c r="C7" s="74" t="s">
        <v>218</v>
      </c>
      <c r="D7" s="74" t="s">
        <v>193</v>
      </c>
      <c r="E7" s="74" t="s">
        <v>197</v>
      </c>
      <c r="J7" s="98" t="s">
        <v>215</v>
      </c>
    </row>
    <row r="8" spans="1:11" x14ac:dyDescent="0.25">
      <c r="A8" s="74">
        <v>5</v>
      </c>
      <c r="B8" s="102" t="s">
        <v>200</v>
      </c>
      <c r="C8" s="74" t="s">
        <v>218</v>
      </c>
      <c r="D8" s="74" t="s">
        <v>193</v>
      </c>
      <c r="E8" s="74" t="s">
        <v>199</v>
      </c>
      <c r="J8" s="98" t="s">
        <v>213</v>
      </c>
      <c r="K8" s="98" t="s">
        <v>214</v>
      </c>
    </row>
    <row r="9" spans="1:11" x14ac:dyDescent="0.25">
      <c r="A9" s="102">
        <v>6</v>
      </c>
      <c r="B9" s="102" t="s">
        <v>202</v>
      </c>
      <c r="C9" s="74" t="s">
        <v>218</v>
      </c>
      <c r="D9" s="74" t="s">
        <v>193</v>
      </c>
      <c r="E9" s="74" t="s">
        <v>201</v>
      </c>
    </row>
    <row r="10" spans="1:11" x14ac:dyDescent="0.25">
      <c r="A10" s="102">
        <v>7</v>
      </c>
      <c r="B10" s="102" t="s">
        <v>203</v>
      </c>
      <c r="C10" s="74" t="s">
        <v>218</v>
      </c>
      <c r="D10" s="74" t="s">
        <v>193</v>
      </c>
      <c r="E10" s="74" t="s">
        <v>204</v>
      </c>
    </row>
    <row r="11" spans="1:11" x14ac:dyDescent="0.25">
      <c r="A11" s="102">
        <v>8</v>
      </c>
      <c r="B11" s="102" t="s">
        <v>206</v>
      </c>
      <c r="C11" s="74" t="s">
        <v>218</v>
      </c>
      <c r="D11" s="74" t="s">
        <v>193</v>
      </c>
      <c r="E11" s="102" t="s">
        <v>205</v>
      </c>
    </row>
    <row r="12" spans="1:11" x14ac:dyDescent="0.25">
      <c r="A12" s="102">
        <v>9</v>
      </c>
      <c r="B12" s="102" t="s">
        <v>207</v>
      </c>
      <c r="C12" s="74" t="s">
        <v>218</v>
      </c>
      <c r="D12" s="74" t="s">
        <v>193</v>
      </c>
      <c r="E12" s="102" t="s">
        <v>205</v>
      </c>
    </row>
    <row r="15" spans="1:11" x14ac:dyDescent="0.25">
      <c r="E15" s="98" t="s">
        <v>208</v>
      </c>
      <c r="F15" s="98" t="s">
        <v>209</v>
      </c>
    </row>
    <row r="16" spans="1:11" x14ac:dyDescent="0.25">
      <c r="E16" s="98">
        <f>12+6+17+8+1+8+8+10+10</f>
        <v>80</v>
      </c>
      <c r="F16" s="98">
        <f>E16/8</f>
        <v>10</v>
      </c>
    </row>
    <row r="18" spans="5:14" x14ac:dyDescent="0.25">
      <c r="E18" s="98" t="s">
        <v>210</v>
      </c>
      <c r="F18" s="98" t="s">
        <v>208</v>
      </c>
      <c r="G18" s="98" t="s">
        <v>211</v>
      </c>
    </row>
    <row r="19" spans="5:14" x14ac:dyDescent="0.25">
      <c r="E19" s="98">
        <f>11+9+3+9</f>
        <v>32</v>
      </c>
      <c r="F19" s="98">
        <f>E19/20</f>
        <v>1.6</v>
      </c>
      <c r="G19" s="98">
        <f>F19/8</f>
        <v>0.2</v>
      </c>
    </row>
    <row r="21" spans="5:14" x14ac:dyDescent="0.25">
      <c r="E21" s="98" t="s">
        <v>212</v>
      </c>
      <c r="F21" s="98" t="s">
        <v>210</v>
      </c>
      <c r="G21" s="98" t="s">
        <v>208</v>
      </c>
      <c r="H21" s="98" t="s">
        <v>209</v>
      </c>
      <c r="J21" s="98" t="s">
        <v>113</v>
      </c>
      <c r="K21" s="99" t="s">
        <v>211</v>
      </c>
      <c r="L21" s="98" t="s">
        <v>217</v>
      </c>
      <c r="M21" s="98" t="s">
        <v>216</v>
      </c>
      <c r="N21" s="99" t="s">
        <v>208</v>
      </c>
    </row>
    <row r="22" spans="5:14" x14ac:dyDescent="0.25">
      <c r="E22" s="98">
        <v>9</v>
      </c>
      <c r="F22" s="98">
        <f>E22/9</f>
        <v>1</v>
      </c>
      <c r="G22" s="98">
        <f>F22/20</f>
        <v>0.05</v>
      </c>
      <c r="H22" s="100">
        <f>G22/8</f>
        <v>6.2500000000000003E-3</v>
      </c>
      <c r="J22" s="98">
        <f>E16+F19+G22</f>
        <v>81.649999999999991</v>
      </c>
      <c r="K22" s="100">
        <f>J22/8</f>
        <v>10.206249999999999</v>
      </c>
      <c r="L22" s="98">
        <v>10.07</v>
      </c>
      <c r="M22" s="101">
        <f>K22-L22</f>
        <v>0.13624999999999865</v>
      </c>
      <c r="N22" s="101">
        <f>M22*8</f>
        <v>1.0899999999999892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All Tower</vt:lpstr>
      <vt:lpstr>Tower-3</vt:lpstr>
      <vt:lpstr>Tower-4</vt:lpstr>
      <vt:lpstr>Tower-5</vt:lpstr>
      <vt:lpstr>Saleable Area (From Projects)</vt:lpstr>
      <vt:lpstr>Sheet5</vt:lpstr>
      <vt:lpstr>Tower-3 to 5</vt:lpstr>
      <vt:lpstr>Inventory Calculation</vt:lpstr>
      <vt:lpstr>Calculation</vt:lpstr>
      <vt:lpstr>Land Details</vt:lpstr>
      <vt:lpstr>'All Tower'!Excel_BuiltIn__FilterDatabase_1</vt:lpstr>
      <vt:lpstr>'Saleable Area (From Projects)'!Print_Area</vt:lpstr>
      <vt:lpstr>'Saleable Area (From Projects)'!Print_Titles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RohitDitc</dc:creator>
  <cp:lastModifiedBy>Nischay Gautam</cp:lastModifiedBy>
  <cp:revision>0</cp:revision>
  <cp:lastPrinted>2023-02-23T07:46:32Z</cp:lastPrinted>
  <dcterms:created xsi:type="dcterms:W3CDTF">2019-05-08T05:26:05Z</dcterms:created>
  <dcterms:modified xsi:type="dcterms:W3CDTF">2024-11-04T12:04:57Z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