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20" i="1" l="1"/>
  <c r="E20" i="1"/>
  <c r="F6" i="1"/>
  <c r="M21" i="1" l="1"/>
  <c r="M20" i="1"/>
  <c r="F5" i="1"/>
  <c r="E6" i="1" l="1"/>
  <c r="K5" i="1"/>
  <c r="L5" i="1" s="1"/>
  <c r="L6" i="1" l="1"/>
  <c r="K14" i="1" s="1"/>
  <c r="K15" i="1" s="1"/>
  <c r="K17" i="1" s="1"/>
  <c r="M12" i="1"/>
  <c r="K16" i="1" l="1"/>
</calcChain>
</file>

<file path=xl/sharedStrings.xml><?xml version="1.0" encoding="utf-8"?>
<sst xmlns="http://schemas.openxmlformats.org/spreadsheetml/2006/main" count="36" uniqueCount="33">
  <si>
    <t>Sr No.</t>
  </si>
  <si>
    <t>Discription</t>
  </si>
  <si>
    <t>Rate Range</t>
  </si>
  <si>
    <t>Basic rate on Super Area</t>
  </si>
  <si>
    <t>Discount</t>
  </si>
  <si>
    <t>Primium</t>
  </si>
  <si>
    <t>Rate Adopted</t>
  </si>
  <si>
    <t>FMV</t>
  </si>
  <si>
    <t>Remark</t>
  </si>
  <si>
    <t>Total</t>
  </si>
  <si>
    <t>Remarks:</t>
  </si>
  <si>
    <t>2. Area details are mentioned above is taken from the documents provided to us by Client.</t>
  </si>
  <si>
    <t>4. The valuation is done by considering the Market Comparable Sales Method.</t>
  </si>
  <si>
    <t>Roundoff</t>
  </si>
  <si>
    <t>Ria</t>
  </si>
  <si>
    <t>Diss</t>
  </si>
  <si>
    <t>Circle rate</t>
  </si>
  <si>
    <t>Area</t>
  </si>
  <si>
    <t>rate</t>
  </si>
  <si>
    <t>Vacant Land</t>
  </si>
  <si>
    <t>Land Area in Bigha</t>
  </si>
  <si>
    <t>Rate / Bigha</t>
  </si>
  <si>
    <t xml:space="preserve">Range </t>
  </si>
  <si>
    <t xml:space="preserve">1. The subject property is situated at </t>
  </si>
  <si>
    <t>Land Area in sq.mtr</t>
  </si>
  <si>
    <t>Land Area in sq.yrd.</t>
  </si>
  <si>
    <t xml:space="preserve">3. Industrial Vacant land belongs to M/s </t>
  </si>
  <si>
    <t>sq.ft</t>
  </si>
  <si>
    <t>sq.yrd</t>
  </si>
  <si>
    <t>total</t>
  </si>
  <si>
    <t>/ sq.yrd</t>
  </si>
  <si>
    <t>95,000-1,10,000</t>
  </si>
  <si>
    <t>10% premium for Race Course road &amp; 5% near to railway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</si>
</sst>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  <numFmt numFmtId="166" formatCode="_ * #,##0.0_ ;_ * \-#,##0.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10" fontId="1" fillId="0" borderId="1" xfId="2" applyNumberForma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164" fontId="0" fillId="0" borderId="1" xfId="3" quotePrefix="1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/>
    </xf>
    <xf numFmtId="164" fontId="3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 wrapText="1"/>
    </xf>
    <xf numFmtId="0" fontId="3" fillId="3" borderId="1" xfId="0" applyFont="1" applyFill="1" applyBorder="1"/>
    <xf numFmtId="0" fontId="3" fillId="4" borderId="1" xfId="0" applyFont="1" applyFill="1" applyBorder="1"/>
    <xf numFmtId="164" fontId="3" fillId="5" borderId="1" xfId="1" applyNumberFormat="1" applyFont="1" applyFill="1" applyBorder="1"/>
    <xf numFmtId="0" fontId="3" fillId="3" borderId="6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166" fontId="0" fillId="0" borderId="0" xfId="1" applyNumberFormat="1" applyFont="1"/>
    <xf numFmtId="0" fontId="0" fillId="6" borderId="1" xfId="0" applyFill="1" applyBorder="1"/>
    <xf numFmtId="164" fontId="0" fillId="6" borderId="1" xfId="1" applyNumberFormat="1" applyFont="1" applyFill="1" applyBorder="1"/>
    <xf numFmtId="43" fontId="0" fillId="0" borderId="0" xfId="0" applyNumberFormat="1"/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0" fontId="4" fillId="0" borderId="4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4" fillId="6" borderId="4" xfId="2" applyFont="1" applyFill="1" applyBorder="1" applyAlignment="1">
      <alignment horizontal="left" vertical="center" wrapText="1"/>
    </xf>
    <xf numFmtId="0" fontId="4" fillId="6" borderId="3" xfId="2" applyFont="1" applyFill="1" applyBorder="1" applyAlignment="1">
      <alignment horizontal="left" vertical="center" wrapText="1"/>
    </xf>
    <xf numFmtId="0" fontId="4" fillId="6" borderId="5" xfId="2" applyFont="1" applyFill="1" applyBorder="1" applyAlignment="1">
      <alignment horizontal="left" vertical="center" wrapText="1"/>
    </xf>
    <xf numFmtId="43" fontId="3" fillId="0" borderId="1" xfId="2" applyNumberFormat="1" applyFont="1" applyBorder="1" applyAlignment="1">
      <alignment horizontal="center" vertical="center"/>
    </xf>
    <xf numFmtId="164" fontId="0" fillId="0" borderId="0" xfId="0" applyNumberFormat="1"/>
  </cellXfs>
  <cellStyles count="4">
    <cellStyle name="Comma" xfId="1" builtinId="3"/>
    <cellStyle name="Comma 3" xfId="3"/>
    <cellStyle name="Normal" xfId="0" builtinId="0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26"/>
  <sheetViews>
    <sheetView tabSelected="1" topLeftCell="B1" workbookViewId="0">
      <selection activeCell="M6" sqref="M6"/>
    </sheetView>
  </sheetViews>
  <sheetFormatPr defaultRowHeight="15" x14ac:dyDescent="0.25"/>
  <cols>
    <col min="3" max="3" width="6.28515625" bestFit="1" customWidth="1"/>
    <col min="4" max="4" width="21.140625" bestFit="1" customWidth="1"/>
    <col min="5" max="5" width="15.7109375" customWidth="1"/>
    <col min="6" max="6" width="18.140625" customWidth="1"/>
    <col min="7" max="7" width="19.140625" bestFit="1" customWidth="1"/>
    <col min="8" max="8" width="12.140625" customWidth="1"/>
    <col min="9" max="9" width="8.7109375" bestFit="1" customWidth="1"/>
    <col min="10" max="10" width="9.28515625" bestFit="1" customWidth="1"/>
    <col min="11" max="12" width="15.28515625" bestFit="1" customWidth="1"/>
    <col min="13" max="13" width="21.7109375" customWidth="1"/>
  </cols>
  <sheetData>
    <row r="4" spans="3:13" ht="30" x14ac:dyDescent="0.25">
      <c r="C4" s="4" t="s">
        <v>0</v>
      </c>
      <c r="D4" s="4" t="s">
        <v>1</v>
      </c>
      <c r="E4" s="5" t="s">
        <v>24</v>
      </c>
      <c r="F4" s="5" t="s">
        <v>25</v>
      </c>
      <c r="G4" s="5" t="s">
        <v>2</v>
      </c>
      <c r="H4" s="5" t="s">
        <v>3</v>
      </c>
      <c r="I4" s="4" t="s">
        <v>4</v>
      </c>
      <c r="J4" s="4" t="s">
        <v>5</v>
      </c>
      <c r="K4" s="4" t="s">
        <v>6</v>
      </c>
      <c r="L4" s="6" t="s">
        <v>7</v>
      </c>
      <c r="M4" s="4" t="s">
        <v>8</v>
      </c>
    </row>
    <row r="5" spans="3:13" ht="45" x14ac:dyDescent="0.25">
      <c r="C5" s="7">
        <v>1</v>
      </c>
      <c r="D5" s="8" t="s">
        <v>19</v>
      </c>
      <c r="E5" s="8">
        <v>334.57</v>
      </c>
      <c r="F5" s="29">
        <f>E5*1.1959</f>
        <v>400.11226299999998</v>
      </c>
      <c r="G5" s="9" t="s">
        <v>31</v>
      </c>
      <c r="H5" s="10">
        <v>110000</v>
      </c>
      <c r="I5" s="11">
        <v>0</v>
      </c>
      <c r="J5" s="11">
        <v>0.15</v>
      </c>
      <c r="K5" s="12">
        <f>H5*(1+J5)*(1-I5)</f>
        <v>126499.99999999999</v>
      </c>
      <c r="L5" s="12">
        <f>K5*F5</f>
        <v>50614201.269499995</v>
      </c>
      <c r="M5" s="13" t="s">
        <v>32</v>
      </c>
    </row>
    <row r="6" spans="3:13" x14ac:dyDescent="0.25">
      <c r="C6" s="34" t="s">
        <v>9</v>
      </c>
      <c r="D6" s="34"/>
      <c r="E6" s="24">
        <f>SUM(E5)</f>
        <v>334.57</v>
      </c>
      <c r="F6" s="38">
        <f>SUM(F5)</f>
        <v>400.11226299999998</v>
      </c>
      <c r="G6" s="14"/>
      <c r="H6" s="14"/>
      <c r="I6" s="14"/>
      <c r="J6" s="14"/>
      <c r="K6" s="14"/>
      <c r="L6" s="15">
        <f>SUM(L5:L5)</f>
        <v>50614201.269499995</v>
      </c>
      <c r="M6" s="16"/>
    </row>
    <row r="7" spans="3:13" x14ac:dyDescent="0.25">
      <c r="C7" s="31" t="s">
        <v>10</v>
      </c>
      <c r="D7" s="32"/>
      <c r="E7" s="32"/>
      <c r="F7" s="32"/>
      <c r="G7" s="32"/>
      <c r="H7" s="32"/>
      <c r="I7" s="32"/>
      <c r="J7" s="32"/>
      <c r="K7" s="32"/>
      <c r="L7" s="32"/>
      <c r="M7" s="33"/>
    </row>
    <row r="8" spans="3:13" x14ac:dyDescent="0.25">
      <c r="C8" s="35" t="s">
        <v>23</v>
      </c>
      <c r="D8" s="36"/>
      <c r="E8" s="36"/>
      <c r="F8" s="36"/>
      <c r="G8" s="36"/>
      <c r="H8" s="36"/>
      <c r="I8" s="36"/>
      <c r="J8" s="36"/>
      <c r="K8" s="36"/>
      <c r="L8" s="36"/>
      <c r="M8" s="37"/>
    </row>
    <row r="9" spans="3:13" x14ac:dyDescent="0.25">
      <c r="C9" s="31" t="s">
        <v>11</v>
      </c>
      <c r="D9" s="32"/>
      <c r="E9" s="32"/>
      <c r="F9" s="32"/>
      <c r="G9" s="32"/>
      <c r="H9" s="32"/>
      <c r="I9" s="32"/>
      <c r="J9" s="32"/>
      <c r="K9" s="32"/>
      <c r="L9" s="32"/>
      <c r="M9" s="33"/>
    </row>
    <row r="10" spans="3:13" x14ac:dyDescent="0.25">
      <c r="C10" s="35" t="s">
        <v>26</v>
      </c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3:13" x14ac:dyDescent="0.25">
      <c r="C11" s="31" t="s">
        <v>12</v>
      </c>
      <c r="D11" s="32"/>
      <c r="E11" s="32"/>
      <c r="F11" s="32"/>
      <c r="G11" s="32"/>
      <c r="H11" s="32"/>
      <c r="I11" s="32"/>
      <c r="J11" s="32"/>
      <c r="K11" s="32"/>
      <c r="L11" s="32"/>
      <c r="M11" s="33"/>
    </row>
    <row r="12" spans="3:13" x14ac:dyDescent="0.25">
      <c r="L12">
        <v>37900000</v>
      </c>
      <c r="M12" s="39">
        <f>L12-L5</f>
        <v>-12714201.269499995</v>
      </c>
    </row>
    <row r="13" spans="3:13" x14ac:dyDescent="0.25">
      <c r="E13" s="20" t="s">
        <v>22</v>
      </c>
    </row>
    <row r="14" spans="3:13" x14ac:dyDescent="0.25">
      <c r="E14" s="22" t="s">
        <v>7</v>
      </c>
      <c r="F14" s="23" t="s">
        <v>20</v>
      </c>
      <c r="G14" s="22" t="s">
        <v>21</v>
      </c>
      <c r="J14" s="18" t="s">
        <v>7</v>
      </c>
      <c r="K14" s="19">
        <f>L6</f>
        <v>50614201.269499995</v>
      </c>
      <c r="M14" s="28"/>
    </row>
    <row r="15" spans="3:13" x14ac:dyDescent="0.25">
      <c r="D15" s="21"/>
      <c r="E15" s="3"/>
      <c r="F15" s="3"/>
      <c r="G15" s="3"/>
      <c r="J15" s="18" t="s">
        <v>13</v>
      </c>
      <c r="K15" s="19">
        <f>ROUND(K14,-5)</f>
        <v>50600000</v>
      </c>
    </row>
    <row r="16" spans="3:13" x14ac:dyDescent="0.25">
      <c r="E16" s="3"/>
      <c r="F16" s="3"/>
      <c r="G16" s="3"/>
      <c r="J16" s="18" t="s">
        <v>14</v>
      </c>
      <c r="K16" s="19">
        <f>K15*0.85</f>
        <v>43010000</v>
      </c>
    </row>
    <row r="17" spans="5:13" x14ac:dyDescent="0.25">
      <c r="J17" s="18" t="s">
        <v>15</v>
      </c>
      <c r="K17" s="19">
        <f>K15*0.75</f>
        <v>37950000</v>
      </c>
    </row>
    <row r="18" spans="5:13" x14ac:dyDescent="0.25">
      <c r="E18" s="17" t="s">
        <v>16</v>
      </c>
    </row>
    <row r="19" spans="5:13" x14ac:dyDescent="0.25">
      <c r="E19" s="17" t="s">
        <v>17</v>
      </c>
      <c r="F19" s="17" t="s">
        <v>18</v>
      </c>
      <c r="G19" s="17" t="s">
        <v>9</v>
      </c>
      <c r="J19" s="18" t="s">
        <v>27</v>
      </c>
      <c r="K19" s="2" t="s">
        <v>28</v>
      </c>
      <c r="L19" s="3" t="s">
        <v>29</v>
      </c>
      <c r="M19" s="2" t="s">
        <v>30</v>
      </c>
    </row>
    <row r="20" spans="5:13" x14ac:dyDescent="0.25">
      <c r="E20" s="26">
        <f>E5</f>
        <v>334.57</v>
      </c>
      <c r="F20" s="27">
        <v>24000</v>
      </c>
      <c r="G20" s="3">
        <f>E20*F20</f>
        <v>8029680</v>
      </c>
      <c r="J20" s="2">
        <v>4414</v>
      </c>
      <c r="K20" s="3">
        <v>250</v>
      </c>
      <c r="L20" s="3">
        <v>13800000</v>
      </c>
      <c r="M20" s="30">
        <f>L20/K20</f>
        <v>55200</v>
      </c>
    </row>
    <row r="21" spans="5:13" x14ac:dyDescent="0.25">
      <c r="K21">
        <v>250</v>
      </c>
      <c r="L21" s="3">
        <v>13800000</v>
      </c>
      <c r="M21" s="30">
        <f>L21/K21</f>
        <v>55200</v>
      </c>
    </row>
    <row r="24" spans="5:13" x14ac:dyDescent="0.25">
      <c r="H24" s="1"/>
      <c r="I24" s="25"/>
    </row>
    <row r="26" spans="5:13" x14ac:dyDescent="0.25">
      <c r="I26" s="1"/>
    </row>
  </sheetData>
  <mergeCells count="6">
    <mergeCell ref="C11:M11"/>
    <mergeCell ref="C6:D6"/>
    <mergeCell ref="C7:M7"/>
    <mergeCell ref="C8:M8"/>
    <mergeCell ref="C9:M9"/>
    <mergeCell ref="C10:M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:F5"/>
    </sheetView>
  </sheetViews>
  <sheetFormatPr defaultRowHeight="15" x14ac:dyDescent="0.25"/>
  <cols>
    <col min="2" max="2" width="10.42578125" bestFit="1" customWidth="1"/>
    <col min="3" max="3" width="5.5703125" bestFit="1" customWidth="1"/>
    <col min="4" max="4" width="13.7109375" bestFit="1" customWidth="1"/>
    <col min="5" max="5" width="17" bestFit="1" customWidth="1"/>
    <col min="6" max="6" width="11.7109375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2024-11-13T12:31:20Z</dcterms:modified>
</cp:coreProperties>
</file>